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おうち\Documents\重要\じゃが２０２０\総会資料2020\"/>
    </mc:Choice>
  </mc:AlternateContent>
  <bookViews>
    <workbookView xWindow="600" yWindow="30" windowWidth="16605" windowHeight="8055"/>
  </bookViews>
  <sheets>
    <sheet name="予算" sheetId="1" r:id="rId1"/>
  </sheets>
  <definedNames>
    <definedName name="_xlnm.Print_Titles" localSheetId="0">予算!$A:$D</definedName>
  </definedNames>
  <calcPr calcId="152511"/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O47" i="1"/>
  <c r="P47" i="1"/>
  <c r="O50" i="1"/>
  <c r="P50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8" i="1"/>
  <c r="O49" i="1"/>
  <c r="O51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1" i="1"/>
  <c r="P18" i="1"/>
  <c r="F16" i="1"/>
  <c r="G16" i="1"/>
  <c r="H16" i="1"/>
  <c r="I16" i="1"/>
  <c r="J16" i="1"/>
  <c r="K16" i="1"/>
  <c r="L16" i="1"/>
  <c r="M16" i="1"/>
  <c r="N16" i="1"/>
  <c r="E16" i="1"/>
  <c r="P13" i="1"/>
  <c r="P14" i="1"/>
  <c r="P15" i="1"/>
  <c r="P12" i="1"/>
  <c r="F9" i="1"/>
  <c r="G9" i="1"/>
  <c r="H9" i="1"/>
  <c r="I9" i="1"/>
  <c r="J9" i="1"/>
  <c r="K9" i="1"/>
  <c r="L9" i="1"/>
  <c r="M9" i="1"/>
  <c r="N9" i="1"/>
  <c r="O5" i="1"/>
  <c r="O6" i="1"/>
  <c r="O7" i="1"/>
  <c r="O8" i="1"/>
  <c r="O4" i="1"/>
  <c r="P5" i="1"/>
  <c r="P6" i="1"/>
  <c r="P7" i="1"/>
  <c r="P8" i="1"/>
  <c r="P4" i="1"/>
  <c r="P52" i="1" l="1"/>
  <c r="M53" i="1"/>
  <c r="M54" i="1" s="1"/>
  <c r="K53" i="1"/>
  <c r="K54" i="1" s="1"/>
  <c r="I53" i="1"/>
  <c r="I54" i="1" s="1"/>
  <c r="N53" i="1"/>
  <c r="N54" i="1" s="1"/>
  <c r="L53" i="1"/>
  <c r="L54" i="1" s="1"/>
  <c r="J53" i="1"/>
  <c r="J54" i="1" s="1"/>
  <c r="H53" i="1"/>
  <c r="H54" i="1" s="1"/>
  <c r="F53" i="1"/>
  <c r="F54" i="1" s="1"/>
  <c r="G53" i="1"/>
  <c r="G54" i="1" s="1"/>
  <c r="P9" i="1"/>
  <c r="O9" i="1"/>
  <c r="P16" i="1"/>
  <c r="P53" i="1" s="1"/>
  <c r="P54" i="1" s="1"/>
  <c r="O18" i="1"/>
  <c r="O52" i="1" s="1"/>
  <c r="O13" i="1"/>
  <c r="O14" i="1"/>
  <c r="O15" i="1"/>
  <c r="O12" i="1"/>
  <c r="E53" i="1"/>
  <c r="E9" i="1"/>
  <c r="E54" i="1" l="1"/>
  <c r="O16" i="1"/>
  <c r="O53" i="1" s="1"/>
  <c r="O54" i="1" s="1"/>
</calcChain>
</file>

<file path=xl/sharedStrings.xml><?xml version="1.0" encoding="utf-8"?>
<sst xmlns="http://schemas.openxmlformats.org/spreadsheetml/2006/main" count="71" uniqueCount="61">
  <si>
    <t>科目</t>
  </si>
  <si>
    <t>I 経常収益</t>
  </si>
  <si>
    <t>1. 受取会費</t>
  </si>
  <si>
    <t>2. 受取寄附金</t>
  </si>
  <si>
    <t>3. 受取助成金等</t>
  </si>
  <si>
    <t>4. 事業収益</t>
  </si>
  <si>
    <t>5. その他収益</t>
  </si>
  <si>
    <t>経常収益計</t>
  </si>
  <si>
    <t>Ⅱ 経常費用</t>
  </si>
  <si>
    <t>(1)人件費</t>
  </si>
  <si>
    <t>給料手当</t>
  </si>
  <si>
    <t>雑給</t>
  </si>
  <si>
    <t>法定福利費</t>
  </si>
  <si>
    <t>就労雑給</t>
  </si>
  <si>
    <t>人件費計</t>
  </si>
  <si>
    <t>(2)その他経費</t>
  </si>
  <si>
    <t>福利厚生費</t>
  </si>
  <si>
    <t>売上原価</t>
  </si>
  <si>
    <t>給食委託費</t>
  </si>
  <si>
    <t>給食費</t>
  </si>
  <si>
    <t>交際費</t>
  </si>
  <si>
    <t>旅費交通費</t>
  </si>
  <si>
    <t>車両燃料費</t>
  </si>
  <si>
    <t>通信費</t>
  </si>
  <si>
    <t>消耗品費</t>
  </si>
  <si>
    <t>水道光熱費</t>
  </si>
  <si>
    <t>地代家賃</t>
  </si>
  <si>
    <t>保健衛生費</t>
  </si>
  <si>
    <t>減価償却費</t>
  </si>
  <si>
    <t>保険料</t>
  </si>
  <si>
    <t>諸会費</t>
  </si>
  <si>
    <t>租税公課</t>
  </si>
  <si>
    <t>研修費</t>
  </si>
  <si>
    <t>支払手数料</t>
  </si>
  <si>
    <t>雑費</t>
  </si>
  <si>
    <t>荷造運賃</t>
  </si>
  <si>
    <t>事務用品費</t>
  </si>
  <si>
    <t>就労消耗品費</t>
  </si>
  <si>
    <t>就労水道光熱費</t>
  </si>
  <si>
    <t>就労通信費</t>
  </si>
  <si>
    <t>就労材料</t>
  </si>
  <si>
    <t>ＧＣ配送料</t>
  </si>
  <si>
    <t>就労雑費</t>
  </si>
  <si>
    <t>就労福利厚生費</t>
  </si>
  <si>
    <t>就労リース料</t>
  </si>
  <si>
    <t>就労保険料</t>
  </si>
  <si>
    <t>就労販売促進費</t>
  </si>
  <si>
    <t>その他経費計</t>
  </si>
  <si>
    <t>経常費用計</t>
  </si>
  <si>
    <t>当期経常増減額</t>
  </si>
  <si>
    <t>合計</t>
    <phoneticPr fontId="18"/>
  </si>
  <si>
    <t>管理部門</t>
    <phoneticPr fontId="18"/>
  </si>
  <si>
    <t>その他の事業</t>
    <phoneticPr fontId="18"/>
  </si>
  <si>
    <t>グループホーム月見荘</t>
    <phoneticPr fontId="18"/>
  </si>
  <si>
    <t>にじいろの樹</t>
    <phoneticPr fontId="18"/>
  </si>
  <si>
    <t>みんなのおうち</t>
    <phoneticPr fontId="18"/>
  </si>
  <si>
    <t>２０２１予算</t>
    <rPh sb="4" eb="5">
      <t>ヨ</t>
    </rPh>
    <phoneticPr fontId="18"/>
  </si>
  <si>
    <t>２０２０決算</t>
    <phoneticPr fontId="18"/>
  </si>
  <si>
    <t>就労支払手数料</t>
    <rPh sb="0" eb="2">
      <t>シュウロウ</t>
    </rPh>
    <rPh sb="2" eb="4">
      <t>シハライ</t>
    </rPh>
    <rPh sb="4" eb="7">
      <t>テスウリョウ</t>
    </rPh>
    <phoneticPr fontId="18"/>
  </si>
  <si>
    <t>就労旅費交通費</t>
    <rPh sb="2" eb="4">
      <t>リョヒ</t>
    </rPh>
    <rPh sb="4" eb="7">
      <t>コウツウヒ</t>
    </rPh>
    <phoneticPr fontId="18"/>
  </si>
  <si>
    <t>就労地代家賃</t>
    <rPh sb="2" eb="4">
      <t>チダイ</t>
    </rPh>
    <rPh sb="4" eb="6">
      <t>ヤチン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</si>
</sst>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0" fillId="0" borderId="0" xfId="0" applyFont="1">
      <alignment vertical="center"/>
    </xf>
    <xf numFmtId="38" fontId="21" fillId="0" borderId="0" xfId="0" applyNumberFormat="1" applyFont="1">
      <alignment vertical="center"/>
    </xf>
    <xf numFmtId="0" fontId="21" fillId="0" borderId="0" xfId="0" applyFont="1">
      <alignment vertical="center"/>
    </xf>
    <xf numFmtId="0" fontId="20" fillId="0" borderId="0" xfId="0" applyFont="1" applyFill="1">
      <alignment vertical="center"/>
    </xf>
    <xf numFmtId="0" fontId="20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0" fillId="0" borderId="10" xfId="0" applyFont="1" applyFill="1" applyBorder="1">
      <alignment vertical="center"/>
    </xf>
    <xf numFmtId="0" fontId="20" fillId="33" borderId="0" xfId="0" applyFont="1" applyFill="1">
      <alignment vertical="center"/>
    </xf>
    <xf numFmtId="38" fontId="20" fillId="0" borderId="11" xfId="1" applyFont="1" applyFill="1" applyBorder="1">
      <alignment vertical="center"/>
    </xf>
    <xf numFmtId="38" fontId="20" fillId="0" borderId="13" xfId="1" applyFont="1" applyFill="1" applyBorder="1">
      <alignment vertical="center"/>
    </xf>
    <xf numFmtId="0" fontId="20" fillId="0" borderId="16" xfId="0" applyFont="1" applyBorder="1">
      <alignment vertical="center"/>
    </xf>
    <xf numFmtId="0" fontId="20" fillId="0" borderId="13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3" xfId="0" applyFont="1" applyBorder="1">
      <alignment vertical="center"/>
    </xf>
    <xf numFmtId="0" fontId="20" fillId="0" borderId="13" xfId="0" applyFont="1" applyFill="1" applyBorder="1">
      <alignment vertical="center"/>
    </xf>
    <xf numFmtId="0" fontId="20" fillId="0" borderId="16" xfId="0" applyFont="1" applyFill="1" applyBorder="1">
      <alignment vertical="center"/>
    </xf>
    <xf numFmtId="0" fontId="21" fillId="0" borderId="17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18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29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31" xfId="0" applyFont="1" applyBorder="1">
      <alignment vertical="center"/>
    </xf>
    <xf numFmtId="0" fontId="21" fillId="0" borderId="15" xfId="0" applyFont="1" applyBorder="1">
      <alignment vertical="center"/>
    </xf>
    <xf numFmtId="38" fontId="20" fillId="0" borderId="29" xfId="1" applyFont="1" applyFill="1" applyBorder="1">
      <alignment vertical="center"/>
    </xf>
    <xf numFmtId="38" fontId="21" fillId="0" borderId="15" xfId="1" applyFont="1" applyFill="1" applyBorder="1">
      <alignment vertical="center"/>
    </xf>
    <xf numFmtId="38" fontId="21" fillId="0" borderId="18" xfId="1" applyFont="1" applyFill="1" applyBorder="1">
      <alignment vertical="center"/>
    </xf>
    <xf numFmtId="38" fontId="20" fillId="0" borderId="30" xfId="1" applyFont="1" applyFill="1" applyBorder="1">
      <alignment vertical="center"/>
    </xf>
    <xf numFmtId="38" fontId="21" fillId="0" borderId="19" xfId="1" applyFont="1" applyFill="1" applyBorder="1">
      <alignment vertical="center"/>
    </xf>
    <xf numFmtId="38" fontId="21" fillId="0" borderId="20" xfId="1" applyFont="1" applyFill="1" applyBorder="1">
      <alignment vertical="center"/>
    </xf>
    <xf numFmtId="38" fontId="21" fillId="0" borderId="13" xfId="1" applyFont="1" applyFill="1" applyBorder="1">
      <alignment vertical="center"/>
    </xf>
    <xf numFmtId="38" fontId="21" fillId="0" borderId="11" xfId="1" applyFont="1" applyFill="1" applyBorder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8" fontId="20" fillId="0" borderId="16" xfId="1" applyFont="1" applyFill="1" applyBorder="1">
      <alignment vertical="center"/>
    </xf>
    <xf numFmtId="38" fontId="20" fillId="0" borderId="13" xfId="1" applyFont="1" applyFill="1" applyBorder="1" applyAlignment="1">
      <alignment horizontal="center" vertical="center"/>
    </xf>
    <xf numFmtId="38" fontId="20" fillId="0" borderId="16" xfId="1" applyFont="1" applyFill="1" applyBorder="1" applyAlignment="1">
      <alignment horizontal="center" vertical="center"/>
    </xf>
    <xf numFmtId="38" fontId="20" fillId="0" borderId="11" xfId="1" applyFont="1" applyFill="1" applyBorder="1" applyAlignment="1">
      <alignment horizontal="center" vertical="center"/>
    </xf>
    <xf numFmtId="38" fontId="21" fillId="0" borderId="16" xfId="1" applyFont="1" applyFill="1" applyBorder="1">
      <alignment vertical="center"/>
    </xf>
    <xf numFmtId="38" fontId="20" fillId="0" borderId="27" xfId="1" applyFont="1" applyFill="1" applyBorder="1">
      <alignment vertical="center"/>
    </xf>
    <xf numFmtId="38" fontId="21" fillId="0" borderId="14" xfId="1" applyFont="1" applyFill="1" applyBorder="1">
      <alignment vertical="center"/>
    </xf>
    <xf numFmtId="38" fontId="21" fillId="0" borderId="17" xfId="1" applyFont="1" applyFill="1" applyBorder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E1" zoomScale="80" zoomScaleNormal="80" workbookViewId="0">
      <selection activeCell="L23" sqref="L23"/>
    </sheetView>
  </sheetViews>
  <sheetFormatPr defaultColWidth="8.875" defaultRowHeight="18" customHeight="1" x14ac:dyDescent="0.15"/>
  <cols>
    <col min="1" max="3" width="2.25" style="1" customWidth="1"/>
    <col min="4" max="4" width="15.5" style="1" customWidth="1"/>
    <col min="5" max="15" width="16.375" style="1" customWidth="1"/>
    <col min="16" max="16" width="16.375" style="3" customWidth="1"/>
    <col min="17" max="17" width="7.75" style="1" customWidth="1"/>
    <col min="18" max="18" width="8.875" style="1" customWidth="1"/>
    <col min="19" max="16384" width="8.875" style="1"/>
  </cols>
  <sheetData>
    <row r="1" spans="1:17" ht="18" customHeight="1" x14ac:dyDescent="0.15">
      <c r="A1" s="51"/>
      <c r="B1" s="52"/>
      <c r="C1" s="52"/>
      <c r="D1" s="53"/>
      <c r="E1" s="54" t="s">
        <v>55</v>
      </c>
      <c r="F1" s="46"/>
      <c r="G1" s="45" t="s">
        <v>54</v>
      </c>
      <c r="H1" s="46"/>
      <c r="I1" s="45" t="s">
        <v>53</v>
      </c>
      <c r="J1" s="46"/>
      <c r="K1" s="45" t="s">
        <v>52</v>
      </c>
      <c r="L1" s="46"/>
      <c r="M1" s="45" t="s">
        <v>51</v>
      </c>
      <c r="N1" s="47"/>
      <c r="O1" s="45" t="s">
        <v>50</v>
      </c>
      <c r="P1" s="46"/>
    </row>
    <row r="2" spans="1:17" ht="18" customHeight="1" x14ac:dyDescent="0.15">
      <c r="A2" s="48" t="s">
        <v>0</v>
      </c>
      <c r="B2" s="49"/>
      <c r="C2" s="49"/>
      <c r="D2" s="50"/>
      <c r="E2" s="34" t="s">
        <v>56</v>
      </c>
      <c r="F2" s="35" t="s">
        <v>57</v>
      </c>
      <c r="G2" s="34" t="s">
        <v>56</v>
      </c>
      <c r="H2" s="35" t="s">
        <v>57</v>
      </c>
      <c r="I2" s="34" t="s">
        <v>56</v>
      </c>
      <c r="J2" s="35" t="s">
        <v>57</v>
      </c>
      <c r="K2" s="34" t="s">
        <v>56</v>
      </c>
      <c r="L2" s="35" t="s">
        <v>57</v>
      </c>
      <c r="M2" s="34" t="s">
        <v>56</v>
      </c>
      <c r="N2" s="36" t="s">
        <v>57</v>
      </c>
      <c r="O2" s="34" t="s">
        <v>56</v>
      </c>
      <c r="P2" s="35" t="s">
        <v>57</v>
      </c>
    </row>
    <row r="3" spans="1:17" ht="18" customHeight="1" x14ac:dyDescent="0.15">
      <c r="A3" s="11" t="s">
        <v>1</v>
      </c>
      <c r="B3" s="5"/>
      <c r="C3" s="5"/>
      <c r="D3" s="12"/>
      <c r="E3" s="37"/>
      <c r="F3" s="38"/>
      <c r="G3" s="39"/>
      <c r="H3" s="38"/>
      <c r="I3" s="39"/>
      <c r="J3" s="38"/>
      <c r="K3" s="39"/>
      <c r="L3" s="38"/>
      <c r="M3" s="39"/>
      <c r="N3" s="40"/>
      <c r="O3" s="39"/>
      <c r="P3" s="38"/>
    </row>
    <row r="4" spans="1:17" ht="18" customHeight="1" x14ac:dyDescent="0.15">
      <c r="A4" s="11"/>
      <c r="B4" s="5" t="s">
        <v>2</v>
      </c>
      <c r="C4" s="5"/>
      <c r="D4" s="12"/>
      <c r="E4" s="37">
        <v>0</v>
      </c>
      <c r="F4" s="10">
        <v>0</v>
      </c>
      <c r="G4" s="37">
        <v>0</v>
      </c>
      <c r="H4" s="10">
        <v>0</v>
      </c>
      <c r="I4" s="37">
        <v>0</v>
      </c>
      <c r="J4" s="10">
        <v>0</v>
      </c>
      <c r="K4" s="37">
        <v>0</v>
      </c>
      <c r="L4" s="10">
        <v>0</v>
      </c>
      <c r="M4" s="37">
        <v>190000</v>
      </c>
      <c r="N4" s="9">
        <v>158000</v>
      </c>
      <c r="O4" s="37">
        <f>SUM(M4,K4,I4,G4,E4)</f>
        <v>190000</v>
      </c>
      <c r="P4" s="10">
        <f>SUM(N4,L4,J4,H4,F4)</f>
        <v>158000</v>
      </c>
    </row>
    <row r="5" spans="1:17" ht="18" customHeight="1" x14ac:dyDescent="0.15">
      <c r="A5" s="11"/>
      <c r="B5" s="5" t="s">
        <v>3</v>
      </c>
      <c r="C5" s="5"/>
      <c r="D5" s="12"/>
      <c r="E5" s="37">
        <v>0</v>
      </c>
      <c r="F5" s="10">
        <v>537943</v>
      </c>
      <c r="G5" s="37">
        <v>0</v>
      </c>
      <c r="H5" s="10">
        <v>501351</v>
      </c>
      <c r="I5" s="37">
        <v>0</v>
      </c>
      <c r="J5" s="10">
        <v>52600</v>
      </c>
      <c r="K5" s="37">
        <v>0</v>
      </c>
      <c r="L5" s="10">
        <v>0</v>
      </c>
      <c r="M5" s="37">
        <v>0</v>
      </c>
      <c r="N5" s="9">
        <v>1290012</v>
      </c>
      <c r="O5" s="37">
        <f t="shared" ref="O5:O8" si="0">SUM(M5,K5,I5,G5,E5)</f>
        <v>0</v>
      </c>
      <c r="P5" s="10">
        <f t="shared" ref="P5:P8" si="1">SUM(N5,L5,J5,H5,F5)</f>
        <v>2381906</v>
      </c>
    </row>
    <row r="6" spans="1:17" ht="18" customHeight="1" x14ac:dyDescent="0.15">
      <c r="A6" s="11"/>
      <c r="B6" s="5" t="s">
        <v>4</v>
      </c>
      <c r="C6" s="5"/>
      <c r="D6" s="12"/>
      <c r="E6" s="37">
        <v>0</v>
      </c>
      <c r="F6" s="10">
        <v>0</v>
      </c>
      <c r="G6" s="37">
        <v>0</v>
      </c>
      <c r="H6" s="10">
        <v>8344000</v>
      </c>
      <c r="I6" s="37">
        <v>0</v>
      </c>
      <c r="J6" s="10">
        <v>0</v>
      </c>
      <c r="K6" s="37">
        <v>0</v>
      </c>
      <c r="L6" s="10">
        <v>0</v>
      </c>
      <c r="M6" s="37">
        <v>0</v>
      </c>
      <c r="N6" s="9">
        <v>55000</v>
      </c>
      <c r="O6" s="37">
        <f t="shared" si="0"/>
        <v>0</v>
      </c>
      <c r="P6" s="10">
        <f t="shared" si="1"/>
        <v>8399000</v>
      </c>
    </row>
    <row r="7" spans="1:17" ht="18" customHeight="1" x14ac:dyDescent="0.15">
      <c r="A7" s="11"/>
      <c r="B7" s="5" t="s">
        <v>5</v>
      </c>
      <c r="C7" s="5"/>
      <c r="D7" s="12"/>
      <c r="E7" s="37">
        <v>3700000</v>
      </c>
      <c r="F7" s="10">
        <v>3702406</v>
      </c>
      <c r="G7" s="37">
        <v>32300000</v>
      </c>
      <c r="H7" s="10">
        <v>30475937</v>
      </c>
      <c r="I7" s="37">
        <v>19000000</v>
      </c>
      <c r="J7" s="10">
        <v>15614847</v>
      </c>
      <c r="K7" s="37">
        <v>0</v>
      </c>
      <c r="L7" s="10">
        <v>0</v>
      </c>
      <c r="M7" s="37">
        <v>0</v>
      </c>
      <c r="N7" s="9">
        <v>0</v>
      </c>
      <c r="O7" s="37">
        <f t="shared" si="0"/>
        <v>55000000</v>
      </c>
      <c r="P7" s="10">
        <f t="shared" si="1"/>
        <v>49793190</v>
      </c>
    </row>
    <row r="8" spans="1:17" ht="18" customHeight="1" x14ac:dyDescent="0.15">
      <c r="A8" s="11"/>
      <c r="B8" s="5" t="s">
        <v>6</v>
      </c>
      <c r="C8" s="5"/>
      <c r="D8" s="12"/>
      <c r="E8" s="37">
        <v>800000</v>
      </c>
      <c r="F8" s="10">
        <v>684300</v>
      </c>
      <c r="G8" s="37">
        <v>0</v>
      </c>
      <c r="H8" s="10">
        <v>2387455</v>
      </c>
      <c r="I8" s="37">
        <v>0</v>
      </c>
      <c r="J8" s="10">
        <v>0</v>
      </c>
      <c r="K8" s="37">
        <v>100000</v>
      </c>
      <c r="L8" s="10">
        <v>129464</v>
      </c>
      <c r="M8" s="37">
        <v>0</v>
      </c>
      <c r="N8" s="9">
        <v>8359</v>
      </c>
      <c r="O8" s="37">
        <f t="shared" si="0"/>
        <v>900000</v>
      </c>
      <c r="P8" s="10">
        <f t="shared" si="1"/>
        <v>3209578</v>
      </c>
    </row>
    <row r="9" spans="1:17" s="3" customFormat="1" ht="18" customHeight="1" x14ac:dyDescent="0.15">
      <c r="A9" s="13" t="s">
        <v>7</v>
      </c>
      <c r="B9" s="6"/>
      <c r="C9" s="6"/>
      <c r="D9" s="14"/>
      <c r="E9" s="41">
        <f>SUM(E4:E8)</f>
        <v>4500000</v>
      </c>
      <c r="F9" s="32">
        <f t="shared" ref="F9:O9" si="2">SUM(F4:F8)</f>
        <v>4924649</v>
      </c>
      <c r="G9" s="41">
        <f t="shared" si="2"/>
        <v>32300000</v>
      </c>
      <c r="H9" s="32">
        <f t="shared" si="2"/>
        <v>41708743</v>
      </c>
      <c r="I9" s="41">
        <f t="shared" si="2"/>
        <v>19000000</v>
      </c>
      <c r="J9" s="32">
        <f t="shared" si="2"/>
        <v>15667447</v>
      </c>
      <c r="K9" s="41">
        <f t="shared" si="2"/>
        <v>100000</v>
      </c>
      <c r="L9" s="32">
        <f t="shared" si="2"/>
        <v>129464</v>
      </c>
      <c r="M9" s="41">
        <f t="shared" si="2"/>
        <v>190000</v>
      </c>
      <c r="N9" s="33">
        <f t="shared" si="2"/>
        <v>1511371</v>
      </c>
      <c r="O9" s="41">
        <f t="shared" si="2"/>
        <v>56090000</v>
      </c>
      <c r="P9" s="10">
        <f>SUM(P4:P8)</f>
        <v>63941674</v>
      </c>
      <c r="Q9" s="2"/>
    </row>
    <row r="10" spans="1:17" ht="18" customHeight="1" x14ac:dyDescent="0.15">
      <c r="A10" s="11" t="s">
        <v>8</v>
      </c>
      <c r="B10" s="5"/>
      <c r="C10" s="5"/>
      <c r="D10" s="12"/>
      <c r="E10" s="37"/>
      <c r="F10" s="10"/>
      <c r="G10" s="37"/>
      <c r="H10" s="10"/>
      <c r="I10" s="37"/>
      <c r="J10" s="10"/>
      <c r="K10" s="37"/>
      <c r="L10" s="10"/>
      <c r="M10" s="37"/>
      <c r="N10" s="9"/>
      <c r="O10" s="37"/>
      <c r="P10" s="10"/>
    </row>
    <row r="11" spans="1:17" ht="18" customHeight="1" x14ac:dyDescent="0.15">
      <c r="A11" s="11"/>
      <c r="B11" s="5" t="s">
        <v>9</v>
      </c>
      <c r="C11" s="5"/>
      <c r="D11" s="12"/>
      <c r="E11" s="37"/>
      <c r="F11" s="10"/>
      <c r="G11" s="37"/>
      <c r="H11" s="10"/>
      <c r="I11" s="37"/>
      <c r="J11" s="10"/>
      <c r="K11" s="37"/>
      <c r="L11" s="10"/>
      <c r="M11" s="37"/>
      <c r="N11" s="9"/>
      <c r="O11" s="37"/>
      <c r="P11" s="10"/>
    </row>
    <row r="12" spans="1:17" ht="18" customHeight="1" x14ac:dyDescent="0.15">
      <c r="A12" s="11"/>
      <c r="B12" s="5"/>
      <c r="C12" s="5" t="s">
        <v>10</v>
      </c>
      <c r="D12" s="12"/>
      <c r="E12" s="37">
        <v>6700000</v>
      </c>
      <c r="F12" s="10">
        <v>6673241</v>
      </c>
      <c r="G12" s="37">
        <v>5000000</v>
      </c>
      <c r="H12" s="10">
        <v>6361762</v>
      </c>
      <c r="I12" s="37">
        <v>0</v>
      </c>
      <c r="J12" s="10">
        <v>0</v>
      </c>
      <c r="K12" s="37">
        <v>0</v>
      </c>
      <c r="L12" s="10">
        <v>0</v>
      </c>
      <c r="M12" s="37">
        <v>0</v>
      </c>
      <c r="N12" s="9">
        <v>0</v>
      </c>
      <c r="O12" s="37">
        <f>SUM(M12,K12,I12,G12,E12)</f>
        <v>11700000</v>
      </c>
      <c r="P12" s="10">
        <f>SUM(F12,H12,J12,L12,N12)</f>
        <v>13035003</v>
      </c>
    </row>
    <row r="13" spans="1:17" ht="18" customHeight="1" x14ac:dyDescent="0.15">
      <c r="A13" s="11"/>
      <c r="B13" s="5"/>
      <c r="C13" s="5" t="s">
        <v>11</v>
      </c>
      <c r="D13" s="12"/>
      <c r="E13" s="37">
        <v>4050000</v>
      </c>
      <c r="F13" s="10">
        <v>3038920</v>
      </c>
      <c r="G13" s="37">
        <v>4200000</v>
      </c>
      <c r="H13" s="10">
        <v>4151042</v>
      </c>
      <c r="I13" s="37">
        <v>8000000</v>
      </c>
      <c r="J13" s="10">
        <v>7764374</v>
      </c>
      <c r="K13" s="37">
        <v>0</v>
      </c>
      <c r="L13" s="10">
        <v>0</v>
      </c>
      <c r="M13" s="37">
        <v>1200000</v>
      </c>
      <c r="N13" s="9">
        <v>814120</v>
      </c>
      <c r="O13" s="37">
        <f t="shared" ref="O13:O15" si="3">SUM(M13,K13,I13,G13,E13)</f>
        <v>17450000</v>
      </c>
      <c r="P13" s="10">
        <f t="shared" ref="P13:P15" si="4">SUM(F13,H13,J13,L13,N13)</f>
        <v>15768456</v>
      </c>
    </row>
    <row r="14" spans="1:17" ht="18" customHeight="1" x14ac:dyDescent="0.15">
      <c r="A14" s="11"/>
      <c r="B14" s="5"/>
      <c r="C14" s="5" t="s">
        <v>12</v>
      </c>
      <c r="D14" s="12"/>
      <c r="E14" s="37">
        <v>1200000</v>
      </c>
      <c r="F14" s="10">
        <v>1155854</v>
      </c>
      <c r="G14" s="37">
        <v>800000</v>
      </c>
      <c r="H14" s="10">
        <v>1106022</v>
      </c>
      <c r="I14" s="37">
        <v>750000</v>
      </c>
      <c r="J14" s="10">
        <v>353771</v>
      </c>
      <c r="K14" s="37">
        <v>0</v>
      </c>
      <c r="L14" s="10">
        <v>0</v>
      </c>
      <c r="M14" s="37">
        <v>0</v>
      </c>
      <c r="N14" s="9">
        <v>0</v>
      </c>
      <c r="O14" s="37">
        <f t="shared" si="3"/>
        <v>2750000</v>
      </c>
      <c r="P14" s="10">
        <f t="shared" si="4"/>
        <v>2615647</v>
      </c>
    </row>
    <row r="15" spans="1:17" ht="18" customHeight="1" x14ac:dyDescent="0.15">
      <c r="A15" s="11"/>
      <c r="B15" s="5"/>
      <c r="C15" s="5" t="s">
        <v>13</v>
      </c>
      <c r="D15" s="12"/>
      <c r="E15" s="37">
        <v>0</v>
      </c>
      <c r="F15" s="10">
        <v>0</v>
      </c>
      <c r="G15" s="37">
        <v>783540</v>
      </c>
      <c r="H15" s="10">
        <v>719649</v>
      </c>
      <c r="I15" s="37">
        <v>0</v>
      </c>
      <c r="J15" s="10">
        <v>0</v>
      </c>
      <c r="K15" s="37">
        <v>0</v>
      </c>
      <c r="L15" s="10">
        <v>0</v>
      </c>
      <c r="M15" s="37">
        <v>0</v>
      </c>
      <c r="N15" s="9">
        <v>0</v>
      </c>
      <c r="O15" s="37">
        <f t="shared" si="3"/>
        <v>783540</v>
      </c>
      <c r="P15" s="10">
        <f t="shared" si="4"/>
        <v>719649</v>
      </c>
    </row>
    <row r="16" spans="1:17" ht="18" customHeight="1" x14ac:dyDescent="0.15">
      <c r="A16" s="11"/>
      <c r="B16" s="5" t="s">
        <v>14</v>
      </c>
      <c r="C16" s="5"/>
      <c r="D16" s="12"/>
      <c r="E16" s="37">
        <f>SUM(E12:E15)</f>
        <v>11950000</v>
      </c>
      <c r="F16" s="10">
        <f t="shared" ref="F16:O16" si="5">SUM(F12:F15)</f>
        <v>10868015</v>
      </c>
      <c r="G16" s="37">
        <f t="shared" si="5"/>
        <v>10783540</v>
      </c>
      <c r="H16" s="10">
        <f t="shared" si="5"/>
        <v>12338475</v>
      </c>
      <c r="I16" s="37">
        <f t="shared" si="5"/>
        <v>8750000</v>
      </c>
      <c r="J16" s="10">
        <f t="shared" si="5"/>
        <v>8118145</v>
      </c>
      <c r="K16" s="37">
        <f t="shared" si="5"/>
        <v>0</v>
      </c>
      <c r="L16" s="10">
        <f t="shared" si="5"/>
        <v>0</v>
      </c>
      <c r="M16" s="37">
        <f t="shared" si="5"/>
        <v>1200000</v>
      </c>
      <c r="N16" s="9">
        <f t="shared" si="5"/>
        <v>814120</v>
      </c>
      <c r="O16" s="37">
        <f t="shared" si="5"/>
        <v>32683540</v>
      </c>
      <c r="P16" s="10">
        <f>SUM(F16,H16,J16,L16,N16)</f>
        <v>32138755</v>
      </c>
    </row>
    <row r="17" spans="1:17" ht="18" customHeight="1" x14ac:dyDescent="0.15">
      <c r="A17" s="11"/>
      <c r="B17" s="5" t="s">
        <v>15</v>
      </c>
      <c r="C17" s="5"/>
      <c r="D17" s="12"/>
      <c r="E17" s="37"/>
      <c r="F17" s="10"/>
      <c r="G17" s="37"/>
      <c r="H17" s="10"/>
      <c r="I17" s="37"/>
      <c r="J17" s="10"/>
      <c r="K17" s="37"/>
      <c r="L17" s="10"/>
      <c r="M17" s="37"/>
      <c r="N17" s="9"/>
      <c r="O17" s="37"/>
      <c r="P17" s="10"/>
    </row>
    <row r="18" spans="1:17" ht="18" customHeight="1" x14ac:dyDescent="0.15">
      <c r="A18" s="11"/>
      <c r="B18" s="5"/>
      <c r="C18" s="5" t="s">
        <v>16</v>
      </c>
      <c r="D18" s="12"/>
      <c r="E18" s="37">
        <v>55000</v>
      </c>
      <c r="F18" s="10">
        <v>52532</v>
      </c>
      <c r="G18" s="37">
        <v>0</v>
      </c>
      <c r="H18" s="10">
        <v>0</v>
      </c>
      <c r="I18" s="37">
        <v>0</v>
      </c>
      <c r="J18" s="10">
        <v>0</v>
      </c>
      <c r="K18" s="37">
        <v>0</v>
      </c>
      <c r="L18" s="10">
        <v>0</v>
      </c>
      <c r="M18" s="37">
        <v>0</v>
      </c>
      <c r="N18" s="9">
        <v>0</v>
      </c>
      <c r="O18" s="37">
        <f>SUM(M18,K18,I18,G18,E18)</f>
        <v>55000</v>
      </c>
      <c r="P18" s="10">
        <f>SUM(F18,H18,J18,L18,N18)</f>
        <v>52532</v>
      </c>
    </row>
    <row r="19" spans="1:17" ht="18" customHeight="1" x14ac:dyDescent="0.15">
      <c r="A19" s="11"/>
      <c r="B19" s="5"/>
      <c r="C19" s="5" t="s">
        <v>17</v>
      </c>
      <c r="D19" s="12"/>
      <c r="E19" s="37">
        <v>0</v>
      </c>
      <c r="F19" s="10">
        <v>0</v>
      </c>
      <c r="G19" s="37">
        <v>9660000</v>
      </c>
      <c r="H19" s="10">
        <v>9570564</v>
      </c>
      <c r="I19" s="37">
        <v>0</v>
      </c>
      <c r="J19" s="10">
        <v>0</v>
      </c>
      <c r="K19" s="37">
        <v>0</v>
      </c>
      <c r="L19" s="10">
        <v>0</v>
      </c>
      <c r="M19" s="37">
        <v>0</v>
      </c>
      <c r="N19" s="9">
        <v>0</v>
      </c>
      <c r="O19" s="37">
        <f t="shared" ref="O19:O51" si="6">SUM(M19,K19,I19,G19,E19)</f>
        <v>9660000</v>
      </c>
      <c r="P19" s="10">
        <f t="shared" ref="P19:P51" si="7">SUM(F19,H19,J19,L19,N19)</f>
        <v>9570564</v>
      </c>
      <c r="Q19" s="4"/>
    </row>
    <row r="20" spans="1:17" ht="18" customHeight="1" x14ac:dyDescent="0.15">
      <c r="A20" s="11"/>
      <c r="B20" s="5"/>
      <c r="C20" s="5" t="s">
        <v>18</v>
      </c>
      <c r="D20" s="12"/>
      <c r="E20" s="37">
        <v>0</v>
      </c>
      <c r="F20" s="10">
        <v>0</v>
      </c>
      <c r="G20" s="37">
        <v>920000</v>
      </c>
      <c r="H20" s="10">
        <v>726500</v>
      </c>
      <c r="I20" s="37">
        <v>0</v>
      </c>
      <c r="J20" s="10">
        <v>0</v>
      </c>
      <c r="K20" s="37">
        <v>0</v>
      </c>
      <c r="L20" s="10">
        <v>0</v>
      </c>
      <c r="M20" s="37">
        <v>0</v>
      </c>
      <c r="N20" s="9">
        <v>0</v>
      </c>
      <c r="O20" s="37">
        <f t="shared" si="6"/>
        <v>920000</v>
      </c>
      <c r="P20" s="10">
        <f t="shared" si="7"/>
        <v>726500</v>
      </c>
    </row>
    <row r="21" spans="1:17" ht="18" customHeight="1" x14ac:dyDescent="0.15">
      <c r="A21" s="11"/>
      <c r="B21" s="5"/>
      <c r="C21" s="5" t="s">
        <v>19</v>
      </c>
      <c r="D21" s="12"/>
      <c r="E21" s="37">
        <v>1240000</v>
      </c>
      <c r="F21" s="10">
        <v>1162912</v>
      </c>
      <c r="G21" s="37">
        <v>0</v>
      </c>
      <c r="H21" s="10">
        <v>34572</v>
      </c>
      <c r="I21" s="37">
        <v>1450000</v>
      </c>
      <c r="J21" s="10">
        <v>1236018</v>
      </c>
      <c r="K21" s="37">
        <v>0</v>
      </c>
      <c r="L21" s="10">
        <v>0</v>
      </c>
      <c r="M21" s="37">
        <v>0</v>
      </c>
      <c r="N21" s="9">
        <v>0</v>
      </c>
      <c r="O21" s="37">
        <f t="shared" si="6"/>
        <v>2690000</v>
      </c>
      <c r="P21" s="10">
        <f t="shared" si="7"/>
        <v>2433502</v>
      </c>
    </row>
    <row r="22" spans="1:17" ht="18" customHeight="1" x14ac:dyDescent="0.15">
      <c r="A22" s="11"/>
      <c r="B22" s="5"/>
      <c r="C22" s="5" t="s">
        <v>20</v>
      </c>
      <c r="D22" s="12"/>
      <c r="E22" s="37">
        <v>5000</v>
      </c>
      <c r="F22" s="10">
        <v>10000</v>
      </c>
      <c r="G22" s="37">
        <v>80000</v>
      </c>
      <c r="H22" s="10">
        <v>81846</v>
      </c>
      <c r="I22" s="37">
        <v>0</v>
      </c>
      <c r="J22" s="10">
        <v>0</v>
      </c>
      <c r="K22" s="37">
        <v>0</v>
      </c>
      <c r="L22" s="10">
        <v>0</v>
      </c>
      <c r="M22" s="37">
        <v>60000</v>
      </c>
      <c r="N22" s="9">
        <v>65460</v>
      </c>
      <c r="O22" s="37">
        <f t="shared" si="6"/>
        <v>145000</v>
      </c>
      <c r="P22" s="10">
        <f t="shared" si="7"/>
        <v>157306</v>
      </c>
    </row>
    <row r="23" spans="1:17" ht="18" customHeight="1" x14ac:dyDescent="0.15">
      <c r="A23" s="11"/>
      <c r="B23" s="5"/>
      <c r="C23" s="5" t="s">
        <v>21</v>
      </c>
      <c r="D23" s="12"/>
      <c r="E23" s="37">
        <v>0</v>
      </c>
      <c r="F23" s="10">
        <v>0</v>
      </c>
      <c r="G23" s="37">
        <v>50000</v>
      </c>
      <c r="H23" s="10">
        <v>74271</v>
      </c>
      <c r="I23" s="37">
        <v>0</v>
      </c>
      <c r="J23" s="10">
        <v>0</v>
      </c>
      <c r="K23" s="37">
        <v>0</v>
      </c>
      <c r="L23" s="10">
        <v>0</v>
      </c>
      <c r="M23" s="37">
        <v>0</v>
      </c>
      <c r="N23" s="9">
        <v>0</v>
      </c>
      <c r="O23" s="37">
        <f t="shared" si="6"/>
        <v>50000</v>
      </c>
      <c r="P23" s="10">
        <f t="shared" si="7"/>
        <v>74271</v>
      </c>
    </row>
    <row r="24" spans="1:17" ht="18" customHeight="1" x14ac:dyDescent="0.15">
      <c r="A24" s="11"/>
      <c r="B24" s="5"/>
      <c r="C24" s="5" t="s">
        <v>22</v>
      </c>
      <c r="D24" s="12"/>
      <c r="E24" s="37">
        <v>400000</v>
      </c>
      <c r="F24" s="10">
        <v>396055</v>
      </c>
      <c r="G24" s="37">
        <v>700000</v>
      </c>
      <c r="H24" s="10">
        <v>623762</v>
      </c>
      <c r="I24" s="37">
        <v>0</v>
      </c>
      <c r="J24" s="10">
        <v>4412</v>
      </c>
      <c r="K24" s="37">
        <v>0</v>
      </c>
      <c r="L24" s="10">
        <v>0</v>
      </c>
      <c r="M24" s="37">
        <v>0</v>
      </c>
      <c r="N24" s="9">
        <v>0</v>
      </c>
      <c r="O24" s="37">
        <f t="shared" si="6"/>
        <v>1100000</v>
      </c>
      <c r="P24" s="10">
        <f t="shared" si="7"/>
        <v>1024229</v>
      </c>
    </row>
    <row r="25" spans="1:17" ht="18" customHeight="1" x14ac:dyDescent="0.15">
      <c r="A25" s="11"/>
      <c r="B25" s="5"/>
      <c r="C25" s="5" t="s">
        <v>23</v>
      </c>
      <c r="D25" s="12"/>
      <c r="E25" s="37">
        <v>70000</v>
      </c>
      <c r="F25" s="10">
        <v>64735</v>
      </c>
      <c r="G25" s="37">
        <v>13000</v>
      </c>
      <c r="H25" s="10">
        <v>13226</v>
      </c>
      <c r="I25" s="37">
        <v>90000</v>
      </c>
      <c r="J25" s="10">
        <v>91556</v>
      </c>
      <c r="K25" s="37">
        <v>0</v>
      </c>
      <c r="L25" s="10">
        <v>0</v>
      </c>
      <c r="M25" s="37">
        <v>120000</v>
      </c>
      <c r="N25" s="9">
        <v>116700</v>
      </c>
      <c r="O25" s="37">
        <f t="shared" si="6"/>
        <v>293000</v>
      </c>
      <c r="P25" s="10">
        <f t="shared" si="7"/>
        <v>286217</v>
      </c>
    </row>
    <row r="26" spans="1:17" ht="18" customHeight="1" x14ac:dyDescent="0.15">
      <c r="A26" s="11"/>
      <c r="B26" s="5"/>
      <c r="C26" s="5" t="s">
        <v>24</v>
      </c>
      <c r="D26" s="12"/>
      <c r="E26" s="37">
        <v>640000</v>
      </c>
      <c r="F26" s="10">
        <v>439005</v>
      </c>
      <c r="G26" s="37">
        <v>110000</v>
      </c>
      <c r="H26" s="10">
        <v>103904</v>
      </c>
      <c r="I26" s="37">
        <v>80000</v>
      </c>
      <c r="J26" s="10">
        <v>124999</v>
      </c>
      <c r="K26" s="37">
        <v>0</v>
      </c>
      <c r="L26" s="10">
        <v>0</v>
      </c>
      <c r="M26" s="37">
        <v>200000</v>
      </c>
      <c r="N26" s="9">
        <v>150921</v>
      </c>
      <c r="O26" s="37">
        <f t="shared" si="6"/>
        <v>1030000</v>
      </c>
      <c r="P26" s="10">
        <f t="shared" si="7"/>
        <v>818829</v>
      </c>
    </row>
    <row r="27" spans="1:17" ht="18" customHeight="1" x14ac:dyDescent="0.15">
      <c r="A27" s="11"/>
      <c r="B27" s="5"/>
      <c r="C27" s="5" t="s">
        <v>25</v>
      </c>
      <c r="D27" s="12"/>
      <c r="E27" s="37">
        <v>700000</v>
      </c>
      <c r="F27" s="10">
        <v>628546</v>
      </c>
      <c r="G27" s="37">
        <v>80000</v>
      </c>
      <c r="H27" s="10">
        <v>92137</v>
      </c>
      <c r="I27" s="37">
        <v>690000</v>
      </c>
      <c r="J27" s="10">
        <v>628774</v>
      </c>
      <c r="K27" s="37">
        <v>0</v>
      </c>
      <c r="L27" s="10">
        <v>0</v>
      </c>
      <c r="M27" s="37">
        <v>100000</v>
      </c>
      <c r="N27" s="9">
        <v>42606</v>
      </c>
      <c r="O27" s="37">
        <f t="shared" si="6"/>
        <v>1570000</v>
      </c>
      <c r="P27" s="10">
        <f t="shared" si="7"/>
        <v>1392063</v>
      </c>
    </row>
    <row r="28" spans="1:17" ht="18" customHeight="1" x14ac:dyDescent="0.15">
      <c r="A28" s="11"/>
      <c r="B28" s="5"/>
      <c r="C28" s="5" t="s">
        <v>26</v>
      </c>
      <c r="D28" s="12"/>
      <c r="E28" s="37">
        <v>360000</v>
      </c>
      <c r="F28" s="10">
        <v>360000</v>
      </c>
      <c r="G28" s="37">
        <v>0</v>
      </c>
      <c r="H28" s="10">
        <v>0</v>
      </c>
      <c r="I28" s="37">
        <v>1200000</v>
      </c>
      <c r="J28" s="10">
        <v>1180000</v>
      </c>
      <c r="K28" s="37">
        <v>0</v>
      </c>
      <c r="L28" s="10">
        <v>0</v>
      </c>
      <c r="M28" s="37">
        <v>0</v>
      </c>
      <c r="N28" s="9">
        <v>0</v>
      </c>
      <c r="O28" s="37">
        <f t="shared" si="6"/>
        <v>1560000</v>
      </c>
      <c r="P28" s="10">
        <f t="shared" si="7"/>
        <v>1540000</v>
      </c>
    </row>
    <row r="29" spans="1:17" ht="18" customHeight="1" x14ac:dyDescent="0.15">
      <c r="A29" s="11"/>
      <c r="B29" s="5"/>
      <c r="C29" s="5" t="s">
        <v>27</v>
      </c>
      <c r="D29" s="12"/>
      <c r="E29" s="37">
        <v>150000</v>
      </c>
      <c r="F29" s="10">
        <v>149950</v>
      </c>
      <c r="G29" s="37">
        <v>35000</v>
      </c>
      <c r="H29" s="10">
        <v>35200</v>
      </c>
      <c r="I29" s="37">
        <v>33000</v>
      </c>
      <c r="J29" s="10">
        <v>33000</v>
      </c>
      <c r="K29" s="37">
        <v>0</v>
      </c>
      <c r="L29" s="10">
        <v>0</v>
      </c>
      <c r="M29" s="37">
        <v>66000</v>
      </c>
      <c r="N29" s="9">
        <v>66380</v>
      </c>
      <c r="O29" s="37">
        <f t="shared" si="6"/>
        <v>284000</v>
      </c>
      <c r="P29" s="10">
        <f t="shared" si="7"/>
        <v>284530</v>
      </c>
    </row>
    <row r="30" spans="1:17" ht="18" customHeight="1" x14ac:dyDescent="0.15">
      <c r="A30" s="11"/>
      <c r="B30" s="5"/>
      <c r="C30" s="7" t="s">
        <v>28</v>
      </c>
      <c r="D30" s="15"/>
      <c r="E30" s="37">
        <v>220000</v>
      </c>
      <c r="F30" s="10">
        <v>222817</v>
      </c>
      <c r="G30" s="37">
        <v>1130000</v>
      </c>
      <c r="H30" s="10">
        <v>1096793</v>
      </c>
      <c r="I30" s="37">
        <v>35000</v>
      </c>
      <c r="J30" s="10">
        <v>34900</v>
      </c>
      <c r="K30" s="37">
        <v>0</v>
      </c>
      <c r="L30" s="10">
        <v>0</v>
      </c>
      <c r="M30" s="37">
        <v>55000</v>
      </c>
      <c r="N30" s="9">
        <v>55865</v>
      </c>
      <c r="O30" s="37">
        <f t="shared" si="6"/>
        <v>1440000</v>
      </c>
      <c r="P30" s="10">
        <f t="shared" si="7"/>
        <v>1410375</v>
      </c>
    </row>
    <row r="31" spans="1:17" ht="18" customHeight="1" x14ac:dyDescent="0.15">
      <c r="A31" s="11"/>
      <c r="B31" s="5"/>
      <c r="C31" s="5" t="s">
        <v>29</v>
      </c>
      <c r="D31" s="12"/>
      <c r="E31" s="37">
        <v>185000</v>
      </c>
      <c r="F31" s="10">
        <v>133650</v>
      </c>
      <c r="G31" s="37">
        <v>220000</v>
      </c>
      <c r="H31" s="10">
        <v>213750</v>
      </c>
      <c r="I31" s="37">
        <v>50400</v>
      </c>
      <c r="J31" s="10">
        <v>50400</v>
      </c>
      <c r="K31" s="37">
        <v>0</v>
      </c>
      <c r="L31" s="10">
        <v>0</v>
      </c>
      <c r="M31" s="37">
        <v>0</v>
      </c>
      <c r="N31" s="9">
        <v>0</v>
      </c>
      <c r="O31" s="37">
        <f t="shared" si="6"/>
        <v>455400</v>
      </c>
      <c r="P31" s="10">
        <f t="shared" si="7"/>
        <v>397800</v>
      </c>
    </row>
    <row r="32" spans="1:17" ht="18" customHeight="1" x14ac:dyDescent="0.15">
      <c r="A32" s="11"/>
      <c r="B32" s="5"/>
      <c r="C32" s="5" t="s">
        <v>30</v>
      </c>
      <c r="D32" s="12"/>
      <c r="E32" s="37">
        <v>10000</v>
      </c>
      <c r="F32" s="10">
        <v>10000</v>
      </c>
      <c r="G32" s="37">
        <v>0</v>
      </c>
      <c r="H32" s="10">
        <v>0</v>
      </c>
      <c r="I32" s="37">
        <v>0</v>
      </c>
      <c r="J32" s="10">
        <v>0</v>
      </c>
      <c r="K32" s="37">
        <v>0</v>
      </c>
      <c r="L32" s="10">
        <v>0</v>
      </c>
      <c r="M32" s="37">
        <v>5000</v>
      </c>
      <c r="N32" s="9">
        <v>5000</v>
      </c>
      <c r="O32" s="37">
        <f t="shared" si="6"/>
        <v>15000</v>
      </c>
      <c r="P32" s="10">
        <f t="shared" si="7"/>
        <v>15000</v>
      </c>
    </row>
    <row r="33" spans="1:16" ht="18" customHeight="1" x14ac:dyDescent="0.15">
      <c r="A33" s="11"/>
      <c r="B33" s="5"/>
      <c r="C33" s="5" t="s">
        <v>31</v>
      </c>
      <c r="D33" s="12"/>
      <c r="E33" s="37">
        <v>40000</v>
      </c>
      <c r="F33" s="10">
        <v>39850</v>
      </c>
      <c r="G33" s="37">
        <v>110000</v>
      </c>
      <c r="H33" s="10">
        <v>101200</v>
      </c>
      <c r="I33" s="37">
        <v>0</v>
      </c>
      <c r="J33" s="10">
        <v>0</v>
      </c>
      <c r="K33" s="37">
        <v>0</v>
      </c>
      <c r="L33" s="10">
        <v>0</v>
      </c>
      <c r="M33" s="37">
        <v>6000</v>
      </c>
      <c r="N33" s="9">
        <v>5800</v>
      </c>
      <c r="O33" s="37">
        <f t="shared" si="6"/>
        <v>156000</v>
      </c>
      <c r="P33" s="10">
        <f t="shared" si="7"/>
        <v>146850</v>
      </c>
    </row>
    <row r="34" spans="1:16" ht="18" customHeight="1" x14ac:dyDescent="0.15">
      <c r="A34" s="11"/>
      <c r="B34" s="5"/>
      <c r="C34" s="5" t="s">
        <v>32</v>
      </c>
      <c r="D34" s="12"/>
      <c r="E34" s="37">
        <v>100000</v>
      </c>
      <c r="F34" s="10">
        <v>164800</v>
      </c>
      <c r="G34" s="37">
        <v>200000</v>
      </c>
      <c r="H34" s="10">
        <v>0</v>
      </c>
      <c r="I34" s="37">
        <v>20000</v>
      </c>
      <c r="J34" s="10">
        <v>0</v>
      </c>
      <c r="K34" s="37">
        <v>0</v>
      </c>
      <c r="L34" s="10">
        <v>0</v>
      </c>
      <c r="M34" s="37">
        <v>0</v>
      </c>
      <c r="N34" s="9">
        <v>0</v>
      </c>
      <c r="O34" s="37">
        <f t="shared" si="6"/>
        <v>320000</v>
      </c>
      <c r="P34" s="10">
        <f t="shared" si="7"/>
        <v>164800</v>
      </c>
    </row>
    <row r="35" spans="1:16" ht="18" customHeight="1" x14ac:dyDescent="0.15">
      <c r="A35" s="11"/>
      <c r="B35" s="5"/>
      <c r="C35" s="5" t="s">
        <v>33</v>
      </c>
      <c r="D35" s="12"/>
      <c r="E35" s="37">
        <v>3000</v>
      </c>
      <c r="F35" s="10">
        <v>2750</v>
      </c>
      <c r="G35" s="37">
        <v>50000</v>
      </c>
      <c r="H35" s="10">
        <v>333341</v>
      </c>
      <c r="I35" s="37">
        <v>0</v>
      </c>
      <c r="J35" s="10">
        <v>0</v>
      </c>
      <c r="K35" s="37">
        <v>0</v>
      </c>
      <c r="L35" s="10">
        <v>0</v>
      </c>
      <c r="M35" s="37">
        <v>190000</v>
      </c>
      <c r="N35" s="9">
        <v>187000</v>
      </c>
      <c r="O35" s="37">
        <f t="shared" si="6"/>
        <v>243000</v>
      </c>
      <c r="P35" s="10">
        <f t="shared" si="7"/>
        <v>523091</v>
      </c>
    </row>
    <row r="36" spans="1:16" ht="18" customHeight="1" x14ac:dyDescent="0.15">
      <c r="A36" s="11"/>
      <c r="B36" s="5"/>
      <c r="C36" s="5" t="s">
        <v>34</v>
      </c>
      <c r="D36" s="12"/>
      <c r="E36" s="37">
        <v>2000</v>
      </c>
      <c r="F36" s="10">
        <v>2274</v>
      </c>
      <c r="G36" s="37">
        <v>10000</v>
      </c>
      <c r="H36" s="10">
        <v>13398</v>
      </c>
      <c r="I36" s="37">
        <v>6000</v>
      </c>
      <c r="J36" s="10">
        <v>6800</v>
      </c>
      <c r="K36" s="37">
        <v>0</v>
      </c>
      <c r="L36" s="10">
        <v>0</v>
      </c>
      <c r="M36" s="37">
        <v>1000</v>
      </c>
      <c r="N36" s="9">
        <v>1310</v>
      </c>
      <c r="O36" s="37">
        <f t="shared" si="6"/>
        <v>19000</v>
      </c>
      <c r="P36" s="10">
        <f t="shared" si="7"/>
        <v>23782</v>
      </c>
    </row>
    <row r="37" spans="1:16" ht="18" customHeight="1" x14ac:dyDescent="0.15">
      <c r="A37" s="11"/>
      <c r="B37" s="5"/>
      <c r="C37" s="5" t="s">
        <v>35</v>
      </c>
      <c r="D37" s="12"/>
      <c r="E37" s="37">
        <v>1000</v>
      </c>
      <c r="F37" s="10">
        <v>1070</v>
      </c>
      <c r="G37" s="37">
        <v>10000</v>
      </c>
      <c r="H37" s="10">
        <v>12330</v>
      </c>
      <c r="I37" s="37">
        <v>0</v>
      </c>
      <c r="J37" s="10">
        <v>0</v>
      </c>
      <c r="K37" s="37">
        <v>0</v>
      </c>
      <c r="L37" s="10">
        <v>0</v>
      </c>
      <c r="M37" s="37">
        <v>10000</v>
      </c>
      <c r="N37" s="9">
        <v>11500</v>
      </c>
      <c r="O37" s="37">
        <f t="shared" si="6"/>
        <v>21000</v>
      </c>
      <c r="P37" s="10">
        <f t="shared" si="7"/>
        <v>24900</v>
      </c>
    </row>
    <row r="38" spans="1:16" ht="18" customHeight="1" x14ac:dyDescent="0.15">
      <c r="A38" s="11"/>
      <c r="B38" s="5"/>
      <c r="C38" s="5" t="s">
        <v>36</v>
      </c>
      <c r="D38" s="12"/>
      <c r="E38" s="37">
        <v>8000</v>
      </c>
      <c r="F38" s="10">
        <v>8140</v>
      </c>
      <c r="G38" s="37">
        <v>0</v>
      </c>
      <c r="H38" s="10">
        <v>0</v>
      </c>
      <c r="I38" s="37">
        <v>0</v>
      </c>
      <c r="J38" s="10">
        <v>0</v>
      </c>
      <c r="K38" s="37">
        <v>0</v>
      </c>
      <c r="L38" s="10">
        <v>0</v>
      </c>
      <c r="M38" s="37">
        <v>80000</v>
      </c>
      <c r="N38" s="9">
        <v>60086</v>
      </c>
      <c r="O38" s="37">
        <f t="shared" si="6"/>
        <v>88000</v>
      </c>
      <c r="P38" s="10">
        <f t="shared" si="7"/>
        <v>68226</v>
      </c>
    </row>
    <row r="39" spans="1:16" ht="18" customHeight="1" x14ac:dyDescent="0.15">
      <c r="A39" s="11"/>
      <c r="B39" s="5"/>
      <c r="C39" s="5" t="s">
        <v>37</v>
      </c>
      <c r="D39" s="12"/>
      <c r="E39" s="37">
        <v>0</v>
      </c>
      <c r="F39" s="10">
        <v>0</v>
      </c>
      <c r="G39" s="37">
        <v>100000</v>
      </c>
      <c r="H39" s="10">
        <v>66388</v>
      </c>
      <c r="I39" s="37">
        <v>0</v>
      </c>
      <c r="J39" s="10">
        <v>0</v>
      </c>
      <c r="K39" s="37">
        <v>0</v>
      </c>
      <c r="L39" s="10">
        <v>0</v>
      </c>
      <c r="M39" s="37">
        <v>0</v>
      </c>
      <c r="N39" s="9">
        <v>0</v>
      </c>
      <c r="O39" s="37">
        <f t="shared" si="6"/>
        <v>100000</v>
      </c>
      <c r="P39" s="10">
        <f t="shared" si="7"/>
        <v>66388</v>
      </c>
    </row>
    <row r="40" spans="1:16" ht="18" customHeight="1" x14ac:dyDescent="0.15">
      <c r="A40" s="11"/>
      <c r="B40" s="5"/>
      <c r="C40" s="5" t="s">
        <v>38</v>
      </c>
      <c r="D40" s="12"/>
      <c r="E40" s="37">
        <v>0</v>
      </c>
      <c r="F40" s="10">
        <v>0</v>
      </c>
      <c r="G40" s="37">
        <v>300000</v>
      </c>
      <c r="H40" s="10">
        <v>214763</v>
      </c>
      <c r="I40" s="37">
        <v>0</v>
      </c>
      <c r="J40" s="10">
        <v>0</v>
      </c>
      <c r="K40" s="37">
        <v>0</v>
      </c>
      <c r="L40" s="10">
        <v>0</v>
      </c>
      <c r="M40" s="37">
        <v>0</v>
      </c>
      <c r="N40" s="9">
        <v>0</v>
      </c>
      <c r="O40" s="37">
        <f t="shared" si="6"/>
        <v>300000</v>
      </c>
      <c r="P40" s="10">
        <f t="shared" si="7"/>
        <v>214763</v>
      </c>
    </row>
    <row r="41" spans="1:16" ht="18" customHeight="1" x14ac:dyDescent="0.15">
      <c r="A41" s="11"/>
      <c r="B41" s="5"/>
      <c r="C41" s="5" t="s">
        <v>39</v>
      </c>
      <c r="D41" s="12"/>
      <c r="E41" s="37">
        <v>0</v>
      </c>
      <c r="F41" s="10">
        <v>0</v>
      </c>
      <c r="G41" s="37">
        <v>80000</v>
      </c>
      <c r="H41" s="10">
        <v>83219</v>
      </c>
      <c r="I41" s="37">
        <v>0</v>
      </c>
      <c r="J41" s="10">
        <v>0</v>
      </c>
      <c r="K41" s="37">
        <v>0</v>
      </c>
      <c r="L41" s="10">
        <v>0</v>
      </c>
      <c r="M41" s="37">
        <v>0</v>
      </c>
      <c r="N41" s="9">
        <v>0</v>
      </c>
      <c r="O41" s="37">
        <f t="shared" si="6"/>
        <v>80000</v>
      </c>
      <c r="P41" s="10">
        <f t="shared" si="7"/>
        <v>83219</v>
      </c>
    </row>
    <row r="42" spans="1:16" ht="18" customHeight="1" x14ac:dyDescent="0.15">
      <c r="A42" s="11"/>
      <c r="B42" s="5"/>
      <c r="C42" s="5" t="s">
        <v>40</v>
      </c>
      <c r="D42" s="12"/>
      <c r="E42" s="37">
        <v>0</v>
      </c>
      <c r="F42" s="10">
        <v>0</v>
      </c>
      <c r="G42" s="37">
        <v>250000</v>
      </c>
      <c r="H42" s="10">
        <v>207320</v>
      </c>
      <c r="I42" s="37">
        <v>0</v>
      </c>
      <c r="J42" s="10">
        <v>0</v>
      </c>
      <c r="K42" s="37">
        <v>0</v>
      </c>
      <c r="L42" s="10">
        <v>0</v>
      </c>
      <c r="M42" s="37">
        <v>0</v>
      </c>
      <c r="N42" s="9">
        <v>0</v>
      </c>
      <c r="O42" s="37">
        <f t="shared" si="6"/>
        <v>250000</v>
      </c>
      <c r="P42" s="10">
        <f t="shared" si="7"/>
        <v>207320</v>
      </c>
    </row>
    <row r="43" spans="1:16" ht="18" customHeight="1" x14ac:dyDescent="0.15">
      <c r="A43" s="11"/>
      <c r="B43" s="5"/>
      <c r="C43" s="5" t="s">
        <v>41</v>
      </c>
      <c r="D43" s="12"/>
      <c r="E43" s="37">
        <v>1000</v>
      </c>
      <c r="F43" s="10">
        <v>638</v>
      </c>
      <c r="G43" s="37">
        <v>0</v>
      </c>
      <c r="H43" s="10">
        <v>0</v>
      </c>
      <c r="I43" s="37">
        <v>2000</v>
      </c>
      <c r="J43" s="10">
        <v>1853</v>
      </c>
      <c r="K43" s="37">
        <v>0</v>
      </c>
      <c r="L43" s="10">
        <v>0</v>
      </c>
      <c r="M43" s="37">
        <v>0</v>
      </c>
      <c r="N43" s="9">
        <v>0</v>
      </c>
      <c r="O43" s="37">
        <f t="shared" si="6"/>
        <v>3000</v>
      </c>
      <c r="P43" s="10">
        <f t="shared" si="7"/>
        <v>2491</v>
      </c>
    </row>
    <row r="44" spans="1:16" ht="18" customHeight="1" x14ac:dyDescent="0.15">
      <c r="A44" s="11"/>
      <c r="B44" s="5"/>
      <c r="C44" s="5" t="s">
        <v>42</v>
      </c>
      <c r="D44" s="12"/>
      <c r="E44" s="37">
        <v>0</v>
      </c>
      <c r="F44" s="10">
        <v>0</v>
      </c>
      <c r="G44" s="37">
        <v>500</v>
      </c>
      <c r="H44" s="10">
        <v>220</v>
      </c>
      <c r="I44" s="37">
        <v>0</v>
      </c>
      <c r="J44" s="10">
        <v>0</v>
      </c>
      <c r="K44" s="37">
        <v>0</v>
      </c>
      <c r="L44" s="10">
        <v>0</v>
      </c>
      <c r="M44" s="37">
        <v>0</v>
      </c>
      <c r="N44" s="9">
        <v>0</v>
      </c>
      <c r="O44" s="37">
        <f t="shared" si="6"/>
        <v>500</v>
      </c>
      <c r="P44" s="10">
        <f t="shared" si="7"/>
        <v>220</v>
      </c>
    </row>
    <row r="45" spans="1:16" ht="18" customHeight="1" x14ac:dyDescent="0.15">
      <c r="A45" s="11"/>
      <c r="B45" s="5"/>
      <c r="C45" s="5" t="s">
        <v>43</v>
      </c>
      <c r="D45" s="12"/>
      <c r="E45" s="37">
        <v>0</v>
      </c>
      <c r="F45" s="10">
        <v>0</v>
      </c>
      <c r="G45" s="37">
        <v>5000</v>
      </c>
      <c r="H45" s="10">
        <v>1975</v>
      </c>
      <c r="I45" s="37">
        <v>0</v>
      </c>
      <c r="J45" s="10">
        <v>0</v>
      </c>
      <c r="K45" s="37">
        <v>0</v>
      </c>
      <c r="L45" s="10">
        <v>0</v>
      </c>
      <c r="M45" s="37">
        <v>0</v>
      </c>
      <c r="N45" s="9">
        <v>0</v>
      </c>
      <c r="O45" s="37">
        <f t="shared" si="6"/>
        <v>5000</v>
      </c>
      <c r="P45" s="10">
        <f t="shared" si="7"/>
        <v>1975</v>
      </c>
    </row>
    <row r="46" spans="1:16" ht="18" customHeight="1" x14ac:dyDescent="0.15">
      <c r="A46" s="11"/>
      <c r="B46" s="5"/>
      <c r="C46" s="5" t="s">
        <v>60</v>
      </c>
      <c r="D46" s="12"/>
      <c r="E46" s="37">
        <v>0</v>
      </c>
      <c r="F46" s="10">
        <v>0</v>
      </c>
      <c r="G46" s="37">
        <v>180000</v>
      </c>
      <c r="H46" s="10">
        <v>180000</v>
      </c>
      <c r="I46" s="37">
        <v>0</v>
      </c>
      <c r="J46" s="10">
        <v>0</v>
      </c>
      <c r="K46" s="37">
        <v>0</v>
      </c>
      <c r="L46" s="10">
        <v>0</v>
      </c>
      <c r="M46" s="37">
        <v>0</v>
      </c>
      <c r="N46" s="9">
        <v>0</v>
      </c>
      <c r="O46" s="37">
        <f t="shared" si="6"/>
        <v>180000</v>
      </c>
      <c r="P46" s="10">
        <f t="shared" si="7"/>
        <v>180000</v>
      </c>
    </row>
    <row r="47" spans="1:16" ht="18" customHeight="1" x14ac:dyDescent="0.15">
      <c r="A47" s="11"/>
      <c r="B47" s="5"/>
      <c r="C47" s="5" t="s">
        <v>59</v>
      </c>
      <c r="D47" s="12"/>
      <c r="E47" s="37">
        <v>0</v>
      </c>
      <c r="F47" s="10">
        <v>0</v>
      </c>
      <c r="G47" s="37">
        <v>40000</v>
      </c>
      <c r="H47" s="10">
        <v>37396</v>
      </c>
      <c r="I47" s="37">
        <v>0</v>
      </c>
      <c r="J47" s="10">
        <v>0</v>
      </c>
      <c r="K47" s="37">
        <v>0</v>
      </c>
      <c r="L47" s="10">
        <v>0</v>
      </c>
      <c r="M47" s="37">
        <v>0</v>
      </c>
      <c r="N47" s="9">
        <v>0</v>
      </c>
      <c r="O47" s="37">
        <f t="shared" si="6"/>
        <v>40000</v>
      </c>
      <c r="P47" s="10">
        <f t="shared" si="7"/>
        <v>37396</v>
      </c>
    </row>
    <row r="48" spans="1:16" ht="18" customHeight="1" x14ac:dyDescent="0.15">
      <c r="A48" s="11"/>
      <c r="B48" s="5"/>
      <c r="C48" s="5" t="s">
        <v>44</v>
      </c>
      <c r="D48" s="12"/>
      <c r="E48" s="37">
        <v>0</v>
      </c>
      <c r="F48" s="10">
        <v>0</v>
      </c>
      <c r="G48" s="37">
        <v>300000</v>
      </c>
      <c r="H48" s="10">
        <v>244440</v>
      </c>
      <c r="I48" s="37">
        <v>0</v>
      </c>
      <c r="J48" s="10">
        <v>0</v>
      </c>
      <c r="K48" s="37">
        <v>0</v>
      </c>
      <c r="L48" s="10">
        <v>0</v>
      </c>
      <c r="M48" s="37">
        <v>0</v>
      </c>
      <c r="N48" s="9">
        <v>0</v>
      </c>
      <c r="O48" s="37">
        <f t="shared" si="6"/>
        <v>300000</v>
      </c>
      <c r="P48" s="10">
        <f t="shared" si="7"/>
        <v>244440</v>
      </c>
    </row>
    <row r="49" spans="1:16" s="4" customFormat="1" ht="18" customHeight="1" x14ac:dyDescent="0.15">
      <c r="A49" s="16"/>
      <c r="B49" s="7"/>
      <c r="C49" s="7" t="s">
        <v>45</v>
      </c>
      <c r="D49" s="15"/>
      <c r="E49" s="37">
        <v>0</v>
      </c>
      <c r="F49" s="10">
        <v>0</v>
      </c>
      <c r="G49" s="37">
        <v>22560</v>
      </c>
      <c r="H49" s="10">
        <v>22560</v>
      </c>
      <c r="I49" s="37">
        <v>0</v>
      </c>
      <c r="J49" s="10">
        <v>0</v>
      </c>
      <c r="K49" s="37">
        <v>0</v>
      </c>
      <c r="L49" s="10">
        <v>0</v>
      </c>
      <c r="M49" s="37">
        <v>0</v>
      </c>
      <c r="N49" s="9">
        <v>0</v>
      </c>
      <c r="O49" s="37">
        <f t="shared" si="6"/>
        <v>22560</v>
      </c>
      <c r="P49" s="10">
        <f t="shared" si="7"/>
        <v>22560</v>
      </c>
    </row>
    <row r="50" spans="1:16" s="4" customFormat="1" ht="18" customHeight="1" x14ac:dyDescent="0.15">
      <c r="A50" s="16"/>
      <c r="B50" s="7"/>
      <c r="C50" s="7" t="s">
        <v>58</v>
      </c>
      <c r="D50" s="15"/>
      <c r="E50" s="37">
        <v>0</v>
      </c>
      <c r="F50" s="10">
        <v>0</v>
      </c>
      <c r="G50" s="37">
        <v>6000</v>
      </c>
      <c r="H50" s="10">
        <v>6551</v>
      </c>
      <c r="I50" s="37">
        <v>0</v>
      </c>
      <c r="J50" s="10">
        <v>0</v>
      </c>
      <c r="K50" s="37">
        <v>0</v>
      </c>
      <c r="L50" s="10">
        <v>0</v>
      </c>
      <c r="M50" s="37">
        <v>0</v>
      </c>
      <c r="N50" s="9">
        <v>0</v>
      </c>
      <c r="O50" s="37">
        <f t="shared" si="6"/>
        <v>6000</v>
      </c>
      <c r="P50" s="10">
        <f t="shared" si="7"/>
        <v>6551</v>
      </c>
    </row>
    <row r="51" spans="1:16" ht="18" customHeight="1" x14ac:dyDescent="0.15">
      <c r="A51" s="11"/>
      <c r="B51" s="5"/>
      <c r="C51" s="5" t="s">
        <v>46</v>
      </c>
      <c r="D51" s="12"/>
      <c r="E51" s="37">
        <v>0</v>
      </c>
      <c r="F51" s="10">
        <v>0</v>
      </c>
      <c r="G51" s="37">
        <v>5000</v>
      </c>
      <c r="H51" s="10">
        <v>3375</v>
      </c>
      <c r="I51" s="37">
        <v>0</v>
      </c>
      <c r="J51" s="10">
        <v>0</v>
      </c>
      <c r="K51" s="37">
        <v>0</v>
      </c>
      <c r="L51" s="10">
        <v>0</v>
      </c>
      <c r="M51" s="37">
        <v>0</v>
      </c>
      <c r="N51" s="9">
        <v>0</v>
      </c>
      <c r="O51" s="37">
        <f t="shared" si="6"/>
        <v>5000</v>
      </c>
      <c r="P51" s="10">
        <f t="shared" si="7"/>
        <v>3375</v>
      </c>
    </row>
    <row r="52" spans="1:16" ht="18" customHeight="1" thickBot="1" x14ac:dyDescent="0.2">
      <c r="A52" s="20"/>
      <c r="B52" s="21" t="s">
        <v>47</v>
      </c>
      <c r="C52" s="21"/>
      <c r="D52" s="22"/>
      <c r="E52" s="42">
        <f t="shared" ref="E52:N52" si="8">SUM(E18:E51)</f>
        <v>4190000</v>
      </c>
      <c r="F52" s="26">
        <f t="shared" si="8"/>
        <v>3849724</v>
      </c>
      <c r="G52" s="42">
        <f t="shared" si="8"/>
        <v>14667060</v>
      </c>
      <c r="H52" s="26">
        <f t="shared" si="8"/>
        <v>14195001</v>
      </c>
      <c r="I52" s="42">
        <f t="shared" si="8"/>
        <v>3656400</v>
      </c>
      <c r="J52" s="26">
        <f t="shared" si="8"/>
        <v>3392712</v>
      </c>
      <c r="K52" s="42">
        <f t="shared" si="8"/>
        <v>0</v>
      </c>
      <c r="L52" s="26">
        <f t="shared" si="8"/>
        <v>0</v>
      </c>
      <c r="M52" s="42">
        <f t="shared" si="8"/>
        <v>893000</v>
      </c>
      <c r="N52" s="29">
        <f t="shared" si="8"/>
        <v>768628</v>
      </c>
      <c r="O52" s="42">
        <f>SUM(O18:O51)</f>
        <v>23406460</v>
      </c>
      <c r="P52" s="26">
        <f>SUM(P18:P51)</f>
        <v>22206065</v>
      </c>
    </row>
    <row r="53" spans="1:16" s="3" customFormat="1" ht="18" customHeight="1" x14ac:dyDescent="0.15">
      <c r="A53" s="23" t="s">
        <v>48</v>
      </c>
      <c r="B53" s="24"/>
      <c r="C53" s="24"/>
      <c r="D53" s="25"/>
      <c r="E53" s="43">
        <f>SUM(E52,E16)</f>
        <v>16140000</v>
      </c>
      <c r="F53" s="27">
        <f t="shared" ref="F53:P53" si="9">SUM(F52,F16)</f>
        <v>14717739</v>
      </c>
      <c r="G53" s="43">
        <f t="shared" si="9"/>
        <v>25450600</v>
      </c>
      <c r="H53" s="27">
        <f t="shared" si="9"/>
        <v>26533476</v>
      </c>
      <c r="I53" s="43">
        <f t="shared" si="9"/>
        <v>12406400</v>
      </c>
      <c r="J53" s="27">
        <f t="shared" si="9"/>
        <v>11510857</v>
      </c>
      <c r="K53" s="43">
        <f t="shared" si="9"/>
        <v>0</v>
      </c>
      <c r="L53" s="27">
        <f t="shared" si="9"/>
        <v>0</v>
      </c>
      <c r="M53" s="43">
        <f t="shared" si="9"/>
        <v>2093000</v>
      </c>
      <c r="N53" s="30">
        <f t="shared" si="9"/>
        <v>1582748</v>
      </c>
      <c r="O53" s="43">
        <f t="shared" si="9"/>
        <v>56090000</v>
      </c>
      <c r="P53" s="27">
        <f t="shared" si="9"/>
        <v>54344820</v>
      </c>
    </row>
    <row r="54" spans="1:16" s="3" customFormat="1" ht="18" customHeight="1" thickBot="1" x14ac:dyDescent="0.2">
      <c r="A54" s="17" t="s">
        <v>49</v>
      </c>
      <c r="B54" s="18"/>
      <c r="C54" s="18"/>
      <c r="D54" s="19"/>
      <c r="E54" s="44">
        <f>SUM(E9)-E53</f>
        <v>-11640000</v>
      </c>
      <c r="F54" s="28">
        <f t="shared" ref="F54:P54" si="10">SUM(F9)-F53</f>
        <v>-9793090</v>
      </c>
      <c r="G54" s="44">
        <f t="shared" si="10"/>
        <v>6849400</v>
      </c>
      <c r="H54" s="28">
        <f t="shared" si="10"/>
        <v>15175267</v>
      </c>
      <c r="I54" s="44">
        <f t="shared" si="10"/>
        <v>6593600</v>
      </c>
      <c r="J54" s="28">
        <f t="shared" si="10"/>
        <v>4156590</v>
      </c>
      <c r="K54" s="44">
        <f t="shared" si="10"/>
        <v>100000</v>
      </c>
      <c r="L54" s="28">
        <f t="shared" si="10"/>
        <v>129464</v>
      </c>
      <c r="M54" s="44">
        <f t="shared" si="10"/>
        <v>-1903000</v>
      </c>
      <c r="N54" s="31">
        <f t="shared" si="10"/>
        <v>-71377</v>
      </c>
      <c r="O54" s="44">
        <f t="shared" si="10"/>
        <v>0</v>
      </c>
      <c r="P54" s="28">
        <f t="shared" si="10"/>
        <v>9596854</v>
      </c>
    </row>
    <row r="55" spans="1:16" ht="18" customHeight="1" x14ac:dyDescent="0.15">
      <c r="E55" s="4"/>
      <c r="M55" s="8"/>
    </row>
  </sheetData>
  <mergeCells count="8">
    <mergeCell ref="O1:P1"/>
    <mergeCell ref="M1:N1"/>
    <mergeCell ref="A2:D2"/>
    <mergeCell ref="A1:D1"/>
    <mergeCell ref="E1:F1"/>
    <mergeCell ref="G1:H1"/>
    <mergeCell ref="I1:J1"/>
    <mergeCell ref="K1:L1"/>
  </mergeCells>
  <phoneticPr fontId="18"/>
  <printOptions horizontalCentered="1"/>
  <pageMargins left="0.23622047244094491" right="0.23622047244094491" top="0.59055118110236227" bottom="0.35433070866141736" header="0.31496062992125984" footer="0.31496062992125984"/>
  <pageSetup paperSize="9" scale="82" orientation="portrait" horizontalDpi="0" verticalDpi="0" r:id="rId1"/>
  <headerFooter>
    <oddHeader>&amp;C２０２１年度予算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</vt:lpstr>
      <vt:lpstr>予算!Print_Titles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</dc:creator>
  <cp:lastModifiedBy>じゃがいものおうち</cp:lastModifiedBy>
  <cp:lastPrinted>2021-10-07T01:22:51Z</cp:lastPrinted>
  <dcterms:created xsi:type="dcterms:W3CDTF">2020-05-06T05:42:31Z</dcterms:created>
  <dcterms:modified xsi:type="dcterms:W3CDTF">2021-10-07T01:23:31Z</dcterms:modified>
</cp:coreProperties>
</file>