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66925"/>
  <xr:revisionPtr revIDLastSave="0" documentId="11_D8638FDF723E957F96FE881F1C0AE6053444CB5B" xr6:coauthVersionLast="47" xr6:coauthVersionMax="47" xr10:uidLastSave="{00000000-0000-0000-0000-000000000000}"/>
  <bookViews>
    <workbookView xWindow="228" yWindow="552" windowWidth="16032" windowHeight="519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" i="1"/>
  <c r="Q6" i="1"/>
  <c r="Q7" i="1"/>
  <c r="Q8" i="1"/>
  <c r="Q4" i="1"/>
  <c r="F17" i="1"/>
  <c r="G17" i="1"/>
  <c r="H17" i="1"/>
  <c r="I17" i="1"/>
  <c r="P17" i="1"/>
  <c r="E17" i="1"/>
  <c r="R17" i="1"/>
  <c r="D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P54" i="1"/>
  <c r="N54" i="1"/>
  <c r="I54" i="1"/>
  <c r="G54" i="1"/>
  <c r="E54" i="1"/>
  <c r="R54" i="1"/>
  <c r="R10" i="1"/>
  <c r="R11" i="1"/>
  <c r="R12" i="1"/>
  <c r="R13" i="1"/>
  <c r="R14" i="1"/>
  <c r="R15" i="1"/>
  <c r="R16" i="1"/>
  <c r="R6" i="1"/>
  <c r="R7" i="1"/>
  <c r="R8" i="1"/>
  <c r="R5" i="1"/>
  <c r="R4" i="1"/>
  <c r="N9" i="1"/>
  <c r="N55" i="1"/>
  <c r="N56" i="1"/>
  <c r="M54" i="1"/>
  <c r="M17" i="1"/>
  <c r="M55" i="1"/>
  <c r="P55" i="1"/>
  <c r="I55" i="1"/>
  <c r="G55" i="1"/>
  <c r="E55" i="1"/>
  <c r="R55" i="1"/>
  <c r="O54" i="1"/>
  <c r="H54" i="1"/>
  <c r="F54" i="1"/>
  <c r="D54" i="1"/>
  <c r="O17" i="1"/>
  <c r="O9" i="1"/>
  <c r="P9" i="1"/>
  <c r="I9" i="1"/>
  <c r="F9" i="1"/>
  <c r="G9" i="1"/>
  <c r="D9" i="1"/>
  <c r="E9" i="1"/>
  <c r="E56" i="1"/>
  <c r="F55" i="1"/>
  <c r="H55" i="1"/>
  <c r="H56" i="1"/>
  <c r="Q17" i="1"/>
  <c r="D55" i="1"/>
  <c r="D56" i="1"/>
  <c r="Q54" i="1"/>
  <c r="M9" i="1"/>
  <c r="Q9" i="1"/>
  <c r="O55" i="1"/>
  <c r="O56" i="1"/>
  <c r="F56" i="1"/>
  <c r="G56" i="1"/>
  <c r="I56" i="1"/>
  <c r="R9" i="1"/>
  <c r="P56" i="1"/>
  <c r="R56" i="1"/>
  <c r="M56" i="1"/>
  <c r="Q55" i="1"/>
  <c r="Q56" i="1"/>
</calcChain>
</file>

<file path=xl/sharedStrings.xml><?xml version="1.0" encoding="utf-8"?>
<sst xmlns="http://schemas.openxmlformats.org/spreadsheetml/2006/main" count="128" uniqueCount="64">
  <si>
    <t>科目</t>
  </si>
  <si>
    <t>にじいろの樹</t>
  </si>
  <si>
    <t>I 経常収益</t>
  </si>
  <si>
    <t>1. 受取会費</t>
  </si>
  <si>
    <t>2. 受取寄附金</t>
  </si>
  <si>
    <t>3. 受取助成金等</t>
  </si>
  <si>
    <t>4. 事業収益</t>
  </si>
  <si>
    <t>5. その他収益</t>
  </si>
  <si>
    <t>経常収益計</t>
  </si>
  <si>
    <t>Ⅱ 経常費用</t>
  </si>
  <si>
    <t>(1)人件費</t>
  </si>
  <si>
    <t>役員報酬</t>
  </si>
  <si>
    <t>給料手当</t>
  </si>
  <si>
    <t>雑給</t>
  </si>
  <si>
    <t>法定福利費</t>
  </si>
  <si>
    <t>就労雑給</t>
  </si>
  <si>
    <t>人件費計</t>
  </si>
  <si>
    <t>(2)その他経費</t>
  </si>
  <si>
    <t>福利厚生費</t>
  </si>
  <si>
    <t>売上原価</t>
  </si>
  <si>
    <t>給食委託費</t>
  </si>
  <si>
    <t>給食費</t>
  </si>
  <si>
    <t>交際費</t>
  </si>
  <si>
    <t>旅費交通費</t>
  </si>
  <si>
    <t>車両燃料費</t>
  </si>
  <si>
    <t>通信費</t>
  </si>
  <si>
    <t>消耗品費</t>
  </si>
  <si>
    <t>水道光熱費</t>
  </si>
  <si>
    <t>地代家賃</t>
  </si>
  <si>
    <t>保健衛生費</t>
  </si>
  <si>
    <t>減価償却費</t>
  </si>
  <si>
    <t>保険料</t>
  </si>
  <si>
    <t>諸会費</t>
  </si>
  <si>
    <t>租税公課</t>
  </si>
  <si>
    <t>研修費</t>
  </si>
  <si>
    <t>支払手数料</t>
  </si>
  <si>
    <t>新聞図書費</t>
  </si>
  <si>
    <t>雑費</t>
  </si>
  <si>
    <t>荷造運賃</t>
  </si>
  <si>
    <t>事務用品費</t>
  </si>
  <si>
    <t>就労消耗品費</t>
  </si>
  <si>
    <t>就労水道光熱費</t>
  </si>
  <si>
    <t>就労通信費</t>
  </si>
  <si>
    <t>就労材料</t>
  </si>
  <si>
    <t>ＧＣ配送料</t>
  </si>
  <si>
    <t>就労雑費</t>
  </si>
  <si>
    <t>就労荷造運賃</t>
  </si>
  <si>
    <t>就労福利厚生費</t>
  </si>
  <si>
    <t>就労地代家賃</t>
  </si>
  <si>
    <t>就労旅費交通費</t>
  </si>
  <si>
    <t>就労リース料</t>
  </si>
  <si>
    <t>就労保険料</t>
  </si>
  <si>
    <t>就労販売促進費</t>
  </si>
  <si>
    <t>その他経費計</t>
  </si>
  <si>
    <t>経常費用計</t>
  </si>
  <si>
    <t>当期経常増減額</t>
  </si>
  <si>
    <t>合計</t>
    <rPh sb="0" eb="2">
      <t>ゴウケイ</t>
    </rPh>
    <phoneticPr fontId="2"/>
  </si>
  <si>
    <t>予算</t>
    <phoneticPr fontId="2"/>
  </si>
  <si>
    <t>決算</t>
    <rPh sb="0" eb="2">
      <t>ケッサン</t>
    </rPh>
    <phoneticPr fontId="2"/>
  </si>
  <si>
    <t>管理部門</t>
    <rPh sb="0" eb="2">
      <t>カンリ</t>
    </rPh>
    <rPh sb="2" eb="4">
      <t>ブモン</t>
    </rPh>
    <phoneticPr fontId="2"/>
  </si>
  <si>
    <t>その他の事業</t>
    <phoneticPr fontId="2"/>
  </si>
  <si>
    <t>予算</t>
    <rPh sb="0" eb="2">
      <t>ヨサン</t>
    </rPh>
    <phoneticPr fontId="2"/>
  </si>
  <si>
    <t>グループホーム月見荘</t>
    <rPh sb="7" eb="9">
      <t>ツキミ</t>
    </rPh>
    <rPh sb="9" eb="10">
      <t>ソウ</t>
    </rPh>
    <phoneticPr fontId="2"/>
  </si>
  <si>
    <t>みんなのおうち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</si>
</sst>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505050"/>
      </right>
      <top/>
      <bottom style="thin">
        <color rgb="FF50505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176" fontId="0" fillId="0" borderId="3" xfId="0" applyNumberFormat="1" applyBorder="1">
      <alignment vertical="center"/>
    </xf>
    <xf numFmtId="176" fontId="1" fillId="0" borderId="3" xfId="0" applyNumberFormat="1" applyFont="1" applyBorder="1" applyAlignment="1">
      <alignment vertical="center" wrapText="1"/>
    </xf>
    <xf numFmtId="176" fontId="0" fillId="0" borderId="3" xfId="0" applyNumberForma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vertical="center" wrapText="1"/>
    </xf>
    <xf numFmtId="176" fontId="0" fillId="3" borderId="3" xfId="0" applyNumberFormat="1" applyFill="1" applyBorder="1">
      <alignment vertical="center"/>
    </xf>
    <xf numFmtId="176" fontId="1" fillId="0" borderId="7" xfId="0" applyNumberFormat="1" applyFont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3" borderId="8" xfId="0" applyNumberFormat="1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3" borderId="7" xfId="0" applyNumberFormat="1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wrapText="1"/>
    </xf>
    <xf numFmtId="176" fontId="1" fillId="4" borderId="1" xfId="0" applyNumberFormat="1" applyFont="1" applyFill="1" applyBorder="1" applyAlignment="1">
      <alignment vertical="center" wrapText="1"/>
    </xf>
    <xf numFmtId="176" fontId="1" fillId="5" borderId="1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3" borderId="11" xfId="0" applyNumberFormat="1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1" fillId="3" borderId="5" xfId="0" applyNumberFormat="1" applyFont="1" applyFill="1" applyBorder="1" applyAlignment="1">
      <alignment horizontal="left" vertical="center" wrapText="1"/>
    </xf>
    <xf numFmtId="176" fontId="1" fillId="3" borderId="6" xfId="0" applyNumberFormat="1" applyFont="1" applyFill="1" applyBorder="1" applyAlignment="1">
      <alignment horizontal="left" vertical="center" wrapText="1"/>
    </xf>
    <xf numFmtId="176" fontId="1" fillId="3" borderId="9" xfId="0" applyNumberFormat="1" applyFont="1" applyFill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left" vertical="center" wrapText="1"/>
    </xf>
    <xf numFmtId="176" fontId="1" fillId="0" borderId="9" xfId="0" applyNumberFormat="1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3" borderId="3" xfId="0" applyNumberFormat="1" applyFont="1" applyFill="1" applyBorder="1" applyAlignment="1">
      <alignment horizontal="left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6" fontId="1" fillId="0" borderId="1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showWhiteSpace="0" topLeftCell="I1" zoomScaleNormal="100" zoomScaleSheetLayoutView="100" workbookViewId="0">
      <selection activeCell="F9" sqref="F9"/>
    </sheetView>
  </sheetViews>
  <sheetFormatPr defaultColWidth="8.82421875" defaultRowHeight="17.25" x14ac:dyDescent="0.3"/>
  <cols>
    <col min="1" max="1" width="2.44921875" style="2" customWidth="1"/>
    <col min="2" max="2" width="2.81640625" style="2" customWidth="1"/>
    <col min="3" max="3" width="14.953125" style="2" customWidth="1"/>
    <col min="4" max="4" width="13.97265625" style="2" customWidth="1"/>
    <col min="5" max="5" width="14.09765625" style="2" customWidth="1"/>
    <col min="6" max="6" width="14.09765625" style="1" customWidth="1"/>
    <col min="7" max="7" width="14.09765625" style="2" customWidth="1"/>
    <col min="8" max="8" width="14.09765625" style="1" customWidth="1"/>
    <col min="9" max="9" width="14.09765625" style="2" customWidth="1"/>
    <col min="10" max="10" width="3.30859375" style="2" customWidth="1"/>
    <col min="11" max="11" width="3.0625" style="2" customWidth="1"/>
    <col min="12" max="12" width="16.546875" style="2" customWidth="1"/>
    <col min="13" max="13" width="14.09765625" style="1" customWidth="1"/>
    <col min="14" max="16" width="14.09765625" style="2" customWidth="1"/>
    <col min="17" max="17" width="14.09765625" style="1" customWidth="1"/>
    <col min="18" max="19" width="14.09765625" style="2" customWidth="1"/>
    <col min="20" max="16384" width="8.82421875" style="2"/>
  </cols>
  <sheetData>
    <row r="1" spans="1:18" ht="20.45" customHeight="1" x14ac:dyDescent="0.3">
      <c r="A1" s="5"/>
      <c r="B1" s="5"/>
      <c r="C1" s="5"/>
      <c r="D1" s="45" t="s">
        <v>63</v>
      </c>
      <c r="E1" s="45"/>
      <c r="F1" s="44" t="s">
        <v>1</v>
      </c>
      <c r="G1" s="44"/>
      <c r="H1" s="41" t="s">
        <v>62</v>
      </c>
      <c r="I1" s="41"/>
      <c r="J1" s="30"/>
      <c r="K1" s="31"/>
      <c r="L1" s="32"/>
      <c r="M1" s="44" t="s">
        <v>60</v>
      </c>
      <c r="N1" s="44"/>
      <c r="O1" s="41" t="s">
        <v>59</v>
      </c>
      <c r="P1" s="42"/>
      <c r="Q1" s="41" t="s">
        <v>56</v>
      </c>
      <c r="R1" s="41"/>
    </row>
    <row r="2" spans="1:18" ht="21.6" customHeight="1" x14ac:dyDescent="0.3">
      <c r="A2" s="44" t="s">
        <v>0</v>
      </c>
      <c r="B2" s="44"/>
      <c r="C2" s="44"/>
      <c r="D2" s="20" t="s">
        <v>57</v>
      </c>
      <c r="E2" s="22" t="s">
        <v>58</v>
      </c>
      <c r="F2" s="29" t="s">
        <v>57</v>
      </c>
      <c r="G2" s="7" t="s">
        <v>58</v>
      </c>
      <c r="H2" s="29" t="s">
        <v>57</v>
      </c>
      <c r="I2" s="22" t="s">
        <v>58</v>
      </c>
      <c r="J2" s="43" t="s">
        <v>0</v>
      </c>
      <c r="K2" s="44"/>
      <c r="L2" s="44"/>
      <c r="M2" s="19" t="s">
        <v>61</v>
      </c>
      <c r="N2" s="7" t="s">
        <v>58</v>
      </c>
      <c r="O2" s="20" t="s">
        <v>57</v>
      </c>
      <c r="P2" s="21" t="s">
        <v>58</v>
      </c>
      <c r="Q2" s="19" t="s">
        <v>57</v>
      </c>
      <c r="R2" s="8" t="s">
        <v>58</v>
      </c>
    </row>
    <row r="3" spans="1:18" ht="15" customHeight="1" x14ac:dyDescent="0.3">
      <c r="A3" s="47" t="s">
        <v>2</v>
      </c>
      <c r="B3" s="47"/>
      <c r="C3" s="47"/>
      <c r="D3" s="28"/>
      <c r="E3" s="14"/>
      <c r="F3" s="13"/>
      <c r="G3" s="14"/>
      <c r="H3" s="13"/>
      <c r="I3" s="14"/>
      <c r="J3" s="39" t="s">
        <v>2</v>
      </c>
      <c r="K3" s="39"/>
      <c r="L3" s="39"/>
      <c r="M3" s="13"/>
      <c r="N3" s="14"/>
      <c r="O3" s="15"/>
      <c r="P3" s="16"/>
      <c r="Q3" s="18"/>
      <c r="R3" s="6"/>
    </row>
    <row r="4" spans="1:18" ht="13.15" customHeight="1" x14ac:dyDescent="0.3">
      <c r="A4" s="5"/>
      <c r="B4" s="39" t="s">
        <v>3</v>
      </c>
      <c r="C4" s="46"/>
      <c r="D4" s="9">
        <v>0</v>
      </c>
      <c r="E4" s="3">
        <v>0</v>
      </c>
      <c r="F4" s="4">
        <v>0</v>
      </c>
      <c r="G4" s="3">
        <v>0</v>
      </c>
      <c r="H4" s="4">
        <v>0</v>
      </c>
      <c r="I4" s="3">
        <v>0</v>
      </c>
      <c r="J4" s="5"/>
      <c r="K4" s="39" t="s">
        <v>3</v>
      </c>
      <c r="L4" s="46"/>
      <c r="M4" s="4"/>
      <c r="N4" s="3">
        <v>0</v>
      </c>
      <c r="O4" s="10">
        <v>160000</v>
      </c>
      <c r="P4" s="12">
        <v>163000</v>
      </c>
      <c r="Q4" s="18">
        <f>SUM(O4,M4,H4,F4,D4)</f>
        <v>160000</v>
      </c>
      <c r="R4" s="6">
        <f>SUM(P4,N4,I4,G4,E4)</f>
        <v>163000</v>
      </c>
    </row>
    <row r="5" spans="1:18" ht="13.15" customHeight="1" x14ac:dyDescent="0.3">
      <c r="A5" s="5"/>
      <c r="B5" s="39" t="s">
        <v>4</v>
      </c>
      <c r="C5" s="46"/>
      <c r="D5" s="9">
        <v>0</v>
      </c>
      <c r="E5" s="3">
        <v>0</v>
      </c>
      <c r="F5" s="4">
        <v>0</v>
      </c>
      <c r="G5" s="3">
        <v>6371</v>
      </c>
      <c r="H5" s="4">
        <v>0</v>
      </c>
      <c r="I5" s="3">
        <v>4000</v>
      </c>
      <c r="J5" s="5"/>
      <c r="K5" s="39" t="s">
        <v>4</v>
      </c>
      <c r="L5" s="46"/>
      <c r="M5" s="4"/>
      <c r="N5" s="3">
        <v>0</v>
      </c>
      <c r="O5" s="10">
        <v>0</v>
      </c>
      <c r="P5" s="12">
        <v>1131368</v>
      </c>
      <c r="Q5" s="18">
        <f t="shared" ref="Q5:Q55" si="0">SUM(O5,M5,H5,F5,D5)</f>
        <v>0</v>
      </c>
      <c r="R5" s="6">
        <f>SUM(P5,N5,I5,G5,E5)</f>
        <v>1141739</v>
      </c>
    </row>
    <row r="6" spans="1:18" ht="13.15" customHeight="1" x14ac:dyDescent="0.3">
      <c r="A6" s="5"/>
      <c r="B6" s="39" t="s">
        <v>5</v>
      </c>
      <c r="C6" s="39"/>
      <c r="D6" s="9">
        <v>0</v>
      </c>
      <c r="E6" s="3">
        <v>100000</v>
      </c>
      <c r="F6" s="4">
        <v>0</v>
      </c>
      <c r="G6" s="3">
        <v>160000</v>
      </c>
      <c r="H6" s="4">
        <v>0</v>
      </c>
      <c r="I6" s="3">
        <v>175000</v>
      </c>
      <c r="J6" s="5"/>
      <c r="K6" s="39" t="s">
        <v>5</v>
      </c>
      <c r="L6" s="39"/>
      <c r="M6" s="4"/>
      <c r="N6" s="3">
        <v>0</v>
      </c>
      <c r="O6" s="10">
        <v>0</v>
      </c>
      <c r="P6" s="12">
        <v>0</v>
      </c>
      <c r="Q6" s="18">
        <f t="shared" si="0"/>
        <v>0</v>
      </c>
      <c r="R6" s="6">
        <f t="shared" ref="R6:R56" si="1">SUM(P6,N6,I6,G6,E6)</f>
        <v>435000</v>
      </c>
    </row>
    <row r="7" spans="1:18" x14ac:dyDescent="0.3">
      <c r="A7" s="5"/>
      <c r="B7" s="39" t="s">
        <v>6</v>
      </c>
      <c r="C7" s="39"/>
      <c r="D7" s="9">
        <v>4000000</v>
      </c>
      <c r="E7" s="3">
        <v>3778550</v>
      </c>
      <c r="F7" s="4">
        <v>41000000</v>
      </c>
      <c r="G7" s="3">
        <v>39057675</v>
      </c>
      <c r="H7" s="4">
        <v>22500000</v>
      </c>
      <c r="I7" s="3">
        <v>22297036</v>
      </c>
      <c r="J7" s="5"/>
      <c r="K7" s="39" t="s">
        <v>6</v>
      </c>
      <c r="L7" s="39"/>
      <c r="M7" s="4"/>
      <c r="N7" s="3">
        <v>0</v>
      </c>
      <c r="O7" s="10">
        <v>0</v>
      </c>
      <c r="P7" s="12">
        <v>0</v>
      </c>
      <c r="Q7" s="18">
        <f t="shared" si="0"/>
        <v>67500000</v>
      </c>
      <c r="R7" s="6">
        <f t="shared" si="1"/>
        <v>65133261</v>
      </c>
    </row>
    <row r="8" spans="1:18" x14ac:dyDescent="0.3">
      <c r="A8" s="5"/>
      <c r="B8" s="39" t="s">
        <v>7</v>
      </c>
      <c r="C8" s="39"/>
      <c r="D8" s="9">
        <v>1150000</v>
      </c>
      <c r="E8" s="27">
        <v>1140620</v>
      </c>
      <c r="F8" s="24">
        <v>0</v>
      </c>
      <c r="G8" s="10">
        <v>1079656</v>
      </c>
      <c r="H8" s="4">
        <v>0</v>
      </c>
      <c r="I8" s="3">
        <v>90000</v>
      </c>
      <c r="J8" s="5"/>
      <c r="K8" s="39" t="s">
        <v>7</v>
      </c>
      <c r="L8" s="39"/>
      <c r="M8" s="4">
        <v>100000</v>
      </c>
      <c r="N8" s="3">
        <v>230534</v>
      </c>
      <c r="O8" s="10">
        <v>0</v>
      </c>
      <c r="P8" s="12">
        <v>97879</v>
      </c>
      <c r="Q8" s="18">
        <f t="shared" si="0"/>
        <v>1250000</v>
      </c>
      <c r="R8" s="6">
        <f t="shared" si="1"/>
        <v>2638689</v>
      </c>
    </row>
    <row r="9" spans="1:18" ht="17.45" customHeight="1" x14ac:dyDescent="0.3">
      <c r="A9" s="40" t="s">
        <v>8</v>
      </c>
      <c r="B9" s="40"/>
      <c r="C9" s="40"/>
      <c r="D9" s="10">
        <f t="shared" ref="D9:P9" si="2">SUM(D4:D8)</f>
        <v>5150000</v>
      </c>
      <c r="E9" s="10">
        <f t="shared" si="2"/>
        <v>5019170</v>
      </c>
      <c r="F9" s="10">
        <f t="shared" si="2"/>
        <v>41000000</v>
      </c>
      <c r="G9" s="10">
        <f t="shared" si="2"/>
        <v>40303702</v>
      </c>
      <c r="H9" s="10">
        <v>23000000</v>
      </c>
      <c r="I9" s="10">
        <f t="shared" si="2"/>
        <v>22566036</v>
      </c>
      <c r="J9" s="40" t="s">
        <v>8</v>
      </c>
      <c r="K9" s="40"/>
      <c r="L9" s="40"/>
      <c r="M9" s="10">
        <f t="shared" si="2"/>
        <v>100000</v>
      </c>
      <c r="N9" s="10">
        <f t="shared" si="2"/>
        <v>230534</v>
      </c>
      <c r="O9" s="17">
        <f t="shared" si="2"/>
        <v>160000</v>
      </c>
      <c r="P9" s="17">
        <f t="shared" si="2"/>
        <v>1392247</v>
      </c>
      <c r="Q9" s="18">
        <f t="shared" si="0"/>
        <v>69410000</v>
      </c>
      <c r="R9" s="6">
        <f t="shared" si="1"/>
        <v>69511689</v>
      </c>
    </row>
    <row r="10" spans="1:18" ht="13.15" customHeight="1" x14ac:dyDescent="0.3">
      <c r="A10" s="39" t="s">
        <v>9</v>
      </c>
      <c r="B10" s="39"/>
      <c r="C10" s="39"/>
      <c r="D10" s="9"/>
      <c r="E10" s="3"/>
      <c r="F10" s="4"/>
      <c r="G10" s="3"/>
      <c r="H10" s="4"/>
      <c r="I10" s="3"/>
      <c r="J10" s="39" t="s">
        <v>9</v>
      </c>
      <c r="K10" s="39"/>
      <c r="L10" s="39"/>
      <c r="M10" s="4"/>
      <c r="N10" s="3"/>
      <c r="O10" s="10"/>
      <c r="P10" s="12"/>
      <c r="Q10" s="18">
        <f t="shared" si="0"/>
        <v>0</v>
      </c>
      <c r="R10" s="6">
        <f t="shared" si="1"/>
        <v>0</v>
      </c>
    </row>
    <row r="11" spans="1:18" x14ac:dyDescent="0.3">
      <c r="A11" s="5"/>
      <c r="B11" s="36" t="s">
        <v>10</v>
      </c>
      <c r="C11" s="38"/>
      <c r="D11" s="9"/>
      <c r="E11" s="3"/>
      <c r="F11" s="4"/>
      <c r="G11" s="3"/>
      <c r="H11" s="4"/>
      <c r="I11" s="3"/>
      <c r="J11" s="5"/>
      <c r="K11" s="36" t="s">
        <v>10</v>
      </c>
      <c r="L11" s="38"/>
      <c r="M11" s="4"/>
      <c r="N11" s="3"/>
      <c r="O11" s="10"/>
      <c r="P11" s="12"/>
      <c r="Q11" s="18">
        <f t="shared" si="0"/>
        <v>0</v>
      </c>
      <c r="R11" s="6">
        <f t="shared" si="1"/>
        <v>0</v>
      </c>
    </row>
    <row r="12" spans="1:18" ht="18" x14ac:dyDescent="0.3">
      <c r="A12" s="5"/>
      <c r="B12" s="5"/>
      <c r="C12" s="6" t="s">
        <v>11</v>
      </c>
      <c r="D12" s="9">
        <v>0</v>
      </c>
      <c r="E12" s="3">
        <v>0</v>
      </c>
      <c r="F12" s="4">
        <v>0</v>
      </c>
      <c r="G12" s="3">
        <v>0</v>
      </c>
      <c r="H12" s="4">
        <v>0</v>
      </c>
      <c r="I12" s="3">
        <v>0</v>
      </c>
      <c r="J12" s="5"/>
      <c r="K12" s="5"/>
      <c r="L12" s="6" t="s">
        <v>11</v>
      </c>
      <c r="M12" s="4"/>
      <c r="N12" s="3">
        <v>0</v>
      </c>
      <c r="O12" s="10">
        <v>1800000</v>
      </c>
      <c r="P12" s="23">
        <v>600000</v>
      </c>
      <c r="Q12" s="18">
        <f t="shared" si="0"/>
        <v>1800000</v>
      </c>
      <c r="R12" s="6">
        <f t="shared" si="1"/>
        <v>600000</v>
      </c>
    </row>
    <row r="13" spans="1:18" ht="18" x14ac:dyDescent="0.3">
      <c r="A13" s="5"/>
      <c r="B13" s="5"/>
      <c r="C13" s="6" t="s">
        <v>12</v>
      </c>
      <c r="D13" s="26">
        <v>8700000</v>
      </c>
      <c r="E13" s="3">
        <v>9379849</v>
      </c>
      <c r="F13" s="25">
        <v>6300000</v>
      </c>
      <c r="G13" s="3">
        <v>4872260</v>
      </c>
      <c r="H13" s="4">
        <v>0</v>
      </c>
      <c r="I13" s="3">
        <v>0</v>
      </c>
      <c r="J13" s="5"/>
      <c r="K13" s="5"/>
      <c r="L13" s="6" t="s">
        <v>12</v>
      </c>
      <c r="M13" s="4"/>
      <c r="N13" s="3">
        <v>0</v>
      </c>
      <c r="O13" s="25">
        <v>2150000</v>
      </c>
      <c r="P13" s="12">
        <v>1520146</v>
      </c>
      <c r="Q13" s="18">
        <f t="shared" si="0"/>
        <v>17150000</v>
      </c>
      <c r="R13" s="6">
        <f t="shared" si="1"/>
        <v>15772255</v>
      </c>
    </row>
    <row r="14" spans="1:18" ht="18" x14ac:dyDescent="0.3">
      <c r="A14" s="5"/>
      <c r="B14" s="5"/>
      <c r="C14" s="6" t="s">
        <v>13</v>
      </c>
      <c r="D14" s="26">
        <v>3500000</v>
      </c>
      <c r="E14" s="3">
        <v>4791424</v>
      </c>
      <c r="F14" s="25">
        <v>3700000</v>
      </c>
      <c r="G14" s="3">
        <v>4612195</v>
      </c>
      <c r="H14" s="4">
        <v>9500000</v>
      </c>
      <c r="I14" s="3">
        <v>9274072</v>
      </c>
      <c r="J14" s="5"/>
      <c r="K14" s="5"/>
      <c r="L14" s="6" t="s">
        <v>13</v>
      </c>
      <c r="M14" s="4"/>
      <c r="N14" s="3">
        <v>0</v>
      </c>
      <c r="O14" s="25">
        <v>600000</v>
      </c>
      <c r="P14" s="12">
        <v>670834</v>
      </c>
      <c r="Q14" s="18">
        <f t="shared" si="0"/>
        <v>17300000</v>
      </c>
      <c r="R14" s="6">
        <f t="shared" si="1"/>
        <v>19348525</v>
      </c>
    </row>
    <row r="15" spans="1:18" ht="18" x14ac:dyDescent="0.3">
      <c r="A15" s="5"/>
      <c r="B15" s="5"/>
      <c r="C15" s="6" t="s">
        <v>14</v>
      </c>
      <c r="D15" s="26">
        <v>1650000</v>
      </c>
      <c r="E15" s="3">
        <v>1536033</v>
      </c>
      <c r="F15" s="4">
        <v>920000</v>
      </c>
      <c r="G15" s="3">
        <v>795214</v>
      </c>
      <c r="H15" s="4">
        <v>500000</v>
      </c>
      <c r="I15" s="3">
        <v>663865</v>
      </c>
      <c r="J15" s="5"/>
      <c r="K15" s="5"/>
      <c r="L15" s="6" t="s">
        <v>14</v>
      </c>
      <c r="M15" s="4"/>
      <c r="N15" s="3">
        <v>0</v>
      </c>
      <c r="O15" s="25">
        <v>580000</v>
      </c>
      <c r="P15" s="12">
        <v>342255</v>
      </c>
      <c r="Q15" s="18">
        <f t="shared" si="0"/>
        <v>3650000</v>
      </c>
      <c r="R15" s="6">
        <f t="shared" si="1"/>
        <v>3337367</v>
      </c>
    </row>
    <row r="16" spans="1:18" ht="18" x14ac:dyDescent="0.3">
      <c r="A16" s="5"/>
      <c r="B16" s="5"/>
      <c r="C16" s="6" t="s">
        <v>15</v>
      </c>
      <c r="D16" s="9">
        <v>0</v>
      </c>
      <c r="E16" s="3">
        <v>0</v>
      </c>
      <c r="F16" s="4">
        <v>1470000</v>
      </c>
      <c r="G16" s="3">
        <v>1181751</v>
      </c>
      <c r="H16" s="4"/>
      <c r="I16" s="3">
        <v>0</v>
      </c>
      <c r="J16" s="5"/>
      <c r="K16" s="5"/>
      <c r="L16" s="6" t="s">
        <v>15</v>
      </c>
      <c r="M16" s="4"/>
      <c r="N16" s="3">
        <v>0</v>
      </c>
      <c r="O16" s="10">
        <v>0</v>
      </c>
      <c r="P16" s="12">
        <v>0</v>
      </c>
      <c r="Q16" s="18">
        <f t="shared" si="0"/>
        <v>1470000</v>
      </c>
      <c r="R16" s="6">
        <f t="shared" si="1"/>
        <v>1181751</v>
      </c>
    </row>
    <row r="17" spans="1:18" ht="17.45" customHeight="1" x14ac:dyDescent="0.3">
      <c r="A17" s="11"/>
      <c r="B17" s="33" t="s">
        <v>16</v>
      </c>
      <c r="C17" s="34"/>
      <c r="D17" s="10">
        <f t="shared" ref="D17:M17" si="3">SUM(D12:D16)</f>
        <v>13850000</v>
      </c>
      <c r="E17" s="10">
        <f t="shared" si="3"/>
        <v>15707306</v>
      </c>
      <c r="F17" s="10">
        <f t="shared" ref="F17" si="4">SUM(F12:F16)</f>
        <v>12390000</v>
      </c>
      <c r="G17" s="10">
        <f t="shared" ref="G17" si="5">SUM(G12:G16)</f>
        <v>11461420</v>
      </c>
      <c r="H17" s="10">
        <f t="shared" ref="H17" si="6">SUM(H12:H16)</f>
        <v>10000000</v>
      </c>
      <c r="I17" s="10">
        <f t="shared" ref="I17" si="7">SUM(I12:I16)</f>
        <v>9937937</v>
      </c>
      <c r="J17" s="11"/>
      <c r="K17" s="33" t="s">
        <v>16</v>
      </c>
      <c r="L17" s="34"/>
      <c r="M17" s="10">
        <f t="shared" si="3"/>
        <v>0</v>
      </c>
      <c r="N17" s="10">
        <v>0</v>
      </c>
      <c r="O17" s="17">
        <f>SUM(O12:O16)</f>
        <v>5130000</v>
      </c>
      <c r="P17" s="17">
        <f>SUM(P12:P16)</f>
        <v>3133235</v>
      </c>
      <c r="Q17" s="18">
        <f t="shared" si="0"/>
        <v>41370000</v>
      </c>
      <c r="R17" s="6">
        <f t="shared" si="1"/>
        <v>40239898</v>
      </c>
    </row>
    <row r="18" spans="1:18" ht="18" x14ac:dyDescent="0.3">
      <c r="A18" s="5"/>
      <c r="B18" s="5"/>
      <c r="C18" s="6" t="s">
        <v>17</v>
      </c>
      <c r="D18" s="9"/>
      <c r="E18" s="3"/>
      <c r="F18" s="4"/>
      <c r="G18" s="3"/>
      <c r="H18" s="4"/>
      <c r="I18" s="3"/>
      <c r="J18" s="5"/>
      <c r="K18" s="5"/>
      <c r="L18" s="6" t="s">
        <v>17</v>
      </c>
      <c r="M18" s="4"/>
      <c r="N18" s="3"/>
      <c r="O18" s="10"/>
      <c r="P18" s="12"/>
      <c r="Q18" s="18">
        <f t="shared" si="0"/>
        <v>0</v>
      </c>
      <c r="R18" s="6">
        <f t="shared" si="1"/>
        <v>0</v>
      </c>
    </row>
    <row r="19" spans="1:18" ht="18" x14ac:dyDescent="0.3">
      <c r="A19" s="5"/>
      <c r="B19" s="5"/>
      <c r="C19" s="6" t="s">
        <v>18</v>
      </c>
      <c r="D19" s="9">
        <v>80000</v>
      </c>
      <c r="E19" s="3">
        <v>75669</v>
      </c>
      <c r="F19" s="4">
        <v>50000</v>
      </c>
      <c r="G19" s="3">
        <v>5407</v>
      </c>
      <c r="H19" s="4">
        <v>50000</v>
      </c>
      <c r="I19" s="3">
        <v>0</v>
      </c>
      <c r="J19" s="5"/>
      <c r="K19" s="5"/>
      <c r="L19" s="6" t="s">
        <v>18</v>
      </c>
      <c r="M19" s="4"/>
      <c r="N19" s="3">
        <v>0</v>
      </c>
      <c r="O19" s="10">
        <v>70440</v>
      </c>
      <c r="P19" s="12">
        <v>71612</v>
      </c>
      <c r="Q19" s="18">
        <f t="shared" si="0"/>
        <v>250440</v>
      </c>
      <c r="R19" s="6">
        <f t="shared" si="1"/>
        <v>152688</v>
      </c>
    </row>
    <row r="20" spans="1:18" ht="18" x14ac:dyDescent="0.3">
      <c r="A20" s="5"/>
      <c r="B20" s="5"/>
      <c r="C20" s="6" t="s">
        <v>19</v>
      </c>
      <c r="D20" s="9">
        <v>0</v>
      </c>
      <c r="E20" s="3">
        <v>0</v>
      </c>
      <c r="F20" s="4">
        <v>13000000</v>
      </c>
      <c r="G20" s="3">
        <v>12006433</v>
      </c>
      <c r="H20" s="4">
        <v>0</v>
      </c>
      <c r="I20" s="3">
        <v>0</v>
      </c>
      <c r="J20" s="5"/>
      <c r="K20" s="5"/>
      <c r="L20" s="6" t="s">
        <v>19</v>
      </c>
      <c r="M20" s="4"/>
      <c r="N20" s="3">
        <v>0</v>
      </c>
      <c r="O20" s="10">
        <v>0</v>
      </c>
      <c r="P20" s="12">
        <v>0</v>
      </c>
      <c r="Q20" s="18">
        <f t="shared" si="0"/>
        <v>13000000</v>
      </c>
      <c r="R20" s="6">
        <f t="shared" si="1"/>
        <v>12006433</v>
      </c>
    </row>
    <row r="21" spans="1:18" ht="18" x14ac:dyDescent="0.3">
      <c r="A21" s="5"/>
      <c r="B21" s="5"/>
      <c r="C21" s="6" t="s">
        <v>20</v>
      </c>
      <c r="D21" s="9">
        <v>0</v>
      </c>
      <c r="E21" s="3">
        <v>0</v>
      </c>
      <c r="F21" s="4">
        <v>1000000</v>
      </c>
      <c r="G21" s="3">
        <v>912700</v>
      </c>
      <c r="H21" s="4">
        <v>0</v>
      </c>
      <c r="I21" s="3">
        <v>0</v>
      </c>
      <c r="J21" s="5"/>
      <c r="K21" s="5"/>
      <c r="L21" s="6" t="s">
        <v>20</v>
      </c>
      <c r="M21" s="4"/>
      <c r="N21" s="3">
        <v>0</v>
      </c>
      <c r="O21" s="10">
        <v>0</v>
      </c>
      <c r="P21" s="12">
        <v>0</v>
      </c>
      <c r="Q21" s="18">
        <f t="shared" si="0"/>
        <v>1000000</v>
      </c>
      <c r="R21" s="6">
        <f t="shared" si="1"/>
        <v>912700</v>
      </c>
    </row>
    <row r="22" spans="1:18" ht="18" x14ac:dyDescent="0.3">
      <c r="A22" s="5"/>
      <c r="B22" s="5"/>
      <c r="C22" s="6" t="s">
        <v>21</v>
      </c>
      <c r="D22" s="9">
        <v>1000000</v>
      </c>
      <c r="E22" s="3">
        <v>1015420</v>
      </c>
      <c r="F22" s="4">
        <v>20000</v>
      </c>
      <c r="G22" s="3">
        <v>27550</v>
      </c>
      <c r="H22" s="4">
        <v>1400000</v>
      </c>
      <c r="I22" s="3">
        <v>1370436</v>
      </c>
      <c r="J22" s="5"/>
      <c r="K22" s="5"/>
      <c r="L22" s="6" t="s">
        <v>21</v>
      </c>
      <c r="M22" s="4"/>
      <c r="N22" s="3">
        <v>0</v>
      </c>
      <c r="O22" s="10">
        <v>0</v>
      </c>
      <c r="P22" s="12">
        <v>0</v>
      </c>
      <c r="Q22" s="18">
        <f t="shared" si="0"/>
        <v>2420000</v>
      </c>
      <c r="R22" s="6">
        <f t="shared" si="1"/>
        <v>2413406</v>
      </c>
    </row>
    <row r="23" spans="1:18" ht="18" x14ac:dyDescent="0.3">
      <c r="A23" s="5"/>
      <c r="B23" s="5"/>
      <c r="C23" s="6" t="s">
        <v>22</v>
      </c>
      <c r="D23" s="9">
        <v>5000</v>
      </c>
      <c r="E23" s="3">
        <v>4408</v>
      </c>
      <c r="F23" s="4">
        <v>10000</v>
      </c>
      <c r="G23" s="3">
        <v>9990</v>
      </c>
      <c r="H23" s="4">
        <v>0</v>
      </c>
      <c r="I23" s="3">
        <v>0</v>
      </c>
      <c r="J23" s="5"/>
      <c r="K23" s="5"/>
      <c r="L23" s="6" t="s">
        <v>22</v>
      </c>
      <c r="M23" s="4"/>
      <c r="N23" s="3">
        <v>0</v>
      </c>
      <c r="O23" s="10">
        <v>10000</v>
      </c>
      <c r="P23" s="12">
        <v>6000</v>
      </c>
      <c r="Q23" s="18">
        <f t="shared" si="0"/>
        <v>25000</v>
      </c>
      <c r="R23" s="6">
        <f t="shared" si="1"/>
        <v>20398</v>
      </c>
    </row>
    <row r="24" spans="1:18" ht="18" x14ac:dyDescent="0.3">
      <c r="A24" s="5"/>
      <c r="B24" s="5"/>
      <c r="C24" s="6" t="s">
        <v>23</v>
      </c>
      <c r="D24" s="9">
        <v>50000</v>
      </c>
      <c r="E24" s="3">
        <v>39900</v>
      </c>
      <c r="F24" s="4">
        <v>0</v>
      </c>
      <c r="G24" s="3">
        <v>0</v>
      </c>
      <c r="H24" s="4">
        <v>0</v>
      </c>
      <c r="I24" s="3">
        <v>0</v>
      </c>
      <c r="J24" s="5"/>
      <c r="K24" s="5"/>
      <c r="L24" s="6" t="s">
        <v>23</v>
      </c>
      <c r="M24" s="4"/>
      <c r="N24" s="3">
        <v>0</v>
      </c>
      <c r="O24" s="10">
        <v>0</v>
      </c>
      <c r="P24" s="12">
        <v>0</v>
      </c>
      <c r="Q24" s="18">
        <f t="shared" si="0"/>
        <v>50000</v>
      </c>
      <c r="R24" s="6">
        <f t="shared" si="1"/>
        <v>39900</v>
      </c>
    </row>
    <row r="25" spans="1:18" ht="18" x14ac:dyDescent="0.3">
      <c r="A25" s="5"/>
      <c r="B25" s="5"/>
      <c r="C25" s="6" t="s">
        <v>24</v>
      </c>
      <c r="D25" s="9">
        <v>600000</v>
      </c>
      <c r="E25" s="3">
        <v>560758</v>
      </c>
      <c r="F25" s="4">
        <v>900000</v>
      </c>
      <c r="G25" s="3">
        <v>813645</v>
      </c>
      <c r="H25" s="4">
        <v>0</v>
      </c>
      <c r="I25" s="3">
        <v>0</v>
      </c>
      <c r="J25" s="5"/>
      <c r="K25" s="5"/>
      <c r="L25" s="6" t="s">
        <v>24</v>
      </c>
      <c r="M25" s="4"/>
      <c r="N25" s="3">
        <v>0</v>
      </c>
      <c r="O25" s="10">
        <v>0</v>
      </c>
      <c r="P25" s="12">
        <v>0</v>
      </c>
      <c r="Q25" s="18">
        <f t="shared" si="0"/>
        <v>1500000</v>
      </c>
      <c r="R25" s="6">
        <f t="shared" si="1"/>
        <v>1374403</v>
      </c>
    </row>
    <row r="26" spans="1:18" ht="18" x14ac:dyDescent="0.3">
      <c r="A26" s="5"/>
      <c r="B26" s="5"/>
      <c r="C26" s="6" t="s">
        <v>25</v>
      </c>
      <c r="D26" s="9">
        <v>50000</v>
      </c>
      <c r="E26" s="3">
        <v>48313</v>
      </c>
      <c r="F26" s="24">
        <v>4000</v>
      </c>
      <c r="G26" s="3">
        <v>4094</v>
      </c>
      <c r="H26" s="4">
        <v>80000</v>
      </c>
      <c r="I26" s="3">
        <v>73436</v>
      </c>
      <c r="J26" s="5"/>
      <c r="K26" s="5"/>
      <c r="L26" s="6" t="s">
        <v>25</v>
      </c>
      <c r="M26" s="4"/>
      <c r="N26" s="3">
        <v>0</v>
      </c>
      <c r="O26" s="10">
        <v>130000</v>
      </c>
      <c r="P26" s="12">
        <v>124746</v>
      </c>
      <c r="Q26" s="18">
        <f t="shared" si="0"/>
        <v>264000</v>
      </c>
      <c r="R26" s="6">
        <f t="shared" si="1"/>
        <v>250589</v>
      </c>
    </row>
    <row r="27" spans="1:18" ht="18" x14ac:dyDescent="0.3">
      <c r="A27" s="5"/>
      <c r="B27" s="5"/>
      <c r="C27" s="6" t="s">
        <v>26</v>
      </c>
      <c r="D27" s="9">
        <v>600000</v>
      </c>
      <c r="E27" s="3">
        <v>615526</v>
      </c>
      <c r="F27" s="4">
        <v>600000</v>
      </c>
      <c r="G27" s="27">
        <v>572096</v>
      </c>
      <c r="H27" s="4">
        <v>300000</v>
      </c>
      <c r="I27" s="27">
        <v>484402</v>
      </c>
      <c r="J27" s="5"/>
      <c r="K27" s="5"/>
      <c r="L27" s="6" t="s">
        <v>26</v>
      </c>
      <c r="M27" s="4"/>
      <c r="N27" s="3">
        <v>0</v>
      </c>
      <c r="O27" s="10">
        <v>260000</v>
      </c>
      <c r="P27" s="12">
        <v>252967</v>
      </c>
      <c r="Q27" s="18">
        <f t="shared" si="0"/>
        <v>1760000</v>
      </c>
      <c r="R27" s="6">
        <f t="shared" si="1"/>
        <v>1924991</v>
      </c>
    </row>
    <row r="28" spans="1:18" ht="18" x14ac:dyDescent="0.3">
      <c r="A28" s="5"/>
      <c r="B28" s="5"/>
      <c r="C28" s="6" t="s">
        <v>27</v>
      </c>
      <c r="D28" s="9">
        <v>700000</v>
      </c>
      <c r="E28" s="3">
        <v>625833</v>
      </c>
      <c r="F28" s="4">
        <v>0</v>
      </c>
      <c r="G28" s="3">
        <v>0</v>
      </c>
      <c r="H28" s="4">
        <v>800000</v>
      </c>
      <c r="I28" s="27">
        <v>777428</v>
      </c>
      <c r="J28" s="5"/>
      <c r="K28" s="5"/>
      <c r="L28" s="6" t="s">
        <v>27</v>
      </c>
      <c r="M28" s="4"/>
      <c r="N28" s="3">
        <v>0</v>
      </c>
      <c r="O28" s="10">
        <v>100000</v>
      </c>
      <c r="P28" s="12">
        <v>102581</v>
      </c>
      <c r="Q28" s="18">
        <f t="shared" si="0"/>
        <v>1600000</v>
      </c>
      <c r="R28" s="6">
        <f t="shared" si="1"/>
        <v>1505842</v>
      </c>
    </row>
    <row r="29" spans="1:18" ht="18" x14ac:dyDescent="0.3">
      <c r="A29" s="5"/>
      <c r="B29" s="5"/>
      <c r="C29" s="6" t="s">
        <v>28</v>
      </c>
      <c r="D29" s="9">
        <v>360000</v>
      </c>
      <c r="E29" s="3">
        <v>360000</v>
      </c>
      <c r="F29" s="4">
        <v>0</v>
      </c>
      <c r="G29" s="3">
        <v>0</v>
      </c>
      <c r="H29" s="4">
        <v>1200000</v>
      </c>
      <c r="I29" s="3">
        <v>1200000</v>
      </c>
      <c r="J29" s="5"/>
      <c r="K29" s="5"/>
      <c r="L29" s="6" t="s">
        <v>28</v>
      </c>
      <c r="M29" s="4"/>
      <c r="N29" s="3">
        <v>0</v>
      </c>
      <c r="O29" s="10">
        <v>0</v>
      </c>
      <c r="P29" s="12">
        <v>0</v>
      </c>
      <c r="Q29" s="18">
        <f t="shared" si="0"/>
        <v>1560000</v>
      </c>
      <c r="R29" s="6">
        <f t="shared" si="1"/>
        <v>1560000</v>
      </c>
    </row>
    <row r="30" spans="1:18" ht="18" x14ac:dyDescent="0.3">
      <c r="A30" s="5"/>
      <c r="B30" s="5"/>
      <c r="C30" s="6" t="s">
        <v>29</v>
      </c>
      <c r="D30" s="9">
        <v>270000</v>
      </c>
      <c r="E30" s="3">
        <v>278791</v>
      </c>
      <c r="F30" s="4">
        <v>70000</v>
      </c>
      <c r="G30" s="3">
        <v>71220</v>
      </c>
      <c r="H30" s="4">
        <v>250000</v>
      </c>
      <c r="I30" s="27">
        <v>266530</v>
      </c>
      <c r="J30" s="5"/>
      <c r="K30" s="5"/>
      <c r="L30" s="6" t="s">
        <v>29</v>
      </c>
      <c r="M30" s="4"/>
      <c r="N30" s="3">
        <v>0</v>
      </c>
      <c r="O30" s="10">
        <v>82000</v>
      </c>
      <c r="P30" s="12">
        <v>81140</v>
      </c>
      <c r="Q30" s="18">
        <f t="shared" si="0"/>
        <v>672000</v>
      </c>
      <c r="R30" s="6">
        <f t="shared" si="1"/>
        <v>697681</v>
      </c>
    </row>
    <row r="31" spans="1:18" ht="18" x14ac:dyDescent="0.3">
      <c r="A31" s="5"/>
      <c r="B31" s="5"/>
      <c r="C31" s="6" t="s">
        <v>30</v>
      </c>
      <c r="D31" s="9">
        <v>140000</v>
      </c>
      <c r="E31" s="3">
        <v>139522</v>
      </c>
      <c r="F31" s="4">
        <v>650000</v>
      </c>
      <c r="G31" s="27">
        <v>669111</v>
      </c>
      <c r="H31" s="4">
        <v>35000</v>
      </c>
      <c r="I31" s="3">
        <v>34900</v>
      </c>
      <c r="J31" s="5"/>
      <c r="K31" s="5"/>
      <c r="L31" s="6" t="s">
        <v>30</v>
      </c>
      <c r="M31" s="4"/>
      <c r="N31" s="3">
        <v>0</v>
      </c>
      <c r="O31" s="10">
        <v>95000</v>
      </c>
      <c r="P31" s="12">
        <v>94878</v>
      </c>
      <c r="Q31" s="18">
        <f t="shared" si="0"/>
        <v>920000</v>
      </c>
      <c r="R31" s="6">
        <f t="shared" si="1"/>
        <v>938411</v>
      </c>
    </row>
    <row r="32" spans="1:18" ht="18" x14ac:dyDescent="0.3">
      <c r="A32" s="5"/>
      <c r="B32" s="5"/>
      <c r="C32" s="6" t="s">
        <v>31</v>
      </c>
      <c r="D32" s="9">
        <v>100000</v>
      </c>
      <c r="E32" s="3">
        <v>102850</v>
      </c>
      <c r="F32" s="4">
        <v>240000</v>
      </c>
      <c r="G32" s="3">
        <v>211140</v>
      </c>
      <c r="H32" s="4">
        <v>55000</v>
      </c>
      <c r="I32" s="3">
        <v>50400</v>
      </c>
      <c r="J32" s="5"/>
      <c r="K32" s="5"/>
      <c r="L32" s="6" t="s">
        <v>31</v>
      </c>
      <c r="M32" s="4"/>
      <c r="N32" s="3">
        <v>0</v>
      </c>
      <c r="O32" s="10">
        <v>0</v>
      </c>
      <c r="P32" s="12">
        <v>0</v>
      </c>
      <c r="Q32" s="18">
        <f t="shared" si="0"/>
        <v>395000</v>
      </c>
      <c r="R32" s="6">
        <f t="shared" si="1"/>
        <v>364390</v>
      </c>
    </row>
    <row r="33" spans="1:18" ht="18" x14ac:dyDescent="0.3">
      <c r="A33" s="5"/>
      <c r="B33" s="5"/>
      <c r="C33" s="6" t="s">
        <v>32</v>
      </c>
      <c r="D33" s="9">
        <v>0</v>
      </c>
      <c r="E33" s="3">
        <v>0</v>
      </c>
      <c r="F33" s="4">
        <v>5000</v>
      </c>
      <c r="G33" s="3">
        <v>2500</v>
      </c>
      <c r="H33" s="4">
        <v>0</v>
      </c>
      <c r="I33" s="3">
        <v>0</v>
      </c>
      <c r="J33" s="5"/>
      <c r="K33" s="5"/>
      <c r="L33" s="6" t="s">
        <v>32</v>
      </c>
      <c r="M33" s="4"/>
      <c r="N33" s="3">
        <v>0</v>
      </c>
      <c r="O33" s="10">
        <v>5000</v>
      </c>
      <c r="P33" s="12">
        <v>5000</v>
      </c>
      <c r="Q33" s="18">
        <f t="shared" si="0"/>
        <v>10000</v>
      </c>
      <c r="R33" s="6">
        <f t="shared" si="1"/>
        <v>7500</v>
      </c>
    </row>
    <row r="34" spans="1:18" ht="18" x14ac:dyDescent="0.3">
      <c r="A34" s="5"/>
      <c r="B34" s="5"/>
      <c r="C34" s="6" t="s">
        <v>33</v>
      </c>
      <c r="D34" s="9">
        <v>0</v>
      </c>
      <c r="E34" s="3">
        <v>0</v>
      </c>
      <c r="F34" s="4">
        <v>27000</v>
      </c>
      <c r="G34" s="3">
        <v>26300</v>
      </c>
      <c r="H34" s="4">
        <v>0</v>
      </c>
      <c r="I34" s="3">
        <v>0</v>
      </c>
      <c r="J34" s="5"/>
      <c r="K34" s="5"/>
      <c r="L34" s="6" t="s">
        <v>33</v>
      </c>
      <c r="M34" s="4"/>
      <c r="N34" s="3">
        <v>0</v>
      </c>
      <c r="O34" s="10">
        <v>8000</v>
      </c>
      <c r="P34" s="12">
        <v>8050</v>
      </c>
      <c r="Q34" s="18">
        <f t="shared" si="0"/>
        <v>35000</v>
      </c>
      <c r="R34" s="6">
        <f t="shared" si="1"/>
        <v>34350</v>
      </c>
    </row>
    <row r="35" spans="1:18" ht="18" x14ac:dyDescent="0.3">
      <c r="A35" s="5"/>
      <c r="B35" s="5"/>
      <c r="C35" s="6" t="s">
        <v>34</v>
      </c>
      <c r="D35" s="9">
        <v>50000</v>
      </c>
      <c r="E35" s="3">
        <v>5000</v>
      </c>
      <c r="F35" s="4">
        <v>100000</v>
      </c>
      <c r="G35" s="3">
        <v>8000</v>
      </c>
      <c r="H35" s="4">
        <v>56000</v>
      </c>
      <c r="I35" s="3">
        <v>36000</v>
      </c>
      <c r="J35" s="5"/>
      <c r="K35" s="5"/>
      <c r="L35" s="6" t="s">
        <v>34</v>
      </c>
      <c r="M35" s="4"/>
      <c r="N35" s="3">
        <v>0</v>
      </c>
      <c r="O35" s="10">
        <v>0</v>
      </c>
      <c r="P35" s="12">
        <v>0</v>
      </c>
      <c r="Q35" s="18">
        <f t="shared" si="0"/>
        <v>206000</v>
      </c>
      <c r="R35" s="6">
        <f t="shared" si="1"/>
        <v>49000</v>
      </c>
    </row>
    <row r="36" spans="1:18" ht="18" x14ac:dyDescent="0.3">
      <c r="A36" s="5"/>
      <c r="B36" s="5"/>
      <c r="C36" s="6" t="s">
        <v>35</v>
      </c>
      <c r="D36" s="9">
        <v>10000</v>
      </c>
      <c r="E36" s="3">
        <v>6600</v>
      </c>
      <c r="F36" s="4">
        <v>370000</v>
      </c>
      <c r="G36" s="27">
        <v>368058</v>
      </c>
      <c r="H36" s="4">
        <v>21000</v>
      </c>
      <c r="I36" s="3">
        <v>20900</v>
      </c>
      <c r="J36" s="5"/>
      <c r="K36" s="5"/>
      <c r="L36" s="6" t="s">
        <v>35</v>
      </c>
      <c r="M36" s="4"/>
      <c r="N36" s="3">
        <v>0</v>
      </c>
      <c r="O36" s="10">
        <v>190000</v>
      </c>
      <c r="P36" s="12">
        <v>187000</v>
      </c>
      <c r="Q36" s="18">
        <f t="shared" si="0"/>
        <v>591000</v>
      </c>
      <c r="R36" s="6">
        <f t="shared" si="1"/>
        <v>582558</v>
      </c>
    </row>
    <row r="37" spans="1:18" ht="18" x14ac:dyDescent="0.3">
      <c r="A37" s="5"/>
      <c r="B37" s="5"/>
      <c r="C37" s="6" t="s">
        <v>36</v>
      </c>
      <c r="D37" s="9">
        <v>0</v>
      </c>
      <c r="E37" s="3">
        <v>3850</v>
      </c>
      <c r="F37" s="4">
        <v>0</v>
      </c>
      <c r="G37" s="3">
        <v>0</v>
      </c>
      <c r="H37" s="4">
        <v>0</v>
      </c>
      <c r="I37" s="3">
        <v>0</v>
      </c>
      <c r="J37" s="5"/>
      <c r="K37" s="5"/>
      <c r="L37" s="6" t="s">
        <v>36</v>
      </c>
      <c r="M37" s="4"/>
      <c r="N37" s="3">
        <v>0</v>
      </c>
      <c r="O37" s="10">
        <v>0</v>
      </c>
      <c r="P37" s="12">
        <v>0</v>
      </c>
      <c r="Q37" s="18">
        <f t="shared" si="0"/>
        <v>0</v>
      </c>
      <c r="R37" s="6">
        <f t="shared" si="1"/>
        <v>3850</v>
      </c>
    </row>
    <row r="38" spans="1:18" ht="18" x14ac:dyDescent="0.3">
      <c r="A38" s="5"/>
      <c r="B38" s="5"/>
      <c r="C38" s="6" t="s">
        <v>37</v>
      </c>
      <c r="D38" s="9">
        <v>40000</v>
      </c>
      <c r="E38" s="3">
        <v>41764</v>
      </c>
      <c r="F38" s="4">
        <v>90000</v>
      </c>
      <c r="G38" s="3">
        <v>89743</v>
      </c>
      <c r="H38" s="4">
        <v>28000</v>
      </c>
      <c r="I38" s="3">
        <v>27179</v>
      </c>
      <c r="J38" s="5"/>
      <c r="K38" s="5"/>
      <c r="L38" s="6" t="s">
        <v>37</v>
      </c>
      <c r="M38" s="4"/>
      <c r="N38" s="3">
        <v>0</v>
      </c>
      <c r="O38" s="10">
        <v>1000</v>
      </c>
      <c r="P38" s="12">
        <v>605</v>
      </c>
      <c r="Q38" s="18">
        <f t="shared" si="0"/>
        <v>159000</v>
      </c>
      <c r="R38" s="6">
        <f t="shared" si="1"/>
        <v>159291</v>
      </c>
    </row>
    <row r="39" spans="1:18" ht="18" x14ac:dyDescent="0.3">
      <c r="A39" s="5"/>
      <c r="B39" s="5"/>
      <c r="C39" s="6" t="s">
        <v>38</v>
      </c>
      <c r="D39" s="9">
        <v>5000</v>
      </c>
      <c r="E39" s="3">
        <v>5690</v>
      </c>
      <c r="F39" s="4">
        <v>0</v>
      </c>
      <c r="G39" s="3">
        <v>0</v>
      </c>
      <c r="H39" s="4">
        <v>0</v>
      </c>
      <c r="I39" s="3">
        <v>0</v>
      </c>
      <c r="J39" s="5"/>
      <c r="K39" s="5"/>
      <c r="L39" s="6" t="s">
        <v>38</v>
      </c>
      <c r="M39" s="4"/>
      <c r="N39" s="3">
        <v>0</v>
      </c>
      <c r="O39" s="10">
        <v>5000</v>
      </c>
      <c r="P39" s="12">
        <v>5130</v>
      </c>
      <c r="Q39" s="18">
        <f t="shared" si="0"/>
        <v>10000</v>
      </c>
      <c r="R39" s="6">
        <f t="shared" si="1"/>
        <v>10820</v>
      </c>
    </row>
    <row r="40" spans="1:18" ht="18" x14ac:dyDescent="0.3">
      <c r="A40" s="5"/>
      <c r="B40" s="5"/>
      <c r="C40" s="6" t="s">
        <v>39</v>
      </c>
      <c r="D40" s="9">
        <v>0</v>
      </c>
      <c r="E40" s="3">
        <v>0</v>
      </c>
      <c r="F40" s="4">
        <v>0</v>
      </c>
      <c r="G40" s="3">
        <v>0</v>
      </c>
      <c r="H40" s="4">
        <v>0</v>
      </c>
      <c r="I40" s="3">
        <v>0</v>
      </c>
      <c r="J40" s="5"/>
      <c r="K40" s="5"/>
      <c r="L40" s="6" t="s">
        <v>39</v>
      </c>
      <c r="M40" s="4"/>
      <c r="N40" s="3">
        <v>0</v>
      </c>
      <c r="O40" s="10">
        <v>65000</v>
      </c>
      <c r="P40" s="12">
        <v>75456</v>
      </c>
      <c r="Q40" s="18">
        <f t="shared" si="0"/>
        <v>65000</v>
      </c>
      <c r="R40" s="6">
        <f t="shared" si="1"/>
        <v>75456</v>
      </c>
    </row>
    <row r="41" spans="1:18" ht="18" x14ac:dyDescent="0.3">
      <c r="A41" s="5"/>
      <c r="B41" s="5"/>
      <c r="C41" s="6" t="s">
        <v>40</v>
      </c>
      <c r="D41" s="9">
        <v>0</v>
      </c>
      <c r="E41" s="3">
        <v>0</v>
      </c>
      <c r="F41" s="4">
        <v>160000</v>
      </c>
      <c r="G41" s="3">
        <v>152290</v>
      </c>
      <c r="H41" s="4">
        <v>0</v>
      </c>
      <c r="I41" s="3">
        <v>0</v>
      </c>
      <c r="J41" s="5"/>
      <c r="K41" s="5"/>
      <c r="L41" s="6" t="s">
        <v>40</v>
      </c>
      <c r="M41" s="4"/>
      <c r="N41" s="3">
        <v>0</v>
      </c>
      <c r="O41" s="10">
        <v>0</v>
      </c>
      <c r="P41" s="12">
        <v>0</v>
      </c>
      <c r="Q41" s="18">
        <f t="shared" si="0"/>
        <v>160000</v>
      </c>
      <c r="R41" s="6">
        <f t="shared" si="1"/>
        <v>152290</v>
      </c>
    </row>
    <row r="42" spans="1:18" ht="18" x14ac:dyDescent="0.3">
      <c r="A42" s="5"/>
      <c r="B42" s="5"/>
      <c r="C42" s="6" t="s">
        <v>41</v>
      </c>
      <c r="D42" s="9">
        <v>0</v>
      </c>
      <c r="E42" s="3">
        <v>0</v>
      </c>
      <c r="F42" s="4">
        <v>300000</v>
      </c>
      <c r="G42" s="3">
        <v>274044</v>
      </c>
      <c r="H42" s="4">
        <v>0</v>
      </c>
      <c r="I42" s="3">
        <v>0</v>
      </c>
      <c r="J42" s="5"/>
      <c r="K42" s="5"/>
      <c r="L42" s="6" t="s">
        <v>41</v>
      </c>
      <c r="M42" s="4"/>
      <c r="N42" s="3">
        <v>0</v>
      </c>
      <c r="O42" s="10">
        <v>0</v>
      </c>
      <c r="P42" s="12">
        <v>0</v>
      </c>
      <c r="Q42" s="18">
        <f t="shared" si="0"/>
        <v>300000</v>
      </c>
      <c r="R42" s="6">
        <f t="shared" si="1"/>
        <v>274044</v>
      </c>
    </row>
    <row r="43" spans="1:18" ht="18" x14ac:dyDescent="0.3">
      <c r="A43" s="5"/>
      <c r="B43" s="5"/>
      <c r="C43" s="6" t="s">
        <v>42</v>
      </c>
      <c r="D43" s="9">
        <v>0</v>
      </c>
      <c r="E43" s="3">
        <v>0</v>
      </c>
      <c r="F43" s="4">
        <v>100000</v>
      </c>
      <c r="G43" s="3">
        <v>81322</v>
      </c>
      <c r="H43" s="4">
        <v>0</v>
      </c>
      <c r="I43" s="3">
        <v>0</v>
      </c>
      <c r="J43" s="5"/>
      <c r="K43" s="5"/>
      <c r="L43" s="6" t="s">
        <v>42</v>
      </c>
      <c r="M43" s="4"/>
      <c r="N43" s="3">
        <v>0</v>
      </c>
      <c r="O43" s="10">
        <v>0</v>
      </c>
      <c r="P43" s="12">
        <v>0</v>
      </c>
      <c r="Q43" s="18">
        <f t="shared" si="0"/>
        <v>100000</v>
      </c>
      <c r="R43" s="6">
        <f t="shared" si="1"/>
        <v>81322</v>
      </c>
    </row>
    <row r="44" spans="1:18" ht="18" x14ac:dyDescent="0.3">
      <c r="A44" s="5"/>
      <c r="B44" s="5"/>
      <c r="C44" s="6" t="s">
        <v>43</v>
      </c>
      <c r="D44" s="9">
        <v>0</v>
      </c>
      <c r="E44" s="3">
        <v>0</v>
      </c>
      <c r="F44" s="4">
        <v>300000</v>
      </c>
      <c r="G44" s="3">
        <v>321784</v>
      </c>
      <c r="H44" s="4">
        <v>0</v>
      </c>
      <c r="I44" s="3">
        <v>0</v>
      </c>
      <c r="J44" s="5"/>
      <c r="K44" s="5"/>
      <c r="L44" s="6" t="s">
        <v>43</v>
      </c>
      <c r="M44" s="4"/>
      <c r="N44" s="3">
        <v>0</v>
      </c>
      <c r="O44" s="10">
        <v>0</v>
      </c>
      <c r="P44" s="12">
        <v>0</v>
      </c>
      <c r="Q44" s="18">
        <f t="shared" si="0"/>
        <v>300000</v>
      </c>
      <c r="R44" s="6">
        <f t="shared" si="1"/>
        <v>321784</v>
      </c>
    </row>
    <row r="45" spans="1:18" ht="18" x14ac:dyDescent="0.3">
      <c r="A45" s="5"/>
      <c r="B45" s="5"/>
      <c r="C45" s="6" t="s">
        <v>44</v>
      </c>
      <c r="D45" s="9">
        <v>1000</v>
      </c>
      <c r="E45" s="3">
        <v>360</v>
      </c>
      <c r="F45" s="4">
        <v>0</v>
      </c>
      <c r="G45" s="3">
        <v>0</v>
      </c>
      <c r="H45" s="4">
        <v>3000</v>
      </c>
      <c r="I45" s="3">
        <v>2569</v>
      </c>
      <c r="J45" s="5"/>
      <c r="K45" s="5"/>
      <c r="L45" s="6" t="s">
        <v>44</v>
      </c>
      <c r="M45" s="4"/>
      <c r="N45" s="3">
        <v>0</v>
      </c>
      <c r="O45" s="10">
        <v>0</v>
      </c>
      <c r="P45" s="12">
        <v>0</v>
      </c>
      <c r="Q45" s="18">
        <f t="shared" si="0"/>
        <v>4000</v>
      </c>
      <c r="R45" s="6">
        <f t="shared" si="1"/>
        <v>2929</v>
      </c>
    </row>
    <row r="46" spans="1:18" ht="18" x14ac:dyDescent="0.3">
      <c r="A46" s="5"/>
      <c r="B46" s="5"/>
      <c r="C46" s="6" t="s">
        <v>45</v>
      </c>
      <c r="D46" s="9">
        <v>0</v>
      </c>
      <c r="E46" s="3">
        <v>0</v>
      </c>
      <c r="F46" s="4">
        <v>1000</v>
      </c>
      <c r="G46" s="3">
        <v>2168</v>
      </c>
      <c r="H46" s="4">
        <v>0</v>
      </c>
      <c r="I46" s="3">
        <v>0</v>
      </c>
      <c r="J46" s="5"/>
      <c r="K46" s="5"/>
      <c r="L46" s="6" t="s">
        <v>45</v>
      </c>
      <c r="M46" s="4"/>
      <c r="N46" s="3">
        <v>0</v>
      </c>
      <c r="O46" s="10">
        <v>0</v>
      </c>
      <c r="P46" s="12">
        <v>0</v>
      </c>
      <c r="Q46" s="18">
        <f t="shared" si="0"/>
        <v>1000</v>
      </c>
      <c r="R46" s="6">
        <f t="shared" si="1"/>
        <v>2168</v>
      </c>
    </row>
    <row r="47" spans="1:18" ht="18" x14ac:dyDescent="0.3">
      <c r="A47" s="5"/>
      <c r="B47" s="5"/>
      <c r="C47" s="6" t="s">
        <v>46</v>
      </c>
      <c r="D47" s="9">
        <v>0</v>
      </c>
      <c r="E47" s="3">
        <v>0</v>
      </c>
      <c r="F47" s="4">
        <v>25000</v>
      </c>
      <c r="G47" s="3">
        <v>21750</v>
      </c>
      <c r="H47" s="4">
        <v>0</v>
      </c>
      <c r="I47" s="3">
        <v>0</v>
      </c>
      <c r="J47" s="5"/>
      <c r="K47" s="5"/>
      <c r="L47" s="6" t="s">
        <v>46</v>
      </c>
      <c r="M47" s="4"/>
      <c r="N47" s="3">
        <v>0</v>
      </c>
      <c r="O47" s="10">
        <v>0</v>
      </c>
      <c r="P47" s="12">
        <v>0</v>
      </c>
      <c r="Q47" s="18">
        <f t="shared" si="0"/>
        <v>25000</v>
      </c>
      <c r="R47" s="6">
        <f t="shared" si="1"/>
        <v>21750</v>
      </c>
    </row>
    <row r="48" spans="1:18" ht="18" x14ac:dyDescent="0.3">
      <c r="A48" s="5"/>
      <c r="B48" s="5"/>
      <c r="C48" s="6" t="s">
        <v>47</v>
      </c>
      <c r="D48" s="9">
        <v>0</v>
      </c>
      <c r="E48" s="3">
        <v>0</v>
      </c>
      <c r="F48" s="4">
        <v>5000</v>
      </c>
      <c r="G48" s="3">
        <v>2000</v>
      </c>
      <c r="H48" s="4">
        <v>0</v>
      </c>
      <c r="I48" s="3">
        <v>0</v>
      </c>
      <c r="J48" s="5"/>
      <c r="K48" s="5"/>
      <c r="L48" s="6" t="s">
        <v>47</v>
      </c>
      <c r="M48" s="4"/>
      <c r="N48" s="3">
        <v>0</v>
      </c>
      <c r="O48" s="10">
        <v>0</v>
      </c>
      <c r="P48" s="12">
        <v>0</v>
      </c>
      <c r="Q48" s="18">
        <f t="shared" si="0"/>
        <v>5000</v>
      </c>
      <c r="R48" s="6">
        <f t="shared" si="1"/>
        <v>2000</v>
      </c>
    </row>
    <row r="49" spans="1:18" ht="18" x14ac:dyDescent="0.3">
      <c r="A49" s="5"/>
      <c r="B49" s="5"/>
      <c r="C49" s="6" t="s">
        <v>48</v>
      </c>
      <c r="D49" s="9">
        <v>0</v>
      </c>
      <c r="E49" s="3">
        <v>0</v>
      </c>
      <c r="F49" s="4">
        <v>180000</v>
      </c>
      <c r="G49" s="3">
        <v>180000</v>
      </c>
      <c r="H49" s="4">
        <v>0</v>
      </c>
      <c r="I49" s="3">
        <v>0</v>
      </c>
      <c r="J49" s="5"/>
      <c r="K49" s="5"/>
      <c r="L49" s="6" t="s">
        <v>48</v>
      </c>
      <c r="M49" s="4"/>
      <c r="N49" s="3">
        <v>0</v>
      </c>
      <c r="O49" s="10">
        <v>0</v>
      </c>
      <c r="P49" s="12">
        <v>0</v>
      </c>
      <c r="Q49" s="18">
        <f t="shared" si="0"/>
        <v>180000</v>
      </c>
      <c r="R49" s="6">
        <f t="shared" si="1"/>
        <v>180000</v>
      </c>
    </row>
    <row r="50" spans="1:18" ht="18" x14ac:dyDescent="0.3">
      <c r="A50" s="5"/>
      <c r="B50" s="5"/>
      <c r="C50" s="6" t="s">
        <v>49</v>
      </c>
      <c r="D50" s="9">
        <v>0</v>
      </c>
      <c r="E50" s="3">
        <v>0</v>
      </c>
      <c r="F50" s="4">
        <v>100000</v>
      </c>
      <c r="G50" s="3">
        <v>80403</v>
      </c>
      <c r="H50" s="4">
        <v>0</v>
      </c>
      <c r="I50" s="3">
        <v>0</v>
      </c>
      <c r="J50" s="5"/>
      <c r="K50" s="5"/>
      <c r="L50" s="6" t="s">
        <v>49</v>
      </c>
      <c r="M50" s="4"/>
      <c r="N50" s="3">
        <v>0</v>
      </c>
      <c r="O50" s="10">
        <v>0</v>
      </c>
      <c r="P50" s="12">
        <v>0</v>
      </c>
      <c r="Q50" s="18">
        <f t="shared" si="0"/>
        <v>100000</v>
      </c>
      <c r="R50" s="6">
        <f t="shared" si="1"/>
        <v>80403</v>
      </c>
    </row>
    <row r="51" spans="1:18" ht="18" x14ac:dyDescent="0.3">
      <c r="A51" s="5"/>
      <c r="B51" s="5"/>
      <c r="C51" s="6" t="s">
        <v>50</v>
      </c>
      <c r="D51" s="9">
        <v>0</v>
      </c>
      <c r="E51" s="3">
        <v>0</v>
      </c>
      <c r="F51" s="4">
        <v>300000</v>
      </c>
      <c r="G51" s="3">
        <v>288000</v>
      </c>
      <c r="H51" s="4">
        <v>0</v>
      </c>
      <c r="I51" s="3">
        <v>0</v>
      </c>
      <c r="J51" s="5"/>
      <c r="K51" s="5"/>
      <c r="L51" s="6" t="s">
        <v>50</v>
      </c>
      <c r="M51" s="4"/>
      <c r="N51" s="3">
        <v>0</v>
      </c>
      <c r="O51" s="10">
        <v>0</v>
      </c>
      <c r="P51" s="12">
        <v>0</v>
      </c>
      <c r="Q51" s="18">
        <f t="shared" si="0"/>
        <v>300000</v>
      </c>
      <c r="R51" s="6">
        <f t="shared" si="1"/>
        <v>288000</v>
      </c>
    </row>
    <row r="52" spans="1:18" ht="18" x14ac:dyDescent="0.3">
      <c r="A52" s="5"/>
      <c r="B52" s="5"/>
      <c r="C52" s="6" t="s">
        <v>51</v>
      </c>
      <c r="D52" s="9">
        <v>0</v>
      </c>
      <c r="E52" s="3">
        <v>0</v>
      </c>
      <c r="F52" s="4">
        <v>22560</v>
      </c>
      <c r="G52" s="3">
        <v>22560</v>
      </c>
      <c r="H52" s="4">
        <v>0</v>
      </c>
      <c r="I52" s="3">
        <v>0</v>
      </c>
      <c r="J52" s="5"/>
      <c r="K52" s="5"/>
      <c r="L52" s="6" t="s">
        <v>51</v>
      </c>
      <c r="M52" s="4"/>
      <c r="N52" s="3">
        <v>0</v>
      </c>
      <c r="O52" s="10">
        <v>0</v>
      </c>
      <c r="P52" s="12">
        <v>0</v>
      </c>
      <c r="Q52" s="18">
        <f t="shared" si="0"/>
        <v>22560</v>
      </c>
      <c r="R52" s="6">
        <f t="shared" si="1"/>
        <v>22560</v>
      </c>
    </row>
    <row r="53" spans="1:18" ht="18" x14ac:dyDescent="0.3">
      <c r="A53" s="5"/>
      <c r="B53" s="5"/>
      <c r="C53" s="6" t="s">
        <v>52</v>
      </c>
      <c r="D53" s="9">
        <v>0</v>
      </c>
      <c r="E53" s="3">
        <v>0</v>
      </c>
      <c r="F53" s="4">
        <v>50000</v>
      </c>
      <c r="G53" s="3">
        <v>54780</v>
      </c>
      <c r="H53" s="4">
        <v>0</v>
      </c>
      <c r="I53" s="3">
        <v>0</v>
      </c>
      <c r="J53" s="5"/>
      <c r="K53" s="5"/>
      <c r="L53" s="6" t="s">
        <v>52</v>
      </c>
      <c r="M53" s="4"/>
      <c r="N53" s="3">
        <v>0</v>
      </c>
      <c r="O53" s="10">
        <v>0</v>
      </c>
      <c r="P53" s="12">
        <v>0</v>
      </c>
      <c r="Q53" s="18">
        <f t="shared" si="0"/>
        <v>50000</v>
      </c>
      <c r="R53" s="6">
        <f t="shared" si="1"/>
        <v>54780</v>
      </c>
    </row>
    <row r="54" spans="1:18" x14ac:dyDescent="0.3">
      <c r="A54" s="11"/>
      <c r="B54" s="33" t="s">
        <v>53</v>
      </c>
      <c r="C54" s="34"/>
      <c r="D54" s="10">
        <f t="shared" ref="D54:P54" si="8">SUM(D19:D53)</f>
        <v>4061000</v>
      </c>
      <c r="E54" s="10">
        <f t="shared" si="8"/>
        <v>3930254</v>
      </c>
      <c r="F54" s="10">
        <f t="shared" si="8"/>
        <v>18679560</v>
      </c>
      <c r="G54" s="10">
        <f t="shared" si="8"/>
        <v>17279088</v>
      </c>
      <c r="H54" s="10">
        <f t="shared" si="8"/>
        <v>4278000</v>
      </c>
      <c r="I54" s="10">
        <f t="shared" si="8"/>
        <v>4344180</v>
      </c>
      <c r="J54" s="11"/>
      <c r="K54" s="33" t="s">
        <v>53</v>
      </c>
      <c r="L54" s="34"/>
      <c r="M54" s="10">
        <f t="shared" si="8"/>
        <v>0</v>
      </c>
      <c r="N54" s="10">
        <f t="shared" si="8"/>
        <v>0</v>
      </c>
      <c r="O54" s="10">
        <f t="shared" si="8"/>
        <v>1021440</v>
      </c>
      <c r="P54" s="10">
        <f t="shared" si="8"/>
        <v>1015165</v>
      </c>
      <c r="Q54" s="18">
        <f t="shared" si="0"/>
        <v>28040000</v>
      </c>
      <c r="R54" s="6">
        <f t="shared" si="1"/>
        <v>26568687</v>
      </c>
    </row>
    <row r="55" spans="1:18" x14ac:dyDescent="0.3">
      <c r="A55" s="33" t="s">
        <v>54</v>
      </c>
      <c r="B55" s="35"/>
      <c r="C55" s="34"/>
      <c r="D55" s="10">
        <f>SUM(D54,D17)</f>
        <v>17911000</v>
      </c>
      <c r="E55" s="10">
        <f>SUM(E54,E17)</f>
        <v>19637560</v>
      </c>
      <c r="F55" s="10">
        <f t="shared" ref="F55:G55" si="9">SUM(F54,F17)</f>
        <v>31069560</v>
      </c>
      <c r="G55" s="10">
        <f t="shared" si="9"/>
        <v>28740508</v>
      </c>
      <c r="H55" s="10">
        <f>SUM(H54,H17)</f>
        <v>14278000</v>
      </c>
      <c r="I55" s="10">
        <f t="shared" ref="I55" si="10">SUM(I54,I17)</f>
        <v>14282117</v>
      </c>
      <c r="J55" s="33" t="s">
        <v>54</v>
      </c>
      <c r="K55" s="35"/>
      <c r="L55" s="34"/>
      <c r="M55" s="10">
        <f t="shared" ref="M55" si="11">SUM(M54,M17)</f>
        <v>0</v>
      </c>
      <c r="N55" s="10">
        <f t="shared" ref="N55" si="12">SUM(N54,N17)</f>
        <v>0</v>
      </c>
      <c r="O55" s="10">
        <f t="shared" ref="O55" si="13">SUM(O54,O17)</f>
        <v>6151440</v>
      </c>
      <c r="P55" s="10">
        <f t="shared" ref="P55" si="14">SUM(P54,P17)</f>
        <v>4148400</v>
      </c>
      <c r="Q55" s="18">
        <f t="shared" si="0"/>
        <v>69410000</v>
      </c>
      <c r="R55" s="6">
        <f t="shared" si="1"/>
        <v>66808585</v>
      </c>
    </row>
    <row r="56" spans="1:18" ht="18.600000000000001" customHeight="1" x14ac:dyDescent="0.3">
      <c r="A56" s="36" t="s">
        <v>55</v>
      </c>
      <c r="B56" s="37"/>
      <c r="C56" s="38"/>
      <c r="D56" s="3">
        <f>SUM(D9-D55)</f>
        <v>-12761000</v>
      </c>
      <c r="E56" s="3">
        <f>SUM(E9-E55)</f>
        <v>-14618390</v>
      </c>
      <c r="F56" s="3">
        <f t="shared" ref="F56:I56" si="15">SUM(F9-F55)</f>
        <v>9930440</v>
      </c>
      <c r="G56" s="3">
        <f t="shared" si="15"/>
        <v>11563194</v>
      </c>
      <c r="H56" s="3">
        <f t="shared" si="15"/>
        <v>8722000</v>
      </c>
      <c r="I56" s="3">
        <f t="shared" si="15"/>
        <v>8283919</v>
      </c>
      <c r="J56" s="36" t="s">
        <v>55</v>
      </c>
      <c r="K56" s="37"/>
      <c r="L56" s="38"/>
      <c r="M56" s="3">
        <f t="shared" ref="M56" si="16">SUM(M9-M55)</f>
        <v>100000</v>
      </c>
      <c r="N56" s="3">
        <f t="shared" ref="N56" si="17">SUM(N9-N55)</f>
        <v>230534</v>
      </c>
      <c r="O56" s="3">
        <f t="shared" ref="O56" si="18">SUM(O9-O55)</f>
        <v>-5991440</v>
      </c>
      <c r="P56" s="3">
        <f t="shared" ref="P56" si="19">SUM(P9-P55)</f>
        <v>-2756153</v>
      </c>
      <c r="Q56" s="18">
        <f>Q9-Q55</f>
        <v>0</v>
      </c>
      <c r="R56" s="6">
        <f t="shared" si="1"/>
        <v>2703104</v>
      </c>
    </row>
  </sheetData>
  <mergeCells count="34">
    <mergeCell ref="B5:C5"/>
    <mergeCell ref="B6:C6"/>
    <mergeCell ref="A55:C55"/>
    <mergeCell ref="A56:C56"/>
    <mergeCell ref="B8:C8"/>
    <mergeCell ref="A9:C9"/>
    <mergeCell ref="A10:C10"/>
    <mergeCell ref="B11:C11"/>
    <mergeCell ref="B17:C17"/>
    <mergeCell ref="B54:C54"/>
    <mergeCell ref="O1:P1"/>
    <mergeCell ref="Q1:R1"/>
    <mergeCell ref="J2:L2"/>
    <mergeCell ref="J3:L3"/>
    <mergeCell ref="B7:C7"/>
    <mergeCell ref="D1:E1"/>
    <mergeCell ref="F1:G1"/>
    <mergeCell ref="H1:I1"/>
    <mergeCell ref="M1:N1"/>
    <mergeCell ref="K4:L4"/>
    <mergeCell ref="K5:L5"/>
    <mergeCell ref="K6:L6"/>
    <mergeCell ref="K7:L7"/>
    <mergeCell ref="A2:C2"/>
    <mergeCell ref="A3:C3"/>
    <mergeCell ref="B4:C4"/>
    <mergeCell ref="K54:L54"/>
    <mergeCell ref="J55:L55"/>
    <mergeCell ref="J56:L56"/>
    <mergeCell ref="K8:L8"/>
    <mergeCell ref="J9:L9"/>
    <mergeCell ref="J10:L10"/>
    <mergeCell ref="K11:L11"/>
    <mergeCell ref="K17:L17"/>
  </mergeCells>
  <phoneticPr fontId="2"/>
  <pageMargins left="0.25" right="0.25" top="0.75" bottom="0.75" header="0.3" footer="0.3"/>
  <pageSetup paperSize="9" scale="93" orientation="portrait" horizontalDpi="0" verticalDpi="0" r:id="rId1"/>
  <headerFooter>
    <oddHeader>&amp;C２０２３年度予算（案）</oddHeader>
  </headerFooter>
  <colBreaks count="1" manualBreakCount="1">
    <brk id="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chietamago@icloud.com</dc:creator>
  <cp:lastModifiedBy>tate</cp:lastModifiedBy>
  <cp:lastPrinted>2023-05-10T02:15:40Z</cp:lastPrinted>
  <dcterms:created xsi:type="dcterms:W3CDTF">2023-05-05T12:23:52Z</dcterms:created>
  <dcterms:modified xsi:type="dcterms:W3CDTF">2023-05-11T03:06:52Z</dcterms:modified>
</cp:coreProperties>
</file>