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F5FAEAE4-B125-42D6-BE42-55D1DE3A6F9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4年度予算コメントなし" sheetId="6" r:id="rId1"/>
  </sheets>
  <definedNames>
    <definedName name="_xlnm.Print_Area" localSheetId="0">'R4年度予算コメントなし'!$A$1:$M$95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2" i="6" l="1"/>
  <c r="C93" i="6"/>
  <c r="C92" i="6"/>
  <c r="J16" i="6"/>
  <c r="D16" i="6"/>
  <c r="C16" i="6"/>
  <c r="J74" i="6"/>
  <c r="D74" i="6"/>
  <c r="I74" i="6" s="1"/>
  <c r="C74" i="6"/>
  <c r="J56" i="6"/>
  <c r="D56" i="6"/>
  <c r="C56" i="6"/>
  <c r="J53" i="6"/>
  <c r="I53" i="6"/>
  <c r="D53" i="6"/>
  <c r="C53" i="6"/>
  <c r="I33" i="6"/>
  <c r="D33" i="6"/>
  <c r="C33" i="6"/>
  <c r="D45" i="6"/>
  <c r="I45" i="6" s="1"/>
  <c r="J45" i="6"/>
  <c r="I46" i="6"/>
  <c r="C45" i="6"/>
  <c r="J33" i="6"/>
  <c r="I34" i="6"/>
  <c r="J27" i="6"/>
  <c r="D27" i="6"/>
  <c r="I27" i="6" s="1"/>
  <c r="C27" i="6"/>
  <c r="J20" i="6"/>
  <c r="D20" i="6"/>
  <c r="C20" i="6"/>
  <c r="J14" i="6"/>
  <c r="I14" i="6"/>
  <c r="D14" i="6"/>
  <c r="C14" i="6"/>
  <c r="H95" i="6"/>
  <c r="K94" i="6"/>
  <c r="K91" i="6"/>
  <c r="I91" i="6"/>
  <c r="G91" i="6"/>
  <c r="I90" i="6"/>
  <c r="G90" i="6"/>
  <c r="K89" i="6"/>
  <c r="I89" i="6"/>
  <c r="G89" i="6"/>
  <c r="K88" i="6"/>
  <c r="I88" i="6"/>
  <c r="G88" i="6"/>
  <c r="K87" i="6"/>
  <c r="I87" i="6"/>
  <c r="G87" i="6"/>
  <c r="K86" i="6"/>
  <c r="I86" i="6"/>
  <c r="K85" i="6"/>
  <c r="I85" i="6"/>
  <c r="G85" i="6"/>
  <c r="K84" i="6"/>
  <c r="I84" i="6"/>
  <c r="G84" i="6"/>
  <c r="K83" i="6"/>
  <c r="I83" i="6"/>
  <c r="G83" i="6"/>
  <c r="K82" i="6"/>
  <c r="I82" i="6"/>
  <c r="G82" i="6"/>
  <c r="K81" i="6"/>
  <c r="I81" i="6"/>
  <c r="G81" i="6"/>
  <c r="K80" i="6"/>
  <c r="I80" i="6"/>
  <c r="G80" i="6"/>
  <c r="K79" i="6"/>
  <c r="I79" i="6"/>
  <c r="G79" i="6"/>
  <c r="K78" i="6"/>
  <c r="I78" i="6"/>
  <c r="G78" i="6"/>
  <c r="K77" i="6"/>
  <c r="I77" i="6"/>
  <c r="G77" i="6"/>
  <c r="K76" i="6"/>
  <c r="I76" i="6"/>
  <c r="G76" i="6"/>
  <c r="K75" i="6"/>
  <c r="I75" i="6"/>
  <c r="G75" i="6"/>
  <c r="F74" i="6"/>
  <c r="E74" i="6"/>
  <c r="G74" i="6" s="1"/>
  <c r="K73" i="6"/>
  <c r="I73" i="6"/>
  <c r="G73" i="6"/>
  <c r="K72" i="6"/>
  <c r="I72" i="6"/>
  <c r="G72" i="6"/>
  <c r="K71" i="6"/>
  <c r="I71" i="6"/>
  <c r="G71" i="6"/>
  <c r="K70" i="6"/>
  <c r="I70" i="6"/>
  <c r="K69" i="6"/>
  <c r="I69" i="6"/>
  <c r="G69" i="6"/>
  <c r="K68" i="6"/>
  <c r="I68" i="6"/>
  <c r="G68" i="6"/>
  <c r="K67" i="6"/>
  <c r="I67" i="6"/>
  <c r="G67" i="6"/>
  <c r="K66" i="6"/>
  <c r="I66" i="6"/>
  <c r="G66" i="6"/>
  <c r="K65" i="6"/>
  <c r="I65" i="6"/>
  <c r="G65" i="6"/>
  <c r="K64" i="6"/>
  <c r="I64" i="6"/>
  <c r="G64" i="6"/>
  <c r="K63" i="6"/>
  <c r="I63" i="6"/>
  <c r="G63" i="6"/>
  <c r="K62" i="6"/>
  <c r="I62" i="6"/>
  <c r="G62" i="6"/>
  <c r="K61" i="6"/>
  <c r="I61" i="6"/>
  <c r="G61" i="6"/>
  <c r="K60" i="6"/>
  <c r="I60" i="6"/>
  <c r="G60" i="6"/>
  <c r="K59" i="6"/>
  <c r="I59" i="6"/>
  <c r="K58" i="6"/>
  <c r="I58" i="6"/>
  <c r="G58" i="6"/>
  <c r="K57" i="6"/>
  <c r="I57" i="6"/>
  <c r="G57" i="6"/>
  <c r="F56" i="6"/>
  <c r="E56" i="6"/>
  <c r="G56" i="6" s="1"/>
  <c r="K55" i="6"/>
  <c r="I55" i="6"/>
  <c r="G55" i="6"/>
  <c r="K54" i="6"/>
  <c r="I54" i="6"/>
  <c r="G54" i="6"/>
  <c r="G53" i="6"/>
  <c r="F53" i="6"/>
  <c r="E53" i="6"/>
  <c r="K52" i="6"/>
  <c r="I52" i="6"/>
  <c r="G52" i="6"/>
  <c r="K51" i="6"/>
  <c r="I51" i="6"/>
  <c r="G51" i="6"/>
  <c r="K50" i="6"/>
  <c r="I50" i="6"/>
  <c r="G50" i="6"/>
  <c r="K49" i="6"/>
  <c r="I49" i="6"/>
  <c r="K48" i="6"/>
  <c r="I48" i="6"/>
  <c r="G48" i="6"/>
  <c r="K47" i="6"/>
  <c r="I47" i="6"/>
  <c r="G47" i="6"/>
  <c r="K46" i="6"/>
  <c r="G46" i="6"/>
  <c r="G45" i="6"/>
  <c r="F45" i="6"/>
  <c r="E45" i="6"/>
  <c r="I44" i="6"/>
  <c r="K43" i="6"/>
  <c r="I43" i="6"/>
  <c r="G43" i="6"/>
  <c r="I42" i="6"/>
  <c r="I41" i="6"/>
  <c r="G41" i="6"/>
  <c r="K40" i="6"/>
  <c r="I40" i="6"/>
  <c r="G40" i="6"/>
  <c r="K39" i="6"/>
  <c r="I39" i="6"/>
  <c r="G39" i="6"/>
  <c r="K38" i="6"/>
  <c r="I38" i="6"/>
  <c r="G38" i="6"/>
  <c r="K37" i="6"/>
  <c r="I37" i="6"/>
  <c r="G37" i="6"/>
  <c r="K36" i="6"/>
  <c r="I36" i="6"/>
  <c r="G36" i="6"/>
  <c r="K35" i="6"/>
  <c r="I35" i="6"/>
  <c r="G35" i="6"/>
  <c r="K34" i="6"/>
  <c r="G34" i="6"/>
  <c r="G33" i="6"/>
  <c r="F33" i="6"/>
  <c r="E33" i="6"/>
  <c r="E16" i="6" s="1"/>
  <c r="K32" i="6"/>
  <c r="I32" i="6"/>
  <c r="G32" i="6"/>
  <c r="K31" i="6"/>
  <c r="I31" i="6"/>
  <c r="G31" i="6"/>
  <c r="K30" i="6"/>
  <c r="I30" i="6"/>
  <c r="G30" i="6"/>
  <c r="K29" i="6"/>
  <c r="I29" i="6"/>
  <c r="G29" i="6"/>
  <c r="K28" i="6"/>
  <c r="I28" i="6"/>
  <c r="G28" i="6"/>
  <c r="F27" i="6"/>
  <c r="E27" i="6"/>
  <c r="G27" i="6" s="1"/>
  <c r="K26" i="6"/>
  <c r="I26" i="6"/>
  <c r="G26" i="6"/>
  <c r="K25" i="6"/>
  <c r="I25" i="6"/>
  <c r="G25" i="6"/>
  <c r="K24" i="6"/>
  <c r="I24" i="6"/>
  <c r="G24" i="6"/>
  <c r="K23" i="6"/>
  <c r="I23" i="6"/>
  <c r="G23" i="6"/>
  <c r="K22" i="6"/>
  <c r="I22" i="6"/>
  <c r="G22" i="6"/>
  <c r="K21" i="6"/>
  <c r="I21" i="6"/>
  <c r="G21" i="6"/>
  <c r="F20" i="6"/>
  <c r="E20" i="6"/>
  <c r="G20" i="6" s="1"/>
  <c r="K19" i="6"/>
  <c r="I19" i="6"/>
  <c r="G19" i="6"/>
  <c r="K18" i="6"/>
  <c r="I18" i="6"/>
  <c r="G18" i="6"/>
  <c r="K17" i="6"/>
  <c r="I17" i="6"/>
  <c r="G17" i="6"/>
  <c r="H16" i="6"/>
  <c r="F16" i="6"/>
  <c r="F92" i="6" s="1"/>
  <c r="H14" i="6"/>
  <c r="F14" i="6"/>
  <c r="E14" i="6"/>
  <c r="K13" i="6"/>
  <c r="I13" i="6"/>
  <c r="G13" i="6"/>
  <c r="K12" i="6"/>
  <c r="I12" i="6"/>
  <c r="G12" i="6"/>
  <c r="K11" i="6"/>
  <c r="I11" i="6"/>
  <c r="G11" i="6"/>
  <c r="K10" i="6"/>
  <c r="I10" i="6"/>
  <c r="G10" i="6"/>
  <c r="I9" i="6"/>
  <c r="G9" i="6"/>
  <c r="J9" i="6" s="1"/>
  <c r="K8" i="6"/>
  <c r="I8" i="6"/>
  <c r="G8" i="6"/>
  <c r="J92" i="6" l="1"/>
  <c r="J93" i="6" s="1"/>
  <c r="J95" i="6" s="1"/>
  <c r="C94" i="6" s="1"/>
  <c r="I94" i="6" s="1"/>
  <c r="K74" i="6"/>
  <c r="K56" i="6"/>
  <c r="K27" i="6"/>
  <c r="D93" i="6"/>
  <c r="K20" i="6"/>
  <c r="F93" i="6"/>
  <c r="F95" i="6" s="1"/>
  <c r="K9" i="6"/>
  <c r="K14" i="6" s="1"/>
  <c r="E92" i="6"/>
  <c r="G16" i="6"/>
  <c r="G92" i="6" s="1"/>
  <c r="G14" i="6"/>
  <c r="I20" i="6"/>
  <c r="K33" i="6"/>
  <c r="K45" i="6"/>
  <c r="K53" i="6"/>
  <c r="I56" i="6"/>
  <c r="K92" i="6" l="1"/>
  <c r="G93" i="6"/>
  <c r="G95" i="6" s="1"/>
  <c r="E93" i="6"/>
  <c r="K16" i="6"/>
  <c r="I16" i="6"/>
  <c r="E95" i="6" l="1"/>
  <c r="K95" i="6" s="1"/>
  <c r="K93" i="6"/>
  <c r="I92" i="6"/>
  <c r="I93" i="6" l="1"/>
  <c r="C95" i="6"/>
  <c r="I95" i="6" s="1"/>
</calcChain>
</file>

<file path=xl/sharedStrings.xml><?xml version="1.0" encoding="utf-8"?>
<sst xmlns="http://schemas.openxmlformats.org/spreadsheetml/2006/main" count="106" uniqueCount="79">
  <si>
    <t>（単位：円）</t>
    <rPh sb="1" eb="3">
      <t>タンイ</t>
    </rPh>
    <rPh sb="4" eb="5">
      <t>エン</t>
    </rPh>
    <phoneticPr fontId="3"/>
  </si>
  <si>
    <t>科　　　　目</t>
    <rPh sb="0" eb="1">
      <t>カ</t>
    </rPh>
    <rPh sb="5" eb="6">
      <t>メ</t>
    </rPh>
    <phoneticPr fontId="3"/>
  </si>
  <si>
    <t>3月までの使用見込</t>
    <rPh sb="1" eb="2">
      <t>ガツ</t>
    </rPh>
    <rPh sb="5" eb="7">
      <t>シヨウ</t>
    </rPh>
    <rPh sb="7" eb="9">
      <t>ミコミ</t>
    </rPh>
    <phoneticPr fontId="3"/>
  </si>
  <si>
    <t>平成２６年度
配賦前通算見込額</t>
    <rPh sb="0" eb="2">
      <t>ヘイセイ</t>
    </rPh>
    <rPh sb="4" eb="6">
      <t>ネンド</t>
    </rPh>
    <rPh sb="7" eb="9">
      <t>ハイフ</t>
    </rPh>
    <rPh sb="9" eb="10">
      <t>マエ</t>
    </rPh>
    <rPh sb="10" eb="12">
      <t>ツウサン</t>
    </rPh>
    <rPh sb="12" eb="15">
      <t>ミコミガク</t>
    </rPh>
    <phoneticPr fontId="3"/>
  </si>
  <si>
    <t>費用配布</t>
    <rPh sb="0" eb="2">
      <t>ヒヨウ</t>
    </rPh>
    <rPh sb="2" eb="4">
      <t>ハイフ</t>
    </rPh>
    <phoneticPr fontId="3"/>
  </si>
  <si>
    <t>増　減</t>
    <rPh sb="0" eb="1">
      <t>ゾウ</t>
    </rPh>
    <rPh sb="2" eb="3">
      <t>ゲン</t>
    </rPh>
    <phoneticPr fontId="3"/>
  </si>
  <si>
    <t>H27予算対
H26決算比較</t>
    <rPh sb="3" eb="5">
      <t>ヨサン</t>
    </rPh>
    <rPh sb="5" eb="6">
      <t>タイ</t>
    </rPh>
    <rPh sb="10" eb="12">
      <t>ケッサン</t>
    </rPh>
    <rPh sb="12" eb="14">
      <t>ヒカク</t>
    </rPh>
    <phoneticPr fontId="3"/>
  </si>
  <si>
    <t>摘要</t>
    <rPh sb="0" eb="2">
      <t>テキヨウ</t>
    </rPh>
    <phoneticPr fontId="3"/>
  </si>
  <si>
    <t>Ⅰ　経常収益</t>
    <rPh sb="2" eb="4">
      <t>ケイジョウ</t>
    </rPh>
    <rPh sb="4" eb="6">
      <t>シュウエキ</t>
    </rPh>
    <phoneticPr fontId="3"/>
  </si>
  <si>
    <t>　１　受取会費</t>
    <rPh sb="3" eb="5">
      <t>ウケトリ</t>
    </rPh>
    <rPh sb="5" eb="7">
      <t>カイヒ</t>
    </rPh>
    <phoneticPr fontId="3"/>
  </si>
  <si>
    <t>　２　受取自治体助成金</t>
    <rPh sb="3" eb="5">
      <t>ウケトリ</t>
    </rPh>
    <rPh sb="5" eb="8">
      <t>ジチタイ</t>
    </rPh>
    <rPh sb="8" eb="11">
      <t>ジョセイキン</t>
    </rPh>
    <phoneticPr fontId="3"/>
  </si>
  <si>
    <t>市町村</t>
    <rPh sb="0" eb="3">
      <t>シチョウソン</t>
    </rPh>
    <phoneticPr fontId="3"/>
  </si>
  <si>
    <t>　３　受取その他助成金</t>
    <rPh sb="3" eb="5">
      <t>ウケトリ</t>
    </rPh>
    <rPh sb="7" eb="8">
      <t>タ</t>
    </rPh>
    <rPh sb="8" eb="11">
      <t>ジョセイキン</t>
    </rPh>
    <phoneticPr fontId="3"/>
  </si>
  <si>
    <t>*日本財団金額未定</t>
    <rPh sb="1" eb="3">
      <t>ニホン</t>
    </rPh>
    <rPh sb="3" eb="5">
      <t>ザイダン</t>
    </rPh>
    <rPh sb="5" eb="7">
      <t>キンガク</t>
    </rPh>
    <rPh sb="7" eb="9">
      <t>ミテイ</t>
    </rPh>
    <phoneticPr fontId="3"/>
  </si>
  <si>
    <t>　４　受取寄付金</t>
    <rPh sb="3" eb="5">
      <t>ウケトリ</t>
    </rPh>
    <rPh sb="5" eb="7">
      <t>キフ</t>
    </rPh>
    <rPh sb="7" eb="8">
      <t>キン</t>
    </rPh>
    <phoneticPr fontId="3"/>
  </si>
  <si>
    <t>支援自販機</t>
    <rPh sb="0" eb="2">
      <t>シエン</t>
    </rPh>
    <rPh sb="2" eb="5">
      <t>ジハンキ</t>
    </rPh>
    <phoneticPr fontId="3"/>
  </si>
  <si>
    <t>　５　受取委託金</t>
    <rPh sb="3" eb="5">
      <t>ウケトリ</t>
    </rPh>
    <rPh sb="5" eb="8">
      <t>イタクキン</t>
    </rPh>
    <phoneticPr fontId="3"/>
  </si>
  <si>
    <t>県警業務委託料</t>
    <rPh sb="0" eb="2">
      <t>ケンケイ</t>
    </rPh>
    <rPh sb="2" eb="4">
      <t>ギョウム</t>
    </rPh>
    <rPh sb="4" eb="7">
      <t>イタクリョウ</t>
    </rPh>
    <phoneticPr fontId="3"/>
  </si>
  <si>
    <t>　６　受取利息</t>
    <rPh sb="3" eb="5">
      <t>ウケトリ</t>
    </rPh>
    <rPh sb="5" eb="7">
      <t>リソク</t>
    </rPh>
    <phoneticPr fontId="3"/>
  </si>
  <si>
    <t>経常収益合計</t>
    <rPh sb="0" eb="2">
      <t>ケイジョウ</t>
    </rPh>
    <rPh sb="2" eb="4">
      <t>シュウエキ</t>
    </rPh>
    <rPh sb="4" eb="6">
      <t>ゴウケイ</t>
    </rPh>
    <phoneticPr fontId="3"/>
  </si>
  <si>
    <t>Ⅱ　経常費用</t>
    <rPh sb="2" eb="4">
      <t>ケイジョウ</t>
    </rPh>
    <rPh sb="4" eb="6">
      <t>ヒヨウ</t>
    </rPh>
    <phoneticPr fontId="3"/>
  </si>
  <si>
    <t>　１　事業費</t>
    <rPh sb="3" eb="5">
      <t>ジギョウ</t>
    </rPh>
    <rPh sb="5" eb="6">
      <t>ヒ</t>
    </rPh>
    <phoneticPr fontId="3"/>
  </si>
  <si>
    <t>　　　　・役員報酬</t>
    <rPh sb="5" eb="7">
      <t>ヤクイン</t>
    </rPh>
    <rPh sb="7" eb="9">
      <t>ホウシュウ</t>
    </rPh>
    <phoneticPr fontId="3"/>
  </si>
  <si>
    <t>　　　　・給料手当</t>
    <rPh sb="7" eb="9">
      <t>テア</t>
    </rPh>
    <phoneticPr fontId="3"/>
  </si>
  <si>
    <t>　　　　・福利厚生費</t>
    <phoneticPr fontId="3"/>
  </si>
  <si>
    <t xml:space="preserve">　　　　・相談活動費                          </t>
    <rPh sb="7" eb="9">
      <t>カツドウ</t>
    </rPh>
    <phoneticPr fontId="3"/>
  </si>
  <si>
    <t>（旅費交通費）</t>
    <phoneticPr fontId="3"/>
  </si>
  <si>
    <t>(会　議　費）</t>
    <rPh sb="1" eb="2">
      <t>カイ</t>
    </rPh>
    <rPh sb="3" eb="4">
      <t>ギ</t>
    </rPh>
    <rPh sb="5" eb="6">
      <t>ヒ</t>
    </rPh>
    <phoneticPr fontId="3"/>
  </si>
  <si>
    <t>（通信運搬費）</t>
    <phoneticPr fontId="3"/>
  </si>
  <si>
    <t>（謝　  　金）</t>
    <phoneticPr fontId="3"/>
  </si>
  <si>
    <t>（役  務  費）</t>
    <phoneticPr fontId="3"/>
  </si>
  <si>
    <t>（物品購入費）</t>
    <rPh sb="1" eb="3">
      <t>ブッピン</t>
    </rPh>
    <rPh sb="3" eb="6">
      <t>コウニュウヒ</t>
    </rPh>
    <rPh sb="5" eb="6">
      <t>ヒ</t>
    </rPh>
    <phoneticPr fontId="3"/>
  </si>
  <si>
    <t xml:space="preserve">　　　　・直接支援活動費                      </t>
    <rPh sb="9" eb="11">
      <t>カツドウ</t>
    </rPh>
    <phoneticPr fontId="3"/>
  </si>
  <si>
    <t>（物品購入費）</t>
    <rPh sb="1" eb="3">
      <t>ブッピン</t>
    </rPh>
    <rPh sb="3" eb="5">
      <t>コウニュウ</t>
    </rPh>
    <phoneticPr fontId="3"/>
  </si>
  <si>
    <t>（印刷製本費）</t>
    <rPh sb="1" eb="3">
      <t>インサツ</t>
    </rPh>
    <rPh sb="3" eb="5">
      <t>セイホン</t>
    </rPh>
    <rPh sb="5" eb="6">
      <t>ヒ</t>
    </rPh>
    <phoneticPr fontId="3"/>
  </si>
  <si>
    <t>（謝　　　金）</t>
    <rPh sb="1" eb="2">
      <t>シャ</t>
    </rPh>
    <rPh sb="5" eb="6">
      <t>キン</t>
    </rPh>
    <phoneticPr fontId="3"/>
  </si>
  <si>
    <t>(広告宣伝費）</t>
    <rPh sb="1" eb="3">
      <t>コウコク</t>
    </rPh>
    <rPh sb="3" eb="6">
      <t>センデンヒ</t>
    </rPh>
    <phoneticPr fontId="3"/>
  </si>
  <si>
    <t>(物品購入費）</t>
    <rPh sb="1" eb="3">
      <t>ブッピン</t>
    </rPh>
    <rPh sb="3" eb="5">
      <t>コウニュウ</t>
    </rPh>
    <rPh sb="5" eb="6">
      <t>ヒ</t>
    </rPh>
    <phoneticPr fontId="3"/>
  </si>
  <si>
    <t>（委　託　費）</t>
    <rPh sb="1" eb="2">
      <t>イ</t>
    </rPh>
    <rPh sb="3" eb="4">
      <t>コトヅケ</t>
    </rPh>
    <rPh sb="5" eb="6">
      <t>ヒ</t>
    </rPh>
    <phoneticPr fontId="3"/>
  </si>
  <si>
    <t xml:space="preserve">　　　　・相談員養成研修費          </t>
    <rPh sb="5" eb="8">
      <t>ソウダンイン</t>
    </rPh>
    <rPh sb="8" eb="10">
      <t>ヨウセイ</t>
    </rPh>
    <phoneticPr fontId="3"/>
  </si>
  <si>
    <t xml:space="preserve">　　　　・調査研究活動費                    </t>
    <rPh sb="9" eb="11">
      <t>カツドウ</t>
    </rPh>
    <phoneticPr fontId="3"/>
  </si>
  <si>
    <t>（研究資料費）</t>
    <rPh sb="1" eb="3">
      <t>ケンキュウ</t>
    </rPh>
    <rPh sb="3" eb="5">
      <t>シリョウ</t>
    </rPh>
    <phoneticPr fontId="3"/>
  </si>
  <si>
    <t xml:space="preserve">　　　　・自助グループ支援費              </t>
    <phoneticPr fontId="3"/>
  </si>
  <si>
    <t>　　　　・減価償却費</t>
    <phoneticPr fontId="3"/>
  </si>
  <si>
    <t xml:space="preserve">　　　　・消耗什器備品費 </t>
    <rPh sb="5" eb="7">
      <t>ショウモウ</t>
    </rPh>
    <phoneticPr fontId="3"/>
  </si>
  <si>
    <t>　　　　・消耗品費</t>
    <phoneticPr fontId="3"/>
  </si>
  <si>
    <t>　　　　・修繕維持費</t>
    <rPh sb="5" eb="7">
      <t>シュウゼン</t>
    </rPh>
    <rPh sb="7" eb="10">
      <t>イジヒ</t>
    </rPh>
    <phoneticPr fontId="3"/>
  </si>
  <si>
    <t>　　　　・燃料費</t>
    <phoneticPr fontId="3"/>
  </si>
  <si>
    <t>　　　　・光熱水費</t>
    <phoneticPr fontId="3"/>
  </si>
  <si>
    <t>　　　　・支払助成金</t>
    <rPh sb="5" eb="7">
      <t>シハライ</t>
    </rPh>
    <rPh sb="7" eb="10">
      <t>ジョセイキン</t>
    </rPh>
    <phoneticPr fontId="3"/>
  </si>
  <si>
    <t>　　　　・賃借料</t>
    <phoneticPr fontId="3"/>
  </si>
  <si>
    <t>　　　　・事務用品リース費</t>
    <phoneticPr fontId="3"/>
  </si>
  <si>
    <t>　　　　・雑費</t>
    <rPh sb="5" eb="7">
      <t>ザッピ</t>
    </rPh>
    <phoneticPr fontId="3"/>
  </si>
  <si>
    <t>　２　管理費</t>
    <rPh sb="3" eb="6">
      <t>カンリヒ</t>
    </rPh>
    <phoneticPr fontId="3"/>
  </si>
  <si>
    <t xml:space="preserve">        ・給料手当</t>
    <rPh sb="11" eb="13">
      <t>テア</t>
    </rPh>
    <phoneticPr fontId="3"/>
  </si>
  <si>
    <t xml:space="preserve">        ・福利厚生費</t>
    <phoneticPr fontId="3"/>
  </si>
  <si>
    <t>　　    ・会議費</t>
    <rPh sb="7" eb="10">
      <t>カイギヒ</t>
    </rPh>
    <phoneticPr fontId="3"/>
  </si>
  <si>
    <t xml:space="preserve">        ・旅費交通費</t>
    <rPh sb="9" eb="11">
      <t>リョヒ</t>
    </rPh>
    <rPh sb="11" eb="14">
      <t>コウツウヒ</t>
    </rPh>
    <phoneticPr fontId="3"/>
  </si>
  <si>
    <t>　    　・通信運搬費</t>
    <rPh sb="7" eb="9">
      <t>ツウシン</t>
    </rPh>
    <rPh sb="9" eb="11">
      <t>ウンパン</t>
    </rPh>
    <rPh sb="11" eb="12">
      <t>ヒ</t>
    </rPh>
    <phoneticPr fontId="3"/>
  </si>
  <si>
    <t xml:space="preserve">        ・減価償却費</t>
    <phoneticPr fontId="3"/>
  </si>
  <si>
    <t>　    　・消耗什器備品費</t>
    <rPh sb="7" eb="9">
      <t>ショウモウ</t>
    </rPh>
    <rPh sb="9" eb="11">
      <t>ジュウキ</t>
    </rPh>
    <rPh sb="11" eb="14">
      <t>ビヒンヒ</t>
    </rPh>
    <phoneticPr fontId="3"/>
  </si>
  <si>
    <t>　    　・消耗品費</t>
    <rPh sb="7" eb="9">
      <t>ショウモウ</t>
    </rPh>
    <rPh sb="9" eb="10">
      <t>シナ</t>
    </rPh>
    <rPh sb="10" eb="11">
      <t>ヒ</t>
    </rPh>
    <phoneticPr fontId="3"/>
  </si>
  <si>
    <t xml:space="preserve">      　・印刷製本費</t>
    <rPh sb="8" eb="10">
      <t>インサツ</t>
    </rPh>
    <rPh sb="10" eb="12">
      <t>セイホン</t>
    </rPh>
    <rPh sb="12" eb="13">
      <t>ヒ</t>
    </rPh>
    <phoneticPr fontId="3"/>
  </si>
  <si>
    <t>　    　・光熱水費</t>
    <rPh sb="7" eb="9">
      <t>コウネツ</t>
    </rPh>
    <rPh sb="9" eb="10">
      <t>ミズ</t>
    </rPh>
    <rPh sb="10" eb="11">
      <t>ヒ</t>
    </rPh>
    <phoneticPr fontId="3"/>
  </si>
  <si>
    <t>　    　・事務用品リース費</t>
    <rPh sb="7" eb="9">
      <t>ジム</t>
    </rPh>
    <rPh sb="9" eb="11">
      <t>ヨウヒン</t>
    </rPh>
    <rPh sb="14" eb="15">
      <t>ヒ</t>
    </rPh>
    <phoneticPr fontId="3"/>
  </si>
  <si>
    <t>　    　・諸会費</t>
    <rPh sb="7" eb="10">
      <t>ショカイヒ</t>
    </rPh>
    <phoneticPr fontId="3"/>
  </si>
  <si>
    <t>　    　・雑費</t>
    <rPh sb="7" eb="9">
      <t>ザッピ</t>
    </rPh>
    <phoneticPr fontId="3"/>
  </si>
  <si>
    <t>経常費用合計</t>
    <rPh sb="0" eb="2">
      <t>ケイジョウ</t>
    </rPh>
    <rPh sb="2" eb="4">
      <t>ヒヨウ</t>
    </rPh>
    <rPh sb="4" eb="6">
      <t>ゴウケイ</t>
    </rPh>
    <phoneticPr fontId="3"/>
  </si>
  <si>
    <t>当期経常増減額</t>
    <rPh sb="0" eb="2">
      <t>トウキ</t>
    </rPh>
    <rPh sb="2" eb="4">
      <t>ケイジョウ</t>
    </rPh>
    <rPh sb="4" eb="7">
      <t>ゾウゲンガク</t>
    </rPh>
    <phoneticPr fontId="3"/>
  </si>
  <si>
    <t>正味財産期首残高</t>
    <rPh sb="0" eb="2">
      <t>ショウミ</t>
    </rPh>
    <rPh sb="2" eb="4">
      <t>ザイサン</t>
    </rPh>
    <rPh sb="4" eb="6">
      <t>キシュ</t>
    </rPh>
    <rPh sb="6" eb="8">
      <t>ザンダカ</t>
    </rPh>
    <phoneticPr fontId="3"/>
  </si>
  <si>
    <t>正味財産期末残高</t>
    <rPh sb="0" eb="2">
      <t>ショウミ</t>
    </rPh>
    <rPh sb="2" eb="4">
      <t>ザイサン</t>
    </rPh>
    <rPh sb="4" eb="6">
      <t>キマツ</t>
    </rPh>
    <rPh sb="6" eb="8">
      <t>ザンダカ</t>
    </rPh>
    <phoneticPr fontId="3"/>
  </si>
  <si>
    <t>令和３年度予算</t>
    <rPh sb="0" eb="2">
      <t>レイワ</t>
    </rPh>
    <rPh sb="3" eb="5">
      <t>ネンド</t>
    </rPh>
    <rPh sb="5" eb="7">
      <t>ヨサン</t>
    </rPh>
    <phoneticPr fontId="3"/>
  </si>
  <si>
    <t>（会議費）</t>
    <rPh sb="1" eb="4">
      <t>カイギヒ</t>
    </rPh>
    <phoneticPr fontId="3"/>
  </si>
  <si>
    <t xml:space="preserve">　　　　・広報啓発活動費                  </t>
    <rPh sb="7" eb="9">
      <t>ケイハツ</t>
    </rPh>
    <rPh sb="9" eb="11">
      <t>カツドウ</t>
    </rPh>
    <phoneticPr fontId="3"/>
  </si>
  <si>
    <t>（謝　金）</t>
    <rPh sb="1" eb="2">
      <t>シャ</t>
    </rPh>
    <rPh sb="3" eb="4">
      <t>キン</t>
    </rPh>
    <phoneticPr fontId="3"/>
  </si>
  <si>
    <t>（令和４年４月１日から令和５年３月３１日）</t>
    <rPh sb="1" eb="2">
      <t>レイ</t>
    </rPh>
    <rPh sb="2" eb="3">
      <t>カズ</t>
    </rPh>
    <rPh sb="4" eb="5">
      <t>ネン</t>
    </rPh>
    <rPh sb="5" eb="6">
      <t>ヘイネン</t>
    </rPh>
    <rPh sb="6" eb="7">
      <t>ガツ</t>
    </rPh>
    <rPh sb="8" eb="9">
      <t>ニチ</t>
    </rPh>
    <rPh sb="11" eb="13">
      <t>レイワ</t>
    </rPh>
    <rPh sb="14" eb="15">
      <t>ネン</t>
    </rPh>
    <rPh sb="16" eb="17">
      <t>ガツ</t>
    </rPh>
    <rPh sb="19" eb="20">
      <t>ニチ</t>
    </rPh>
    <phoneticPr fontId="3"/>
  </si>
  <si>
    <t>令和４年度予算</t>
    <rPh sb="0" eb="2">
      <t>レイワ</t>
    </rPh>
    <rPh sb="3" eb="5">
      <t>ネンド</t>
    </rPh>
    <rPh sb="5" eb="7">
      <t>ヨサン</t>
    </rPh>
    <phoneticPr fontId="3"/>
  </si>
  <si>
    <t>令和３年度
決算見込額</t>
    <rPh sb="0" eb="1">
      <t>レイ</t>
    </rPh>
    <rPh sb="1" eb="2">
      <t>カズ</t>
    </rPh>
    <rPh sb="3" eb="5">
      <t>ネンド</t>
    </rPh>
    <rPh sb="4" eb="5">
      <t>ド</t>
    </rPh>
    <rPh sb="5" eb="7">
      <t>ヘイネンド</t>
    </rPh>
    <rPh sb="6" eb="8">
      <t>ケッサン</t>
    </rPh>
    <rPh sb="8" eb="11">
      <t>ミコミガク</t>
    </rPh>
    <phoneticPr fontId="3"/>
  </si>
  <si>
    <t xml:space="preserve">収　　支　　予　　算　　書 </t>
    <rPh sb="0" eb="1">
      <t>オサム</t>
    </rPh>
    <rPh sb="3" eb="4">
      <t>ササ</t>
    </rPh>
    <rPh sb="6" eb="7">
      <t>ヨ</t>
    </rPh>
    <rPh sb="9" eb="10">
      <t>サン</t>
    </rPh>
    <rPh sb="12" eb="13">
      <t>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</si>
</sst>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F800]dddd\,\ mmmm\ dd\,\ yyyy"/>
    <numFmt numFmtId="177" formatCode="#,##0;&quot;△ &quot;#,##0"/>
    <numFmt numFmtId="178" formatCode="#,##0_ "/>
    <numFmt numFmtId="179" formatCode="#,##0_ ;[Red]\-#,##0\ 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8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theme="4"/>
      <name val="ＭＳ Ｐ明朝"/>
      <family val="1"/>
      <charset val="128"/>
    </font>
    <font>
      <sz val="11"/>
      <color rgb="FF00B0F0"/>
      <name val="ＭＳ Ｐ明朝"/>
      <family val="1"/>
      <charset val="128"/>
    </font>
    <font>
      <sz val="9"/>
      <color rgb="FF00B0F0"/>
      <name val="ＭＳ Ｐ明朝"/>
      <family val="1"/>
      <charset val="128"/>
    </font>
    <font>
      <sz val="10"/>
      <color rgb="FF00B0F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9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32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6" fillId="0" borderId="1" xfId="0" applyFont="1" applyFill="1" applyBorder="1" applyAlignment="1">
      <alignment horizontal="center" vertical="center"/>
    </xf>
    <xf numFmtId="38" fontId="6" fillId="0" borderId="3" xfId="1" applyFont="1" applyFill="1" applyBorder="1" applyAlignment="1">
      <alignment horizontal="center" vertical="center"/>
    </xf>
    <xf numFmtId="176" fontId="6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 shrinkToFi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>
      <alignment vertical="center"/>
    </xf>
    <xf numFmtId="0" fontId="2" fillId="0" borderId="0" xfId="0" applyFont="1" applyFill="1" applyBorder="1" applyAlignment="1">
      <alignment horizontal="right" vertical="center"/>
    </xf>
    <xf numFmtId="178" fontId="2" fillId="0" borderId="8" xfId="0" applyNumberFormat="1" applyFont="1" applyFill="1" applyBorder="1" applyAlignment="1">
      <alignment horizontal="right" vertical="center"/>
    </xf>
    <xf numFmtId="178" fontId="2" fillId="0" borderId="9" xfId="0" applyNumberFormat="1" applyFont="1" applyFill="1" applyBorder="1" applyAlignment="1">
      <alignment horizontal="right" vertical="center"/>
    </xf>
    <xf numFmtId="0" fontId="2" fillId="0" borderId="10" xfId="0" applyFont="1" applyFill="1" applyBorder="1">
      <alignment vertical="center"/>
    </xf>
    <xf numFmtId="178" fontId="2" fillId="0" borderId="6" xfId="0" applyNumberFormat="1" applyFont="1" applyFill="1" applyBorder="1" applyAlignment="1">
      <alignment horizontal="right" vertical="center"/>
    </xf>
    <xf numFmtId="0" fontId="2" fillId="0" borderId="11" xfId="0" applyFont="1" applyFill="1" applyBorder="1">
      <alignment vertical="center"/>
    </xf>
    <xf numFmtId="178" fontId="2" fillId="0" borderId="13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/>
    </xf>
    <xf numFmtId="178" fontId="2" fillId="0" borderId="15" xfId="0" applyNumberFormat="1" applyFont="1" applyFill="1" applyBorder="1" applyAlignment="1">
      <alignment horizontal="right" vertical="center"/>
    </xf>
    <xf numFmtId="178" fontId="2" fillId="0" borderId="16" xfId="0" applyNumberFormat="1" applyFont="1" applyFill="1" applyBorder="1" applyAlignment="1">
      <alignment horizontal="right" vertical="center"/>
    </xf>
    <xf numFmtId="0" fontId="2" fillId="0" borderId="17" xfId="0" applyFont="1" applyFill="1" applyBorder="1">
      <alignment vertical="center"/>
    </xf>
    <xf numFmtId="0" fontId="2" fillId="0" borderId="10" xfId="0" applyFont="1" applyFill="1" applyBorder="1" applyAlignment="1">
      <alignment vertical="center" shrinkToFit="1"/>
    </xf>
    <xf numFmtId="0" fontId="2" fillId="0" borderId="10" xfId="0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right" vertical="center"/>
    </xf>
    <xf numFmtId="178" fontId="2" fillId="0" borderId="8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shrinkToFit="1"/>
    </xf>
    <xf numFmtId="178" fontId="2" fillId="0" borderId="6" xfId="0" applyNumberFormat="1" applyFont="1" applyFill="1" applyBorder="1" applyAlignment="1">
      <alignment horizontal="right"/>
    </xf>
    <xf numFmtId="0" fontId="2" fillId="0" borderId="10" xfId="0" applyFont="1" applyFill="1" applyBorder="1" applyAlignment="1"/>
    <xf numFmtId="0" fontId="2" fillId="0" borderId="11" xfId="0" applyFont="1" applyFill="1" applyBorder="1" applyAlignment="1">
      <alignment shrinkToFit="1"/>
    </xf>
    <xf numFmtId="178" fontId="2" fillId="0" borderId="19" xfId="0" applyNumberFormat="1" applyFont="1" applyFill="1" applyBorder="1" applyAlignment="1">
      <alignment horizontal="right"/>
    </xf>
    <xf numFmtId="178" fontId="2" fillId="0" borderId="12" xfId="0" applyNumberFormat="1" applyFont="1" applyFill="1" applyBorder="1" applyAlignment="1">
      <alignment horizontal="right" vertical="center"/>
    </xf>
    <xf numFmtId="179" fontId="2" fillId="0" borderId="6" xfId="1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vertical="center"/>
    </xf>
    <xf numFmtId="178" fontId="2" fillId="0" borderId="6" xfId="0" applyNumberFormat="1" applyFont="1" applyFill="1" applyBorder="1" applyAlignment="1">
      <alignment vertical="center"/>
    </xf>
    <xf numFmtId="178" fontId="2" fillId="0" borderId="19" xfId="0" applyNumberFormat="1" applyFont="1" applyFill="1" applyBorder="1" applyAlignment="1">
      <alignment horizontal="right" vertical="center"/>
    </xf>
    <xf numFmtId="0" fontId="2" fillId="0" borderId="20" xfId="0" applyFont="1" applyFill="1" applyBorder="1" applyAlignment="1">
      <alignment horizontal="center" vertical="center"/>
    </xf>
    <xf numFmtId="178" fontId="2" fillId="0" borderId="21" xfId="0" applyNumberFormat="1" applyFont="1" applyFill="1" applyBorder="1" applyAlignment="1">
      <alignment horizontal="right" vertical="center"/>
    </xf>
    <xf numFmtId="178" fontId="2" fillId="0" borderId="22" xfId="0" applyNumberFormat="1" applyFont="1" applyFill="1" applyBorder="1" applyAlignment="1">
      <alignment horizontal="right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178" fontId="2" fillId="0" borderId="25" xfId="0" applyNumberFormat="1" applyFont="1" applyFill="1" applyBorder="1" applyAlignment="1">
      <alignment horizontal="right" vertical="center"/>
    </xf>
    <xf numFmtId="0" fontId="2" fillId="0" borderId="26" xfId="0" applyFont="1" applyFill="1" applyBorder="1" applyAlignment="1">
      <alignment vertical="center"/>
    </xf>
    <xf numFmtId="38" fontId="6" fillId="0" borderId="2" xfId="1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 wrapText="1"/>
    </xf>
    <xf numFmtId="178" fontId="7" fillId="0" borderId="32" xfId="0" applyNumberFormat="1" applyFont="1" applyFill="1" applyBorder="1" applyAlignment="1">
      <alignment horizontal="right" vertical="center"/>
    </xf>
    <xf numFmtId="178" fontId="2" fillId="0" borderId="32" xfId="0" applyNumberFormat="1" applyFont="1" applyFill="1" applyBorder="1" applyAlignment="1">
      <alignment horizontal="right" vertical="center"/>
    </xf>
    <xf numFmtId="178" fontId="2" fillId="0" borderId="33" xfId="0" applyNumberFormat="1" applyFont="1" applyFill="1" applyBorder="1" applyAlignment="1">
      <alignment horizontal="right" vertical="center"/>
    </xf>
    <xf numFmtId="178" fontId="2" fillId="0" borderId="34" xfId="0" applyNumberFormat="1" applyFont="1" applyFill="1" applyBorder="1" applyAlignment="1">
      <alignment horizontal="right" vertical="center"/>
    </xf>
    <xf numFmtId="178" fontId="2" fillId="0" borderId="35" xfId="0" applyNumberFormat="1" applyFont="1" applyFill="1" applyBorder="1" applyAlignment="1">
      <alignment horizontal="right" vertical="center"/>
    </xf>
    <xf numFmtId="178" fontId="2" fillId="0" borderId="32" xfId="0" applyNumberFormat="1" applyFont="1" applyFill="1" applyBorder="1" applyAlignment="1">
      <alignment vertical="center"/>
    </xf>
    <xf numFmtId="178" fontId="2" fillId="0" borderId="36" xfId="0" applyNumberFormat="1" applyFont="1" applyFill="1" applyBorder="1" applyAlignment="1">
      <alignment horizontal="right" vertical="center"/>
    </xf>
    <xf numFmtId="178" fontId="2" fillId="0" borderId="37" xfId="0" applyNumberFormat="1" applyFont="1" applyFill="1" applyBorder="1" applyAlignment="1">
      <alignment horizontal="right" vertical="center"/>
    </xf>
    <xf numFmtId="0" fontId="8" fillId="0" borderId="0" xfId="0" applyFont="1" applyFill="1">
      <alignment vertical="center"/>
    </xf>
    <xf numFmtId="38" fontId="8" fillId="0" borderId="0" xfId="1" applyFont="1" applyFill="1">
      <alignment vertical="center"/>
    </xf>
    <xf numFmtId="0" fontId="8" fillId="2" borderId="0" xfId="0" applyFont="1" applyFill="1">
      <alignment vertical="center"/>
    </xf>
    <xf numFmtId="14" fontId="9" fillId="2" borderId="0" xfId="0" applyNumberFormat="1" applyFont="1" applyFill="1">
      <alignment vertical="center"/>
    </xf>
    <xf numFmtId="0" fontId="8" fillId="0" borderId="0" xfId="0" applyFont="1" applyFill="1" applyAlignment="1">
      <alignment horizontal="center" vertical="center"/>
    </xf>
    <xf numFmtId="38" fontId="8" fillId="0" borderId="0" xfId="1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Border="1" applyAlignment="1">
      <alignment horizontal="right" vertical="center"/>
    </xf>
    <xf numFmtId="0" fontId="10" fillId="2" borderId="27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0" borderId="0" xfId="0" applyFont="1" applyFill="1">
      <alignment vertical="center"/>
    </xf>
    <xf numFmtId="0" fontId="8" fillId="0" borderId="6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178" fontId="8" fillId="2" borderId="0" xfId="0" applyNumberFormat="1" applyFont="1" applyFill="1" applyBorder="1" applyAlignment="1">
      <alignment horizontal="right" vertical="center"/>
    </xf>
    <xf numFmtId="178" fontId="8" fillId="2" borderId="8" xfId="0" applyNumberFormat="1" applyFont="1" applyFill="1" applyBorder="1" applyAlignment="1">
      <alignment horizontal="right" vertical="center"/>
    </xf>
    <xf numFmtId="178" fontId="8" fillId="0" borderId="8" xfId="0" applyNumberFormat="1" applyFont="1" applyFill="1" applyBorder="1" applyAlignment="1">
      <alignment horizontal="right" vertical="center"/>
    </xf>
    <xf numFmtId="178" fontId="8" fillId="2" borderId="0" xfId="0" applyNumberFormat="1" applyFont="1" applyFill="1" applyBorder="1">
      <alignment vertical="center"/>
    </xf>
    <xf numFmtId="0" fontId="10" fillId="2" borderId="9" xfId="0" applyFont="1" applyFill="1" applyBorder="1">
      <alignment vertical="center"/>
    </xf>
    <xf numFmtId="178" fontId="8" fillId="0" borderId="6" xfId="0" applyNumberFormat="1" applyFont="1" applyFill="1" applyBorder="1" applyAlignment="1">
      <alignment horizontal="right" vertical="center"/>
    </xf>
    <xf numFmtId="177" fontId="8" fillId="2" borderId="9" xfId="0" applyNumberFormat="1" applyFont="1" applyFill="1" applyBorder="1" applyAlignment="1">
      <alignment horizontal="right" vertical="center"/>
    </xf>
    <xf numFmtId="0" fontId="9" fillId="2" borderId="9" xfId="0" applyFont="1" applyFill="1" applyBorder="1">
      <alignment vertical="center"/>
    </xf>
    <xf numFmtId="177" fontId="8" fillId="2" borderId="12" xfId="0" applyNumberFormat="1" applyFont="1" applyFill="1" applyBorder="1" applyAlignment="1">
      <alignment horizontal="right" vertical="center"/>
    </xf>
    <xf numFmtId="0" fontId="10" fillId="2" borderId="12" xfId="0" applyFont="1" applyFill="1" applyBorder="1">
      <alignment vertical="center"/>
    </xf>
    <xf numFmtId="178" fontId="8" fillId="0" borderId="28" xfId="0" applyNumberFormat="1" applyFont="1" applyFill="1" applyBorder="1">
      <alignment vertical="center"/>
    </xf>
    <xf numFmtId="0" fontId="10" fillId="0" borderId="15" xfId="0" applyFont="1" applyFill="1" applyBorder="1">
      <alignment vertical="center"/>
    </xf>
    <xf numFmtId="178" fontId="8" fillId="2" borderId="9" xfId="0" applyNumberFormat="1" applyFont="1" applyFill="1" applyBorder="1" applyAlignment="1">
      <alignment horizontal="right" vertical="center"/>
    </xf>
    <xf numFmtId="178" fontId="8" fillId="0" borderId="9" xfId="0" applyNumberFormat="1" applyFont="1" applyFill="1" applyBorder="1" applyAlignment="1">
      <alignment horizontal="right" vertical="center"/>
    </xf>
    <xf numFmtId="177" fontId="8" fillId="0" borderId="9" xfId="0" applyNumberFormat="1" applyFont="1" applyFill="1" applyBorder="1" applyAlignment="1">
      <alignment horizontal="right" vertical="center"/>
    </xf>
    <xf numFmtId="178" fontId="8" fillId="0" borderId="0" xfId="0" applyNumberFormat="1" applyFont="1" applyFill="1" applyBorder="1">
      <alignment vertical="center"/>
    </xf>
    <xf numFmtId="0" fontId="9" fillId="0" borderId="9" xfId="0" applyFont="1" applyFill="1" applyBorder="1">
      <alignment vertical="center"/>
    </xf>
    <xf numFmtId="38" fontId="8" fillId="0" borderId="8" xfId="1" applyFont="1" applyFill="1" applyBorder="1" applyAlignment="1">
      <alignment horizontal="right" vertical="center"/>
    </xf>
    <xf numFmtId="38" fontId="8" fillId="0" borderId="9" xfId="1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178" fontId="8" fillId="2" borderId="12" xfId="0" applyNumberFormat="1" applyFont="1" applyFill="1" applyBorder="1" applyAlignment="1">
      <alignment horizontal="right" vertical="center"/>
    </xf>
    <xf numFmtId="178" fontId="8" fillId="2" borderId="19" xfId="0" applyNumberFormat="1" applyFont="1" applyFill="1" applyBorder="1">
      <alignment vertical="center"/>
    </xf>
    <xf numFmtId="0" fontId="9" fillId="2" borderId="12" xfId="0" applyFont="1" applyFill="1" applyBorder="1">
      <alignment vertical="center"/>
    </xf>
    <xf numFmtId="178" fontId="8" fillId="2" borderId="0" xfId="0" applyNumberFormat="1" applyFont="1" applyFill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177" fontId="8" fillId="2" borderId="9" xfId="0" applyNumberFormat="1" applyFont="1" applyFill="1" applyBorder="1" applyAlignment="1">
      <alignment vertical="center"/>
    </xf>
    <xf numFmtId="178" fontId="8" fillId="2" borderId="8" xfId="0" applyNumberFormat="1" applyFont="1" applyFill="1" applyBorder="1" applyAlignment="1">
      <alignment vertical="center"/>
    </xf>
    <xf numFmtId="178" fontId="8" fillId="0" borderId="12" xfId="0" applyNumberFormat="1" applyFont="1" applyFill="1" applyBorder="1" applyAlignment="1">
      <alignment horizontal="right" vertical="center"/>
    </xf>
    <xf numFmtId="0" fontId="9" fillId="0" borderId="12" xfId="0" applyFont="1" applyFill="1" applyBorder="1">
      <alignment vertical="center"/>
    </xf>
    <xf numFmtId="178" fontId="8" fillId="0" borderId="21" xfId="0" applyNumberFormat="1" applyFont="1" applyFill="1" applyBorder="1" applyAlignment="1">
      <alignment horizontal="right" vertical="center"/>
    </xf>
    <xf numFmtId="177" fontId="8" fillId="0" borderId="21" xfId="0" applyNumberFormat="1" applyFont="1" applyFill="1" applyBorder="1" applyAlignment="1">
      <alignment horizontal="right" vertical="center"/>
    </xf>
    <xf numFmtId="178" fontId="8" fillId="0" borderId="29" xfId="0" applyNumberFormat="1" applyFont="1" applyFill="1" applyBorder="1">
      <alignment vertical="center"/>
    </xf>
    <xf numFmtId="0" fontId="8" fillId="0" borderId="12" xfId="0" applyFont="1" applyFill="1" applyBorder="1">
      <alignment vertical="center"/>
    </xf>
    <xf numFmtId="0" fontId="8" fillId="0" borderId="21" xfId="0" applyFont="1" applyFill="1" applyBorder="1">
      <alignment vertical="center"/>
    </xf>
    <xf numFmtId="178" fontId="8" fillId="2" borderId="21" xfId="0" applyNumberFormat="1" applyFont="1" applyFill="1" applyBorder="1" applyAlignment="1">
      <alignment horizontal="right" vertical="center"/>
    </xf>
    <xf numFmtId="178" fontId="8" fillId="0" borderId="25" xfId="0" applyNumberFormat="1" applyFont="1" applyFill="1" applyBorder="1" applyAlignment="1">
      <alignment horizontal="right" vertical="center"/>
    </xf>
    <xf numFmtId="178" fontId="8" fillId="2" borderId="25" xfId="0" applyNumberFormat="1" applyFont="1" applyFill="1" applyBorder="1" applyAlignment="1">
      <alignment horizontal="right" vertical="center"/>
    </xf>
    <xf numFmtId="178" fontId="8" fillId="0" borderId="30" xfId="0" applyNumberFormat="1" applyFont="1" applyFill="1" applyBorder="1">
      <alignment vertical="center"/>
    </xf>
    <xf numFmtId="0" fontId="8" fillId="0" borderId="25" xfId="0" applyFont="1" applyFill="1" applyBorder="1">
      <alignment vertical="center"/>
    </xf>
    <xf numFmtId="0" fontId="10" fillId="0" borderId="26" xfId="0" applyFont="1" applyFill="1" applyBorder="1" applyAlignment="1">
      <alignment vertical="center"/>
    </xf>
    <xf numFmtId="0" fontId="8" fillId="0" borderId="26" xfId="0" applyFont="1" applyFill="1" applyBorder="1" applyAlignment="1">
      <alignment vertical="center"/>
    </xf>
    <xf numFmtId="0" fontId="8" fillId="2" borderId="26" xfId="0" applyFont="1" applyFill="1" applyBorder="1" applyAlignment="1">
      <alignment vertical="center"/>
    </xf>
    <xf numFmtId="0" fontId="10" fillId="2" borderId="26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right" vertical="center"/>
    </xf>
    <xf numFmtId="177" fontId="2" fillId="2" borderId="7" xfId="0" applyNumberFormat="1" applyFont="1" applyFill="1" applyBorder="1" applyAlignment="1">
      <alignment horizontal="right" vertical="center"/>
    </xf>
    <xf numFmtId="178" fontId="2" fillId="2" borderId="0" xfId="0" applyNumberFormat="1" applyFont="1" applyFill="1" applyBorder="1" applyAlignment="1">
      <alignment horizontal="right" vertical="center"/>
    </xf>
    <xf numFmtId="178" fontId="2" fillId="2" borderId="8" xfId="0" applyNumberFormat="1" applyFont="1" applyFill="1" applyBorder="1" applyAlignment="1">
      <alignment horizontal="right" vertical="center"/>
    </xf>
    <xf numFmtId="177" fontId="2" fillId="2" borderId="9" xfId="0" applyNumberFormat="1" applyFont="1" applyFill="1" applyBorder="1" applyAlignment="1">
      <alignment horizontal="right" vertical="center"/>
    </xf>
    <xf numFmtId="177" fontId="2" fillId="2" borderId="12" xfId="0" applyNumberFormat="1" applyFont="1" applyFill="1" applyBorder="1" applyAlignment="1">
      <alignment horizontal="right" vertical="center"/>
    </xf>
    <xf numFmtId="177" fontId="2" fillId="0" borderId="15" xfId="0" applyNumberFormat="1" applyFont="1" applyFill="1" applyBorder="1" applyAlignment="1">
      <alignment horizontal="right" vertical="center"/>
    </xf>
    <xf numFmtId="177" fontId="11" fillId="2" borderId="9" xfId="0" applyNumberFormat="1" applyFont="1" applyFill="1" applyBorder="1" applyAlignment="1">
      <alignment horizontal="right" vertical="center"/>
    </xf>
    <xf numFmtId="178" fontId="11" fillId="0" borderId="8" xfId="0" applyNumberFormat="1" applyFont="1" applyFill="1" applyBorder="1" applyAlignment="1">
      <alignment horizontal="right" vertical="center"/>
    </xf>
    <xf numFmtId="178" fontId="11" fillId="0" borderId="0" xfId="0" applyNumberFormat="1" applyFont="1" applyFill="1" applyBorder="1" applyAlignment="1">
      <alignment vertical="center"/>
    </xf>
    <xf numFmtId="0" fontId="12" fillId="0" borderId="9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178" fontId="11" fillId="2" borderId="8" xfId="0" applyNumberFormat="1" applyFont="1" applyFill="1" applyBorder="1" applyAlignment="1">
      <alignment horizontal="right" vertical="center"/>
    </xf>
    <xf numFmtId="178" fontId="2" fillId="2" borderId="9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177" fontId="8" fillId="0" borderId="9" xfId="0" applyNumberFormat="1" applyFont="1" applyFill="1" applyBorder="1" applyAlignment="1">
      <alignment horizontal="right"/>
    </xf>
    <xf numFmtId="178" fontId="8" fillId="0" borderId="8" xfId="0" applyNumberFormat="1" applyFont="1" applyFill="1" applyBorder="1" applyAlignment="1">
      <alignment horizontal="right"/>
    </xf>
    <xf numFmtId="178" fontId="2" fillId="0" borderId="8" xfId="0" applyNumberFormat="1" applyFont="1" applyFill="1" applyBorder="1" applyAlignment="1">
      <alignment horizontal="right"/>
    </xf>
    <xf numFmtId="178" fontId="2" fillId="0" borderId="32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8D5B3F-C8BA-4472-93E1-27426A23E7BF}">
  <dimension ref="B1:L97"/>
  <sheetViews>
    <sheetView tabSelected="1" view="pageBreakPreview" topLeftCell="A2" zoomScaleNormal="100" zoomScaleSheetLayoutView="100" workbookViewId="0">
      <pane ySplit="5" topLeftCell="A7" activePane="bottomLeft" state="frozen"/>
      <selection activeCell="A2" sqref="A2"/>
      <selection pane="bottomLeft" activeCell="X17" sqref="X17"/>
    </sheetView>
  </sheetViews>
  <sheetFormatPr defaultRowHeight="13.5" x14ac:dyDescent="0.15"/>
  <cols>
    <col min="1" max="1" width="2.625" style="52" customWidth="1"/>
    <col min="2" max="2" width="24.625" style="52" customWidth="1"/>
    <col min="3" max="3" width="15.625" style="52" customWidth="1"/>
    <col min="4" max="4" width="15.625" style="53" customWidth="1"/>
    <col min="5" max="8" width="18.625" style="54" hidden="1" customWidth="1"/>
    <col min="9" max="9" width="15.625" style="1" customWidth="1"/>
    <col min="10" max="10" width="15.625" style="52" customWidth="1"/>
    <col min="11" max="11" width="12.75" style="54" hidden="1" customWidth="1"/>
    <col min="12" max="12" width="14.75" style="54" hidden="1" customWidth="1"/>
    <col min="13" max="13" width="1.875" style="52" customWidth="1"/>
    <col min="14" max="16384" width="9" style="52"/>
  </cols>
  <sheetData>
    <row r="1" spans="2:12" hidden="1" x14ac:dyDescent="0.15">
      <c r="L1" s="55">
        <v>40625</v>
      </c>
    </row>
    <row r="2" spans="2:12" ht="13.5" customHeight="1" x14ac:dyDescent="0.15">
      <c r="L2" s="55"/>
    </row>
    <row r="3" spans="2:12" ht="21" x14ac:dyDescent="0.15">
      <c r="B3" s="127" t="s">
        <v>78</v>
      </c>
      <c r="C3" s="127"/>
      <c r="D3" s="127"/>
      <c r="E3" s="127"/>
      <c r="F3" s="127"/>
      <c r="G3" s="127"/>
      <c r="H3" s="127"/>
      <c r="I3" s="127"/>
      <c r="J3" s="127"/>
      <c r="K3" s="127"/>
      <c r="L3" s="128"/>
    </row>
    <row r="4" spans="2:12" ht="20.25" customHeight="1" x14ac:dyDescent="0.15">
      <c r="B4" s="129" t="s">
        <v>75</v>
      </c>
      <c r="C4" s="129"/>
      <c r="D4" s="129"/>
      <c r="E4" s="129"/>
      <c r="F4" s="129"/>
      <c r="G4" s="129"/>
      <c r="H4" s="129"/>
      <c r="I4" s="129"/>
      <c r="J4" s="129"/>
      <c r="K4" s="129"/>
      <c r="L4" s="130"/>
    </row>
    <row r="5" spans="2:12" ht="14.25" thickBot="1" x14ac:dyDescent="0.2">
      <c r="B5" s="56"/>
      <c r="C5" s="56"/>
      <c r="D5" s="57"/>
      <c r="E5" s="58"/>
      <c r="F5" s="58"/>
      <c r="G5" s="58"/>
      <c r="H5" s="58"/>
      <c r="I5" s="122"/>
      <c r="J5" s="56"/>
      <c r="K5" s="59"/>
      <c r="L5" s="59" t="s">
        <v>0</v>
      </c>
    </row>
    <row r="6" spans="2:12" s="62" customFormat="1" ht="30" customHeight="1" thickBot="1" x14ac:dyDescent="0.2">
      <c r="B6" s="2" t="s">
        <v>1</v>
      </c>
      <c r="C6" s="42" t="s">
        <v>76</v>
      </c>
      <c r="D6" s="3" t="s">
        <v>71</v>
      </c>
      <c r="E6" s="4">
        <v>42004</v>
      </c>
      <c r="F6" s="5" t="s">
        <v>2</v>
      </c>
      <c r="G6" s="6" t="s">
        <v>3</v>
      </c>
      <c r="H6" s="7" t="s">
        <v>4</v>
      </c>
      <c r="I6" s="8" t="s">
        <v>5</v>
      </c>
      <c r="J6" s="43" t="s">
        <v>77</v>
      </c>
      <c r="K6" s="60" t="s">
        <v>6</v>
      </c>
      <c r="L6" s="61" t="s">
        <v>7</v>
      </c>
    </row>
    <row r="7" spans="2:12" ht="18" customHeight="1" thickTop="1" x14ac:dyDescent="0.15">
      <c r="B7" s="9" t="s">
        <v>8</v>
      </c>
      <c r="C7" s="108"/>
      <c r="D7" s="10"/>
      <c r="E7" s="109"/>
      <c r="F7" s="110"/>
      <c r="G7" s="111"/>
      <c r="H7" s="111"/>
      <c r="I7" s="11"/>
      <c r="J7" s="45"/>
      <c r="K7" s="68"/>
      <c r="L7" s="69"/>
    </row>
    <row r="8" spans="2:12" ht="18" customHeight="1" x14ac:dyDescent="0.15">
      <c r="B8" s="13" t="s">
        <v>9</v>
      </c>
      <c r="C8" s="14">
        <v>3000000</v>
      </c>
      <c r="D8" s="14">
        <v>3000000</v>
      </c>
      <c r="E8" s="112">
        <v>2967000</v>
      </c>
      <c r="F8" s="110">
        <v>30000</v>
      </c>
      <c r="G8" s="111">
        <f t="shared" ref="G8:G13" si="0">E8+F8</f>
        <v>2997000</v>
      </c>
      <c r="H8" s="111"/>
      <c r="I8" s="11">
        <f t="shared" ref="I8:I13" si="1">C8-D8</f>
        <v>0</v>
      </c>
      <c r="J8" s="45">
        <v>3000000</v>
      </c>
      <c r="K8" s="68">
        <f t="shared" ref="K8:K13" si="2">C8-J8</f>
        <v>0</v>
      </c>
      <c r="L8" s="72"/>
    </row>
    <row r="9" spans="2:12" ht="18" customHeight="1" x14ac:dyDescent="0.15">
      <c r="B9" s="13" t="s">
        <v>10</v>
      </c>
      <c r="C9" s="14">
        <v>2000000</v>
      </c>
      <c r="D9" s="14">
        <v>2000000</v>
      </c>
      <c r="E9" s="112">
        <v>2000000</v>
      </c>
      <c r="F9" s="110">
        <v>0</v>
      </c>
      <c r="G9" s="111">
        <f t="shared" si="0"/>
        <v>2000000</v>
      </c>
      <c r="H9" s="111"/>
      <c r="I9" s="11">
        <f>C9-D9</f>
        <v>0</v>
      </c>
      <c r="J9" s="45">
        <f>SUM(G9:H9)</f>
        <v>2000000</v>
      </c>
      <c r="K9" s="68">
        <f t="shared" si="2"/>
        <v>0</v>
      </c>
      <c r="L9" s="72" t="s">
        <v>11</v>
      </c>
    </row>
    <row r="10" spans="2:12" ht="18" customHeight="1" x14ac:dyDescent="0.15">
      <c r="B10" s="13" t="s">
        <v>12</v>
      </c>
      <c r="C10" s="14">
        <v>1050000</v>
      </c>
      <c r="D10" s="14">
        <v>1150000</v>
      </c>
      <c r="E10" s="112">
        <v>10020000</v>
      </c>
      <c r="F10" s="110">
        <v>-6000000</v>
      </c>
      <c r="G10" s="111">
        <f t="shared" si="0"/>
        <v>4020000</v>
      </c>
      <c r="H10" s="111"/>
      <c r="I10" s="11">
        <f>C10-D10</f>
        <v>-100000</v>
      </c>
      <c r="J10" s="45">
        <v>1014000</v>
      </c>
      <c r="K10" s="68">
        <f t="shared" si="2"/>
        <v>36000</v>
      </c>
      <c r="L10" s="72" t="s">
        <v>13</v>
      </c>
    </row>
    <row r="11" spans="2:12" ht="18" customHeight="1" x14ac:dyDescent="0.15">
      <c r="B11" s="13" t="s">
        <v>14</v>
      </c>
      <c r="C11" s="14">
        <v>1850000</v>
      </c>
      <c r="D11" s="14">
        <v>2500000</v>
      </c>
      <c r="E11" s="112">
        <v>1325066</v>
      </c>
      <c r="F11" s="110">
        <v>75000</v>
      </c>
      <c r="G11" s="111">
        <f t="shared" si="0"/>
        <v>1400066</v>
      </c>
      <c r="H11" s="111"/>
      <c r="I11" s="11">
        <f t="shared" si="1"/>
        <v>-650000</v>
      </c>
      <c r="J11" s="45">
        <v>2350000</v>
      </c>
      <c r="K11" s="68">
        <f t="shared" si="2"/>
        <v>-500000</v>
      </c>
      <c r="L11" s="72" t="s">
        <v>15</v>
      </c>
    </row>
    <row r="12" spans="2:12" ht="18" customHeight="1" x14ac:dyDescent="0.15">
      <c r="B12" s="13" t="s">
        <v>16</v>
      </c>
      <c r="C12" s="14">
        <v>8800000</v>
      </c>
      <c r="D12" s="14">
        <v>8580000</v>
      </c>
      <c r="E12" s="112">
        <v>3141000</v>
      </c>
      <c r="F12" s="110">
        <v>600000</v>
      </c>
      <c r="G12" s="111">
        <f t="shared" si="0"/>
        <v>3741000</v>
      </c>
      <c r="H12" s="111"/>
      <c r="I12" s="11">
        <f>C12-D12</f>
        <v>220000</v>
      </c>
      <c r="J12" s="45">
        <v>7518000</v>
      </c>
      <c r="K12" s="68">
        <f t="shared" si="2"/>
        <v>1282000</v>
      </c>
      <c r="L12" s="72" t="s">
        <v>17</v>
      </c>
    </row>
    <row r="13" spans="2:12" ht="18" customHeight="1" x14ac:dyDescent="0.15">
      <c r="B13" s="15" t="s">
        <v>18</v>
      </c>
      <c r="C13" s="14">
        <v>1000</v>
      </c>
      <c r="D13" s="14">
        <v>1000</v>
      </c>
      <c r="E13" s="113">
        <v>428</v>
      </c>
      <c r="F13" s="111">
        <v>600</v>
      </c>
      <c r="G13" s="111">
        <f t="shared" si="0"/>
        <v>1028</v>
      </c>
      <c r="H13" s="111"/>
      <c r="I13" s="16">
        <f t="shared" si="1"/>
        <v>0</v>
      </c>
      <c r="J13" s="45">
        <v>1000</v>
      </c>
      <c r="K13" s="68">
        <f t="shared" si="2"/>
        <v>0</v>
      </c>
      <c r="L13" s="74"/>
    </row>
    <row r="14" spans="2:12" ht="18" customHeight="1" thickBot="1" x14ac:dyDescent="0.2">
      <c r="B14" s="17" t="s">
        <v>19</v>
      </c>
      <c r="C14" s="18">
        <f>SUM(C8:C13)</f>
        <v>16701000</v>
      </c>
      <c r="D14" s="18">
        <f>SUM(D8:D13)</f>
        <v>17231000</v>
      </c>
      <c r="E14" s="114">
        <f t="shared" ref="E14:H14" si="3">SUM(E8:E13)</f>
        <v>19453494</v>
      </c>
      <c r="F14" s="18">
        <f t="shared" si="3"/>
        <v>-5294400</v>
      </c>
      <c r="G14" s="18">
        <f t="shared" si="3"/>
        <v>14159094</v>
      </c>
      <c r="H14" s="18">
        <f t="shared" si="3"/>
        <v>0</v>
      </c>
      <c r="I14" s="19">
        <f>C14-D14</f>
        <v>-530000</v>
      </c>
      <c r="J14" s="46">
        <f>SUM(J8:J13)</f>
        <v>15883000</v>
      </c>
      <c r="K14" s="75">
        <f>SUM(K8:K13)</f>
        <v>818000</v>
      </c>
      <c r="L14" s="76"/>
    </row>
    <row r="15" spans="2:12" ht="18" customHeight="1" x14ac:dyDescent="0.15">
      <c r="B15" s="20" t="s">
        <v>20</v>
      </c>
      <c r="C15" s="63"/>
      <c r="D15" s="64"/>
      <c r="E15" s="71"/>
      <c r="F15" s="66"/>
      <c r="G15" s="66"/>
      <c r="H15" s="66"/>
      <c r="I15" s="11"/>
      <c r="J15" s="44"/>
      <c r="K15" s="68"/>
      <c r="L15" s="69"/>
    </row>
    <row r="16" spans="2:12" ht="18" customHeight="1" x14ac:dyDescent="0.15">
      <c r="B16" s="13" t="s">
        <v>21</v>
      </c>
      <c r="C16" s="14">
        <f>C17+C18+C19+C20+C27+C33+C45+C53+C56+C64+C65+C66+C67+C68+C69+C71+C72+C73+C70</f>
        <v>12757000</v>
      </c>
      <c r="D16" s="14">
        <f>D17+D18+D19+D20+D27+D33+D45+D53+D56+D64+D65+D66+D67+D68+D69+D71+D72+D73+D70</f>
        <v>13770000</v>
      </c>
      <c r="E16" s="71">
        <f>E17+E18+E19+E20+E27+E33+E45+E53+E56+E64+E65+E66+E67+E68+E69+E71+E72+E73</f>
        <v>5230793</v>
      </c>
      <c r="F16" s="77">
        <f>F17+F18+F19+F20+F27+F33+F45+F53+F56+F64+F65+F66+F67+F68+F69+F71+F72+F73</f>
        <v>6708500</v>
      </c>
      <c r="G16" s="66">
        <f t="shared" ref="G16:G84" si="4">E16+F16</f>
        <v>11939293</v>
      </c>
      <c r="H16" s="77">
        <f>H17+H18+H19+H20+H27+H33+H45+H53+H56+H64+H65+H66+H67+H68+H69+H71+H72+H73</f>
        <v>3654000</v>
      </c>
      <c r="I16" s="11">
        <f>C16-D16</f>
        <v>-1013000</v>
      </c>
      <c r="J16" s="45">
        <f>J17+J18+J19+J20+J27+J33+J45+J53+J56+J64+J65+J66+J67+J68+J69+J71+J72+J73+J70</f>
        <v>12152700</v>
      </c>
      <c r="K16" s="68">
        <f t="shared" ref="K16:K84" si="5">C16-J16</f>
        <v>604300</v>
      </c>
      <c r="L16" s="72"/>
    </row>
    <row r="17" spans="2:12" ht="18" customHeight="1" x14ac:dyDescent="0.15">
      <c r="B17" s="21" t="s">
        <v>22</v>
      </c>
      <c r="C17" s="14">
        <v>84000</v>
      </c>
      <c r="D17" s="14">
        <v>84000</v>
      </c>
      <c r="E17" s="71">
        <v>0</v>
      </c>
      <c r="F17" s="66">
        <v>84000</v>
      </c>
      <c r="G17" s="66">
        <f t="shared" si="4"/>
        <v>84000</v>
      </c>
      <c r="H17" s="66">
        <v>84000</v>
      </c>
      <c r="I17" s="11">
        <f>C17-D17</f>
        <v>0</v>
      </c>
      <c r="J17" s="45">
        <v>84000</v>
      </c>
      <c r="K17" s="68">
        <f t="shared" si="5"/>
        <v>0</v>
      </c>
      <c r="L17" s="72"/>
    </row>
    <row r="18" spans="2:12" ht="18" customHeight="1" x14ac:dyDescent="0.15">
      <c r="B18" s="21" t="s">
        <v>23</v>
      </c>
      <c r="C18" s="12">
        <v>3815000</v>
      </c>
      <c r="D18" s="12">
        <v>3955000</v>
      </c>
      <c r="E18" s="71">
        <v>0</v>
      </c>
      <c r="F18" s="66">
        <v>3500000</v>
      </c>
      <c r="G18" s="66">
        <f t="shared" si="4"/>
        <v>3500000</v>
      </c>
      <c r="H18" s="66">
        <v>2926000</v>
      </c>
      <c r="I18" s="11">
        <f t="shared" ref="I18:I84" si="6">C18-D18</f>
        <v>-140000</v>
      </c>
      <c r="J18" s="45">
        <v>3514000</v>
      </c>
      <c r="K18" s="68">
        <f t="shared" si="5"/>
        <v>301000</v>
      </c>
      <c r="L18" s="72"/>
    </row>
    <row r="19" spans="2:12" ht="18" customHeight="1" x14ac:dyDescent="0.15">
      <c r="B19" s="21" t="s">
        <v>24</v>
      </c>
      <c r="C19" s="12">
        <v>983500</v>
      </c>
      <c r="D19" s="12">
        <v>1050000</v>
      </c>
      <c r="E19" s="71">
        <v>0</v>
      </c>
      <c r="F19" s="66">
        <v>728000</v>
      </c>
      <c r="G19" s="66">
        <f t="shared" si="4"/>
        <v>728000</v>
      </c>
      <c r="H19" s="66">
        <v>644000</v>
      </c>
      <c r="I19" s="11">
        <f t="shared" si="6"/>
        <v>-66500</v>
      </c>
      <c r="J19" s="45">
        <v>931000</v>
      </c>
      <c r="K19" s="68">
        <f t="shared" si="5"/>
        <v>52500</v>
      </c>
      <c r="L19" s="72"/>
    </row>
    <row r="20" spans="2:12" ht="18" customHeight="1" x14ac:dyDescent="0.15">
      <c r="B20" s="13" t="s">
        <v>25</v>
      </c>
      <c r="C20" s="14">
        <f>SUM(C21:C26)</f>
        <v>1220000</v>
      </c>
      <c r="D20" s="14">
        <f>SUM(D21:D26)</f>
        <v>1450000</v>
      </c>
      <c r="E20" s="79">
        <f>SUM(E21:E26)</f>
        <v>810886</v>
      </c>
      <c r="F20" s="67">
        <f>SUM(F21:F26)</f>
        <v>229900</v>
      </c>
      <c r="G20" s="67">
        <f>E20+F20</f>
        <v>1040786</v>
      </c>
      <c r="H20" s="67"/>
      <c r="I20" s="12">
        <f t="shared" si="6"/>
        <v>-230000</v>
      </c>
      <c r="J20" s="47">
        <f>SUM(J21:J26)</f>
        <v>1242000</v>
      </c>
      <c r="K20" s="80">
        <f t="shared" si="5"/>
        <v>-22000</v>
      </c>
      <c r="L20" s="81"/>
    </row>
    <row r="21" spans="2:12" ht="18" customHeight="1" x14ac:dyDescent="0.15">
      <c r="B21" s="22" t="s">
        <v>26</v>
      </c>
      <c r="C21" s="14">
        <v>280000</v>
      </c>
      <c r="D21" s="14">
        <v>300000</v>
      </c>
      <c r="E21" s="79">
        <v>341270</v>
      </c>
      <c r="F21" s="82">
        <v>151600</v>
      </c>
      <c r="G21" s="67">
        <f t="shared" si="4"/>
        <v>492870</v>
      </c>
      <c r="H21" s="67"/>
      <c r="I21" s="11">
        <f t="shared" si="6"/>
        <v>-20000</v>
      </c>
      <c r="J21" s="45">
        <v>280000</v>
      </c>
      <c r="K21" s="80">
        <f t="shared" si="5"/>
        <v>0</v>
      </c>
      <c r="L21" s="81"/>
    </row>
    <row r="22" spans="2:12" ht="18" customHeight="1" x14ac:dyDescent="0.15">
      <c r="B22" s="22" t="s">
        <v>27</v>
      </c>
      <c r="C22" s="14">
        <v>5000</v>
      </c>
      <c r="D22" s="14">
        <v>5000</v>
      </c>
      <c r="E22" s="79">
        <v>0</v>
      </c>
      <c r="F22" s="82">
        <v>2000</v>
      </c>
      <c r="G22" s="67">
        <f t="shared" si="4"/>
        <v>2000</v>
      </c>
      <c r="H22" s="67"/>
      <c r="I22" s="11">
        <f t="shared" si="6"/>
        <v>0</v>
      </c>
      <c r="J22" s="45">
        <v>5000</v>
      </c>
      <c r="K22" s="80">
        <f t="shared" si="5"/>
        <v>0</v>
      </c>
      <c r="L22" s="81"/>
    </row>
    <row r="23" spans="2:12" ht="18" customHeight="1" x14ac:dyDescent="0.15">
      <c r="B23" s="22" t="s">
        <v>28</v>
      </c>
      <c r="C23" s="14">
        <v>120000</v>
      </c>
      <c r="D23" s="14">
        <v>120000</v>
      </c>
      <c r="E23" s="79">
        <v>58516</v>
      </c>
      <c r="F23" s="82">
        <v>26000</v>
      </c>
      <c r="G23" s="67">
        <f>E23+F23</f>
        <v>84516</v>
      </c>
      <c r="H23" s="67"/>
      <c r="I23" s="11">
        <f t="shared" si="6"/>
        <v>0</v>
      </c>
      <c r="J23" s="45">
        <v>110000</v>
      </c>
      <c r="K23" s="80">
        <f t="shared" si="5"/>
        <v>10000</v>
      </c>
      <c r="L23" s="81"/>
    </row>
    <row r="24" spans="2:12" ht="18" customHeight="1" x14ac:dyDescent="0.15">
      <c r="B24" s="22" t="s">
        <v>29</v>
      </c>
      <c r="C24" s="14">
        <v>160000</v>
      </c>
      <c r="D24" s="14">
        <v>320000</v>
      </c>
      <c r="E24" s="79">
        <v>298000</v>
      </c>
      <c r="F24" s="82">
        <v>0</v>
      </c>
      <c r="G24" s="67">
        <f>E24+F24</f>
        <v>298000</v>
      </c>
      <c r="H24" s="67"/>
      <c r="I24" s="11">
        <f t="shared" si="6"/>
        <v>-160000</v>
      </c>
      <c r="J24" s="45">
        <v>165000</v>
      </c>
      <c r="K24" s="80">
        <f t="shared" si="5"/>
        <v>-5000</v>
      </c>
      <c r="L24" s="81"/>
    </row>
    <row r="25" spans="2:12" ht="18" customHeight="1" x14ac:dyDescent="0.15">
      <c r="B25" s="22" t="s">
        <v>30</v>
      </c>
      <c r="C25" s="14">
        <v>650000</v>
      </c>
      <c r="D25" s="14">
        <v>700000</v>
      </c>
      <c r="E25" s="79">
        <v>113100</v>
      </c>
      <c r="F25" s="82">
        <v>50300</v>
      </c>
      <c r="G25" s="67">
        <f t="shared" si="4"/>
        <v>163400</v>
      </c>
      <c r="H25" s="67"/>
      <c r="I25" s="11">
        <f t="shared" si="6"/>
        <v>-50000</v>
      </c>
      <c r="J25" s="45">
        <v>680000</v>
      </c>
      <c r="K25" s="80">
        <f t="shared" si="5"/>
        <v>-30000</v>
      </c>
      <c r="L25" s="81"/>
    </row>
    <row r="26" spans="2:12" ht="18" customHeight="1" x14ac:dyDescent="0.15">
      <c r="B26" s="22" t="s">
        <v>31</v>
      </c>
      <c r="C26" s="14">
        <v>5000</v>
      </c>
      <c r="D26" s="14">
        <v>5000</v>
      </c>
      <c r="E26" s="79">
        <v>0</v>
      </c>
      <c r="F26" s="82">
        <v>0</v>
      </c>
      <c r="G26" s="67">
        <f t="shared" si="4"/>
        <v>0</v>
      </c>
      <c r="H26" s="67"/>
      <c r="I26" s="11">
        <f t="shared" si="6"/>
        <v>0</v>
      </c>
      <c r="J26" s="45">
        <v>2000</v>
      </c>
      <c r="K26" s="80">
        <f t="shared" si="5"/>
        <v>3000</v>
      </c>
      <c r="L26" s="81"/>
    </row>
    <row r="27" spans="2:12" ht="18" customHeight="1" x14ac:dyDescent="0.15">
      <c r="B27" s="13" t="s">
        <v>32</v>
      </c>
      <c r="C27" s="14">
        <f>SUM(C28:C32)</f>
        <v>590000</v>
      </c>
      <c r="D27" s="14">
        <f>SUM(D28:D32)</f>
        <v>580000</v>
      </c>
      <c r="E27" s="79">
        <f>SUM(E28:E32)</f>
        <v>117352</v>
      </c>
      <c r="F27" s="79">
        <f>SUM(F28:F32)</f>
        <v>57000</v>
      </c>
      <c r="G27" s="67">
        <f t="shared" si="4"/>
        <v>174352</v>
      </c>
      <c r="H27" s="67"/>
      <c r="I27" s="11">
        <f t="shared" si="6"/>
        <v>10000</v>
      </c>
      <c r="J27" s="45">
        <f>SUM(J28:J32)</f>
        <v>575000</v>
      </c>
      <c r="K27" s="80">
        <f t="shared" si="5"/>
        <v>15000</v>
      </c>
      <c r="L27" s="81"/>
    </row>
    <row r="28" spans="2:12" ht="18" customHeight="1" x14ac:dyDescent="0.15">
      <c r="B28" s="22" t="s">
        <v>26</v>
      </c>
      <c r="C28" s="14">
        <v>200000</v>
      </c>
      <c r="D28" s="14">
        <v>200000</v>
      </c>
      <c r="E28" s="79">
        <v>26510</v>
      </c>
      <c r="F28" s="83">
        <v>11800</v>
      </c>
      <c r="G28" s="67">
        <f t="shared" si="4"/>
        <v>38310</v>
      </c>
      <c r="H28" s="67"/>
      <c r="I28" s="11">
        <f t="shared" si="6"/>
        <v>0</v>
      </c>
      <c r="J28" s="45">
        <v>185000</v>
      </c>
      <c r="K28" s="80">
        <f t="shared" si="5"/>
        <v>15000</v>
      </c>
      <c r="L28" s="81"/>
    </row>
    <row r="29" spans="2:12" ht="18" customHeight="1" x14ac:dyDescent="0.15">
      <c r="B29" s="22" t="s">
        <v>27</v>
      </c>
      <c r="C29" s="14">
        <v>20000</v>
      </c>
      <c r="D29" s="14">
        <v>20000</v>
      </c>
      <c r="E29" s="79">
        <v>0</v>
      </c>
      <c r="F29" s="83">
        <v>0</v>
      </c>
      <c r="G29" s="67">
        <f t="shared" si="4"/>
        <v>0</v>
      </c>
      <c r="H29" s="67"/>
      <c r="I29" s="11">
        <f t="shared" si="6"/>
        <v>0</v>
      </c>
      <c r="J29" s="45">
        <v>4000</v>
      </c>
      <c r="K29" s="80">
        <f t="shared" si="5"/>
        <v>16000</v>
      </c>
      <c r="L29" s="81"/>
    </row>
    <row r="30" spans="2:12" ht="18" customHeight="1" x14ac:dyDescent="0.15">
      <c r="B30" s="22" t="s">
        <v>28</v>
      </c>
      <c r="C30" s="14">
        <v>60000</v>
      </c>
      <c r="D30" s="14">
        <v>50000</v>
      </c>
      <c r="E30" s="79">
        <v>27614</v>
      </c>
      <c r="F30" s="83">
        <v>16700</v>
      </c>
      <c r="G30" s="67">
        <f t="shared" si="4"/>
        <v>44314</v>
      </c>
      <c r="H30" s="67"/>
      <c r="I30" s="11">
        <f t="shared" si="6"/>
        <v>10000</v>
      </c>
      <c r="J30" s="45">
        <v>60000</v>
      </c>
      <c r="K30" s="80">
        <f t="shared" si="5"/>
        <v>0</v>
      </c>
      <c r="L30" s="81"/>
    </row>
    <row r="31" spans="2:12" ht="18" customHeight="1" x14ac:dyDescent="0.15">
      <c r="B31" s="22" t="s">
        <v>30</v>
      </c>
      <c r="C31" s="14">
        <v>300000</v>
      </c>
      <c r="D31" s="14">
        <v>300000</v>
      </c>
      <c r="E31" s="79">
        <v>63000</v>
      </c>
      <c r="F31" s="83">
        <v>28000</v>
      </c>
      <c r="G31" s="67">
        <f>E31+F31</f>
        <v>91000</v>
      </c>
      <c r="H31" s="67"/>
      <c r="I31" s="11">
        <f>C31-D31</f>
        <v>0</v>
      </c>
      <c r="J31" s="45">
        <v>318000</v>
      </c>
      <c r="K31" s="80">
        <f>C31-J31</f>
        <v>-18000</v>
      </c>
      <c r="L31" s="81"/>
    </row>
    <row r="32" spans="2:12" ht="18" customHeight="1" x14ac:dyDescent="0.15">
      <c r="B32" s="22" t="s">
        <v>33</v>
      </c>
      <c r="C32" s="14">
        <v>10000</v>
      </c>
      <c r="D32" s="14">
        <v>10000</v>
      </c>
      <c r="E32" s="79">
        <v>228</v>
      </c>
      <c r="F32" s="83">
        <v>500</v>
      </c>
      <c r="G32" s="67">
        <f t="shared" si="4"/>
        <v>728</v>
      </c>
      <c r="H32" s="67"/>
      <c r="I32" s="11">
        <f t="shared" si="6"/>
        <v>0</v>
      </c>
      <c r="J32" s="45">
        <v>8000</v>
      </c>
      <c r="K32" s="80">
        <f t="shared" si="5"/>
        <v>2000</v>
      </c>
      <c r="L32" s="81"/>
    </row>
    <row r="33" spans="2:12" ht="18" customHeight="1" x14ac:dyDescent="0.15">
      <c r="B33" s="13" t="s">
        <v>73</v>
      </c>
      <c r="C33" s="14">
        <f>SUM(C34:C44)</f>
        <v>2690000</v>
      </c>
      <c r="D33" s="14">
        <f>SUM(D34:D44)</f>
        <v>2175000</v>
      </c>
      <c r="E33" s="79">
        <f>SUM(E34:E43)</f>
        <v>2597263</v>
      </c>
      <c r="F33" s="79">
        <f>SUM(F34:F43)</f>
        <v>622000</v>
      </c>
      <c r="G33" s="67">
        <f t="shared" si="4"/>
        <v>3219263</v>
      </c>
      <c r="H33" s="67"/>
      <c r="I33" s="11">
        <f>C33-D33</f>
        <v>515000</v>
      </c>
      <c r="J33" s="45">
        <f>SUM(J34:J44)</f>
        <v>2417000</v>
      </c>
      <c r="K33" s="80">
        <f t="shared" si="5"/>
        <v>273000</v>
      </c>
      <c r="L33" s="81"/>
    </row>
    <row r="34" spans="2:12" ht="18" customHeight="1" x14ac:dyDescent="0.15">
      <c r="B34" s="22" t="s">
        <v>26</v>
      </c>
      <c r="C34" s="14">
        <v>70000</v>
      </c>
      <c r="D34" s="14">
        <v>70000</v>
      </c>
      <c r="E34" s="79">
        <v>350590</v>
      </c>
      <c r="F34" s="83">
        <v>155000</v>
      </c>
      <c r="G34" s="67">
        <f t="shared" si="4"/>
        <v>505590</v>
      </c>
      <c r="H34" s="67"/>
      <c r="I34" s="11">
        <f>C34-D34</f>
        <v>0</v>
      </c>
      <c r="J34" s="45">
        <v>70000</v>
      </c>
      <c r="K34" s="80">
        <f t="shared" si="5"/>
        <v>0</v>
      </c>
      <c r="L34" s="81"/>
    </row>
    <row r="35" spans="2:12" ht="18" hidden="1" customHeight="1" x14ac:dyDescent="0.15">
      <c r="B35" s="22" t="s">
        <v>27</v>
      </c>
      <c r="C35" s="70">
        <v>0</v>
      </c>
      <c r="D35" s="70">
        <v>0</v>
      </c>
      <c r="E35" s="79">
        <v>87459</v>
      </c>
      <c r="F35" s="83">
        <v>0</v>
      </c>
      <c r="G35" s="67">
        <f t="shared" si="4"/>
        <v>87459</v>
      </c>
      <c r="H35" s="67"/>
      <c r="I35" s="11">
        <f t="shared" si="6"/>
        <v>0</v>
      </c>
      <c r="J35" s="44">
        <v>0</v>
      </c>
      <c r="K35" s="80">
        <f t="shared" si="5"/>
        <v>0</v>
      </c>
      <c r="L35" s="81"/>
    </row>
    <row r="36" spans="2:12" ht="18" customHeight="1" x14ac:dyDescent="0.15">
      <c r="B36" s="22" t="s">
        <v>28</v>
      </c>
      <c r="C36" s="14">
        <v>150000</v>
      </c>
      <c r="D36" s="14">
        <v>200000</v>
      </c>
      <c r="E36" s="79">
        <v>69704</v>
      </c>
      <c r="F36" s="83">
        <v>31000</v>
      </c>
      <c r="G36" s="67">
        <f t="shared" si="4"/>
        <v>100704</v>
      </c>
      <c r="H36" s="67"/>
      <c r="I36" s="11">
        <f t="shared" si="6"/>
        <v>-50000</v>
      </c>
      <c r="J36" s="45">
        <v>132000</v>
      </c>
      <c r="K36" s="80">
        <f t="shared" si="5"/>
        <v>18000</v>
      </c>
      <c r="L36" s="81"/>
    </row>
    <row r="37" spans="2:12" ht="18" customHeight="1" x14ac:dyDescent="0.15">
      <c r="B37" s="22" t="s">
        <v>30</v>
      </c>
      <c r="C37" s="14">
        <v>20000</v>
      </c>
      <c r="D37" s="14">
        <v>20000</v>
      </c>
      <c r="E37" s="79">
        <v>37000</v>
      </c>
      <c r="F37" s="83">
        <v>16000</v>
      </c>
      <c r="G37" s="67">
        <f t="shared" si="4"/>
        <v>53000</v>
      </c>
      <c r="H37" s="67"/>
      <c r="I37" s="11">
        <f t="shared" si="6"/>
        <v>0</v>
      </c>
      <c r="J37" s="45">
        <v>0</v>
      </c>
      <c r="K37" s="80">
        <f t="shared" si="5"/>
        <v>20000</v>
      </c>
      <c r="L37" s="81"/>
    </row>
    <row r="38" spans="2:12" ht="18" customHeight="1" x14ac:dyDescent="0.15">
      <c r="B38" s="22" t="s">
        <v>34</v>
      </c>
      <c r="C38" s="14">
        <v>1900000</v>
      </c>
      <c r="D38" s="14">
        <v>1350000</v>
      </c>
      <c r="E38" s="79">
        <v>910872</v>
      </c>
      <c r="F38" s="83">
        <v>410000</v>
      </c>
      <c r="G38" s="67">
        <f t="shared" si="4"/>
        <v>1320872</v>
      </c>
      <c r="H38" s="67"/>
      <c r="I38" s="11">
        <f t="shared" si="6"/>
        <v>550000</v>
      </c>
      <c r="J38" s="45">
        <v>1700000</v>
      </c>
      <c r="K38" s="80">
        <f t="shared" si="5"/>
        <v>200000</v>
      </c>
      <c r="L38" s="81"/>
    </row>
    <row r="39" spans="2:12" ht="18" hidden="1" customHeight="1" x14ac:dyDescent="0.15">
      <c r="B39" s="22" t="s">
        <v>35</v>
      </c>
      <c r="C39" s="14">
        <v>0</v>
      </c>
      <c r="D39" s="14">
        <v>0</v>
      </c>
      <c r="E39" s="79">
        <v>162000</v>
      </c>
      <c r="F39" s="83">
        <v>0</v>
      </c>
      <c r="G39" s="67">
        <f t="shared" si="4"/>
        <v>162000</v>
      </c>
      <c r="H39" s="67"/>
      <c r="I39" s="11">
        <f t="shared" si="6"/>
        <v>0</v>
      </c>
      <c r="J39" s="44">
        <v>0</v>
      </c>
      <c r="K39" s="80">
        <f t="shared" si="5"/>
        <v>0</v>
      </c>
      <c r="L39" s="81"/>
    </row>
    <row r="40" spans="2:12" ht="18" customHeight="1" x14ac:dyDescent="0.15">
      <c r="B40" s="23" t="s">
        <v>36</v>
      </c>
      <c r="C40" s="12">
        <v>350000</v>
      </c>
      <c r="D40" s="12">
        <v>350000</v>
      </c>
      <c r="E40" s="79">
        <v>793800</v>
      </c>
      <c r="F40" s="83">
        <v>0</v>
      </c>
      <c r="G40" s="67">
        <f t="shared" si="4"/>
        <v>793800</v>
      </c>
      <c r="H40" s="67"/>
      <c r="I40" s="11">
        <f t="shared" si="6"/>
        <v>0</v>
      </c>
      <c r="J40" s="45">
        <v>350000</v>
      </c>
      <c r="K40" s="80">
        <f t="shared" si="5"/>
        <v>0</v>
      </c>
      <c r="L40" s="81"/>
    </row>
    <row r="41" spans="2:12" ht="18" customHeight="1" x14ac:dyDescent="0.15">
      <c r="B41" s="23" t="s">
        <v>37</v>
      </c>
      <c r="C41" s="12">
        <v>50000</v>
      </c>
      <c r="D41" s="12">
        <v>35000</v>
      </c>
      <c r="E41" s="79">
        <v>25804</v>
      </c>
      <c r="F41" s="83">
        <v>10000</v>
      </c>
      <c r="G41" s="67">
        <f t="shared" si="4"/>
        <v>35804</v>
      </c>
      <c r="H41" s="67"/>
      <c r="I41" s="11">
        <f t="shared" si="6"/>
        <v>15000</v>
      </c>
      <c r="J41" s="45">
        <v>48000</v>
      </c>
      <c r="K41" s="80"/>
      <c r="L41" s="81"/>
    </row>
    <row r="42" spans="2:12" ht="18" customHeight="1" x14ac:dyDescent="0.15">
      <c r="B42" s="23" t="s">
        <v>72</v>
      </c>
      <c r="C42" s="12">
        <v>45000</v>
      </c>
      <c r="D42" s="12">
        <v>20000</v>
      </c>
      <c r="E42" s="79"/>
      <c r="F42" s="83"/>
      <c r="G42" s="67"/>
      <c r="H42" s="67"/>
      <c r="I42" s="11">
        <f t="shared" si="6"/>
        <v>25000</v>
      </c>
      <c r="J42" s="45">
        <v>42000</v>
      </c>
      <c r="K42" s="80"/>
      <c r="L42" s="81"/>
    </row>
    <row r="43" spans="2:12" ht="18" customHeight="1" x14ac:dyDescent="0.15">
      <c r="B43" s="22" t="s">
        <v>38</v>
      </c>
      <c r="C43" s="14">
        <v>30000</v>
      </c>
      <c r="D43" s="14">
        <v>80000</v>
      </c>
      <c r="E43" s="79">
        <v>160034</v>
      </c>
      <c r="F43" s="83">
        <v>0</v>
      </c>
      <c r="G43" s="67">
        <f t="shared" si="4"/>
        <v>160034</v>
      </c>
      <c r="H43" s="67"/>
      <c r="I43" s="11">
        <f t="shared" si="6"/>
        <v>-50000</v>
      </c>
      <c r="J43" s="45">
        <v>0</v>
      </c>
      <c r="K43" s="80">
        <f t="shared" si="5"/>
        <v>30000</v>
      </c>
      <c r="L43" s="81"/>
    </row>
    <row r="44" spans="2:12" ht="18" customHeight="1" x14ac:dyDescent="0.15">
      <c r="B44" s="22" t="s">
        <v>74</v>
      </c>
      <c r="C44" s="14">
        <v>75000</v>
      </c>
      <c r="D44" s="14">
        <v>50000</v>
      </c>
      <c r="E44" s="79"/>
      <c r="F44" s="83"/>
      <c r="G44" s="67"/>
      <c r="H44" s="67"/>
      <c r="I44" s="11">
        <f t="shared" si="6"/>
        <v>25000</v>
      </c>
      <c r="J44" s="45">
        <v>75000</v>
      </c>
      <c r="K44" s="80"/>
      <c r="L44" s="81"/>
    </row>
    <row r="45" spans="2:12" ht="18" customHeight="1" x14ac:dyDescent="0.15">
      <c r="B45" s="13" t="s">
        <v>39</v>
      </c>
      <c r="C45" s="14">
        <f>SUM(C46:C52)</f>
        <v>615000</v>
      </c>
      <c r="D45" s="14">
        <f>SUM(D46:D52)</f>
        <v>1565000</v>
      </c>
      <c r="E45" s="79">
        <f>SUM(E46:E52)</f>
        <v>1146286</v>
      </c>
      <c r="F45" s="79">
        <f>SUM(F46:F52)</f>
        <v>176000</v>
      </c>
      <c r="G45" s="67">
        <f t="shared" si="4"/>
        <v>1322286</v>
      </c>
      <c r="H45" s="67"/>
      <c r="I45" s="11">
        <f>C45-D45</f>
        <v>-950000</v>
      </c>
      <c r="J45" s="45">
        <f>SUM(J46:J52)</f>
        <v>662500</v>
      </c>
      <c r="K45" s="80">
        <f t="shared" si="5"/>
        <v>-47500</v>
      </c>
      <c r="L45" s="81"/>
    </row>
    <row r="46" spans="2:12" ht="18" customHeight="1" x14ac:dyDescent="0.15">
      <c r="B46" s="22" t="s">
        <v>26</v>
      </c>
      <c r="C46" s="14">
        <v>250000</v>
      </c>
      <c r="D46" s="14">
        <v>950000</v>
      </c>
      <c r="E46" s="79">
        <v>970700</v>
      </c>
      <c r="F46" s="83">
        <v>100000</v>
      </c>
      <c r="G46" s="67">
        <f t="shared" si="4"/>
        <v>1070700</v>
      </c>
      <c r="H46" s="67"/>
      <c r="I46" s="11">
        <f>C46-D46</f>
        <v>-700000</v>
      </c>
      <c r="J46" s="45">
        <v>260000</v>
      </c>
      <c r="K46" s="80">
        <f t="shared" si="5"/>
        <v>-10000</v>
      </c>
      <c r="L46" s="81"/>
    </row>
    <row r="47" spans="2:12" ht="18" customHeight="1" x14ac:dyDescent="0.15">
      <c r="B47" s="22" t="s">
        <v>27</v>
      </c>
      <c r="C47" s="14">
        <v>20000</v>
      </c>
      <c r="D47" s="14">
        <v>70000</v>
      </c>
      <c r="E47" s="79">
        <v>13618</v>
      </c>
      <c r="F47" s="83">
        <v>6000</v>
      </c>
      <c r="G47" s="67">
        <f t="shared" si="4"/>
        <v>19618</v>
      </c>
      <c r="H47" s="67"/>
      <c r="I47" s="11">
        <f t="shared" si="6"/>
        <v>-50000</v>
      </c>
      <c r="J47" s="45">
        <v>15000</v>
      </c>
      <c r="K47" s="80">
        <f t="shared" si="5"/>
        <v>5000</v>
      </c>
      <c r="L47" s="81"/>
    </row>
    <row r="48" spans="2:12" ht="18" customHeight="1" x14ac:dyDescent="0.15">
      <c r="B48" s="22" t="s">
        <v>28</v>
      </c>
      <c r="C48" s="14">
        <v>40000</v>
      </c>
      <c r="D48" s="14">
        <v>40000</v>
      </c>
      <c r="E48" s="79">
        <v>140</v>
      </c>
      <c r="F48" s="83">
        <v>0</v>
      </c>
      <c r="G48" s="67">
        <f t="shared" si="4"/>
        <v>140</v>
      </c>
      <c r="H48" s="67"/>
      <c r="I48" s="11">
        <f t="shared" si="6"/>
        <v>0</v>
      </c>
      <c r="J48" s="45">
        <v>85000</v>
      </c>
      <c r="K48" s="80">
        <f t="shared" si="5"/>
        <v>-45000</v>
      </c>
      <c r="L48" s="81"/>
    </row>
    <row r="49" spans="2:12" ht="18" customHeight="1" x14ac:dyDescent="0.15">
      <c r="B49" s="22" t="s">
        <v>37</v>
      </c>
      <c r="C49" s="14">
        <v>5000</v>
      </c>
      <c r="D49" s="14">
        <v>5000</v>
      </c>
      <c r="E49" s="79"/>
      <c r="F49" s="83"/>
      <c r="G49" s="67"/>
      <c r="H49" s="67"/>
      <c r="I49" s="11">
        <f t="shared" si="6"/>
        <v>0</v>
      </c>
      <c r="J49" s="45">
        <v>7500</v>
      </c>
      <c r="K49" s="80">
        <f t="shared" si="5"/>
        <v>-2500</v>
      </c>
      <c r="L49" s="81"/>
    </row>
    <row r="50" spans="2:12" ht="18" customHeight="1" x14ac:dyDescent="0.15">
      <c r="B50" s="22" t="s">
        <v>29</v>
      </c>
      <c r="C50" s="14">
        <v>250000</v>
      </c>
      <c r="D50" s="14">
        <v>250000</v>
      </c>
      <c r="E50" s="79">
        <v>161050</v>
      </c>
      <c r="F50" s="83">
        <v>70000</v>
      </c>
      <c r="G50" s="67">
        <f t="shared" si="4"/>
        <v>231050</v>
      </c>
      <c r="H50" s="67"/>
      <c r="I50" s="11">
        <f t="shared" si="6"/>
        <v>0</v>
      </c>
      <c r="J50" s="45">
        <v>250000</v>
      </c>
      <c r="K50" s="80">
        <f t="shared" si="5"/>
        <v>0</v>
      </c>
      <c r="L50" s="81"/>
    </row>
    <row r="51" spans="2:12" ht="18" hidden="1" customHeight="1" x14ac:dyDescent="0.15">
      <c r="B51" s="22" t="s">
        <v>30</v>
      </c>
      <c r="C51" s="14">
        <v>0</v>
      </c>
      <c r="D51" s="14">
        <v>0</v>
      </c>
      <c r="E51" s="79">
        <v>0</v>
      </c>
      <c r="F51" s="83">
        <v>0</v>
      </c>
      <c r="G51" s="67">
        <f t="shared" si="4"/>
        <v>0</v>
      </c>
      <c r="H51" s="67"/>
      <c r="I51" s="11">
        <f t="shared" si="6"/>
        <v>0</v>
      </c>
      <c r="J51" s="44">
        <v>0</v>
      </c>
      <c r="K51" s="80">
        <f t="shared" si="5"/>
        <v>0</v>
      </c>
      <c r="L51" s="81"/>
    </row>
    <row r="52" spans="2:12" ht="18" customHeight="1" x14ac:dyDescent="0.15">
      <c r="B52" s="22" t="s">
        <v>34</v>
      </c>
      <c r="C52" s="14">
        <v>50000</v>
      </c>
      <c r="D52" s="14">
        <v>250000</v>
      </c>
      <c r="E52" s="79">
        <v>778</v>
      </c>
      <c r="F52" s="83">
        <v>0</v>
      </c>
      <c r="G52" s="67">
        <f t="shared" si="4"/>
        <v>778</v>
      </c>
      <c r="H52" s="67"/>
      <c r="I52" s="11">
        <f t="shared" si="6"/>
        <v>-200000</v>
      </c>
      <c r="J52" s="45">
        <v>45000</v>
      </c>
      <c r="K52" s="80">
        <f t="shared" si="5"/>
        <v>5000</v>
      </c>
      <c r="L52" s="81"/>
    </row>
    <row r="53" spans="2:12" ht="86.25" customHeight="1" x14ac:dyDescent="0.15">
      <c r="B53" s="27" t="s">
        <v>40</v>
      </c>
      <c r="C53" s="26">
        <f>SUM(C54:C55)</f>
        <v>141000</v>
      </c>
      <c r="D53" s="26">
        <f>SUM(D54:D55)</f>
        <v>241000</v>
      </c>
      <c r="E53" s="123">
        <f>SUM(E54:E55)</f>
        <v>139068</v>
      </c>
      <c r="F53" s="123">
        <f>SUM(F54:F55)</f>
        <v>11000</v>
      </c>
      <c r="G53" s="124">
        <f t="shared" si="4"/>
        <v>150068</v>
      </c>
      <c r="H53" s="124"/>
      <c r="I53" s="125">
        <f>C53-D53</f>
        <v>-100000</v>
      </c>
      <c r="J53" s="126">
        <f>SUM(J54:J55)</f>
        <v>41000</v>
      </c>
      <c r="K53" s="80">
        <f t="shared" si="5"/>
        <v>100000</v>
      </c>
      <c r="L53" s="81"/>
    </row>
    <row r="54" spans="2:12" ht="18" customHeight="1" x14ac:dyDescent="0.15">
      <c r="B54" s="22" t="s">
        <v>26</v>
      </c>
      <c r="C54" s="14">
        <v>100000</v>
      </c>
      <c r="D54" s="14">
        <v>200000</v>
      </c>
      <c r="E54" s="79">
        <v>114380</v>
      </c>
      <c r="F54" s="83">
        <v>0</v>
      </c>
      <c r="G54" s="67">
        <f t="shared" si="4"/>
        <v>114380</v>
      </c>
      <c r="H54" s="67"/>
      <c r="I54" s="11">
        <f t="shared" si="6"/>
        <v>-100000</v>
      </c>
      <c r="J54" s="45">
        <v>0</v>
      </c>
      <c r="K54" s="80">
        <f t="shared" si="5"/>
        <v>100000</v>
      </c>
      <c r="L54" s="81"/>
    </row>
    <row r="55" spans="2:12" ht="18" customHeight="1" x14ac:dyDescent="0.15">
      <c r="B55" s="22" t="s">
        <v>41</v>
      </c>
      <c r="C55" s="14">
        <v>41000</v>
      </c>
      <c r="D55" s="14">
        <v>41000</v>
      </c>
      <c r="E55" s="79">
        <v>24688</v>
      </c>
      <c r="F55" s="83">
        <v>11000</v>
      </c>
      <c r="G55" s="67">
        <f t="shared" si="4"/>
        <v>35688</v>
      </c>
      <c r="H55" s="67"/>
      <c r="I55" s="11">
        <f t="shared" si="6"/>
        <v>0</v>
      </c>
      <c r="J55" s="45">
        <v>41000</v>
      </c>
      <c r="K55" s="80">
        <f t="shared" si="5"/>
        <v>0</v>
      </c>
      <c r="L55" s="81"/>
    </row>
    <row r="56" spans="2:12" ht="18" customHeight="1" x14ac:dyDescent="0.15">
      <c r="B56" s="13" t="s">
        <v>42</v>
      </c>
      <c r="C56" s="14">
        <f>SUM(C57:C63)</f>
        <v>185000</v>
      </c>
      <c r="D56" s="14">
        <f>SUM(D57:D63)</f>
        <v>225000</v>
      </c>
      <c r="E56" s="79">
        <f>SUM(E57:E63)</f>
        <v>235364</v>
      </c>
      <c r="F56" s="79">
        <f>SUM(F57:F63)</f>
        <v>106000</v>
      </c>
      <c r="G56" s="67">
        <f t="shared" si="4"/>
        <v>341364</v>
      </c>
      <c r="H56" s="67"/>
      <c r="I56" s="11">
        <f t="shared" si="6"/>
        <v>-40000</v>
      </c>
      <c r="J56" s="45">
        <f>SUM(J57:J63)</f>
        <v>159000</v>
      </c>
      <c r="K56" s="80">
        <f t="shared" si="5"/>
        <v>26000</v>
      </c>
      <c r="L56" s="81"/>
    </row>
    <row r="57" spans="2:12" ht="18" customHeight="1" x14ac:dyDescent="0.15">
      <c r="B57" s="22" t="s">
        <v>26</v>
      </c>
      <c r="C57" s="14">
        <v>100000</v>
      </c>
      <c r="D57" s="14">
        <v>130000</v>
      </c>
      <c r="E57" s="79">
        <v>175880</v>
      </c>
      <c r="F57" s="78">
        <v>50000</v>
      </c>
      <c r="G57" s="67">
        <f t="shared" si="4"/>
        <v>225880</v>
      </c>
      <c r="H57" s="67"/>
      <c r="I57" s="11">
        <f t="shared" si="6"/>
        <v>-30000</v>
      </c>
      <c r="J57" s="45">
        <v>95000</v>
      </c>
      <c r="K57" s="80">
        <f t="shared" si="5"/>
        <v>5000</v>
      </c>
      <c r="L57" s="81"/>
    </row>
    <row r="58" spans="2:12" ht="18" customHeight="1" x14ac:dyDescent="0.15">
      <c r="B58" s="22" t="s">
        <v>27</v>
      </c>
      <c r="C58" s="14">
        <v>30000</v>
      </c>
      <c r="D58" s="14">
        <v>30000</v>
      </c>
      <c r="E58" s="79">
        <v>25108</v>
      </c>
      <c r="F58" s="78">
        <v>12000</v>
      </c>
      <c r="G58" s="67">
        <f t="shared" si="4"/>
        <v>37108</v>
      </c>
      <c r="H58" s="67"/>
      <c r="I58" s="11">
        <f t="shared" si="6"/>
        <v>0</v>
      </c>
      <c r="J58" s="45">
        <v>31000</v>
      </c>
      <c r="K58" s="80">
        <f t="shared" si="5"/>
        <v>-1000</v>
      </c>
      <c r="L58" s="81"/>
    </row>
    <row r="59" spans="2:12" ht="18" customHeight="1" x14ac:dyDescent="0.15">
      <c r="B59" s="22" t="s">
        <v>35</v>
      </c>
      <c r="C59" s="14">
        <v>5000</v>
      </c>
      <c r="D59" s="14">
        <v>5000</v>
      </c>
      <c r="E59" s="79"/>
      <c r="F59" s="78"/>
      <c r="G59" s="67"/>
      <c r="H59" s="67"/>
      <c r="I59" s="11">
        <f t="shared" si="6"/>
        <v>0</v>
      </c>
      <c r="J59" s="45">
        <v>0</v>
      </c>
      <c r="K59" s="80">
        <f t="shared" si="5"/>
        <v>5000</v>
      </c>
      <c r="L59" s="81"/>
    </row>
    <row r="60" spans="2:12" ht="18" customHeight="1" x14ac:dyDescent="0.15">
      <c r="B60" s="22" t="s">
        <v>30</v>
      </c>
      <c r="C60" s="14">
        <v>25000</v>
      </c>
      <c r="D60" s="14">
        <v>30000</v>
      </c>
      <c r="E60" s="79">
        <v>31500</v>
      </c>
      <c r="F60" s="78">
        <v>14000</v>
      </c>
      <c r="G60" s="67">
        <f t="shared" si="4"/>
        <v>45500</v>
      </c>
      <c r="H60" s="67"/>
      <c r="I60" s="11">
        <f t="shared" si="6"/>
        <v>-5000</v>
      </c>
      <c r="J60" s="45">
        <v>23000</v>
      </c>
      <c r="K60" s="80">
        <f t="shared" si="5"/>
        <v>2000</v>
      </c>
      <c r="L60" s="81"/>
    </row>
    <row r="61" spans="2:12" ht="18" customHeight="1" x14ac:dyDescent="0.15">
      <c r="B61" s="22" t="s">
        <v>28</v>
      </c>
      <c r="C61" s="14">
        <v>10000</v>
      </c>
      <c r="D61" s="14">
        <v>15000</v>
      </c>
      <c r="E61" s="79">
        <v>820</v>
      </c>
      <c r="F61" s="78">
        <v>0</v>
      </c>
      <c r="G61" s="67">
        <f t="shared" si="4"/>
        <v>820</v>
      </c>
      <c r="H61" s="67"/>
      <c r="I61" s="11">
        <f t="shared" si="6"/>
        <v>-5000</v>
      </c>
      <c r="J61" s="45">
        <v>6000</v>
      </c>
      <c r="K61" s="80">
        <f t="shared" si="5"/>
        <v>4000</v>
      </c>
      <c r="L61" s="81"/>
    </row>
    <row r="62" spans="2:12" ht="18" customHeight="1" x14ac:dyDescent="0.15">
      <c r="B62" s="22" t="s">
        <v>34</v>
      </c>
      <c r="C62" s="14">
        <v>10000</v>
      </c>
      <c r="D62" s="14">
        <v>10000</v>
      </c>
      <c r="E62" s="79">
        <v>0</v>
      </c>
      <c r="F62" s="78">
        <v>30000</v>
      </c>
      <c r="G62" s="67">
        <f>E62+F62</f>
        <v>30000</v>
      </c>
      <c r="H62" s="67"/>
      <c r="I62" s="11">
        <f t="shared" si="6"/>
        <v>0</v>
      </c>
      <c r="J62" s="45">
        <v>0</v>
      </c>
      <c r="K62" s="80">
        <f t="shared" si="5"/>
        <v>10000</v>
      </c>
      <c r="L62" s="81"/>
    </row>
    <row r="63" spans="2:12" ht="18" customHeight="1" x14ac:dyDescent="0.15">
      <c r="B63" s="22" t="s">
        <v>33</v>
      </c>
      <c r="C63" s="14">
        <v>5000</v>
      </c>
      <c r="D63" s="14">
        <v>5000</v>
      </c>
      <c r="E63" s="79">
        <v>2056</v>
      </c>
      <c r="F63" s="78">
        <v>0</v>
      </c>
      <c r="G63" s="67">
        <f t="shared" si="4"/>
        <v>2056</v>
      </c>
      <c r="H63" s="67"/>
      <c r="I63" s="11">
        <f t="shared" si="6"/>
        <v>0</v>
      </c>
      <c r="J63" s="45">
        <v>4000</v>
      </c>
      <c r="K63" s="80">
        <f t="shared" si="5"/>
        <v>1000</v>
      </c>
      <c r="L63" s="81"/>
    </row>
    <row r="64" spans="2:12" s="119" customFormat="1" ht="18" customHeight="1" x14ac:dyDescent="0.15">
      <c r="B64" s="21" t="s">
        <v>43</v>
      </c>
      <c r="C64" s="14">
        <v>500000</v>
      </c>
      <c r="D64" s="14">
        <v>500000</v>
      </c>
      <c r="E64" s="112">
        <v>0</v>
      </c>
      <c r="F64" s="121">
        <v>280000</v>
      </c>
      <c r="G64" s="11">
        <f t="shared" si="4"/>
        <v>280000</v>
      </c>
      <c r="H64" s="11"/>
      <c r="I64" s="11">
        <f t="shared" si="6"/>
        <v>0</v>
      </c>
      <c r="J64" s="45">
        <v>560000</v>
      </c>
      <c r="K64" s="117">
        <f t="shared" si="5"/>
        <v>-60000</v>
      </c>
      <c r="L64" s="118"/>
    </row>
    <row r="65" spans="2:12" ht="18" customHeight="1" x14ac:dyDescent="0.15">
      <c r="B65" s="25" t="s">
        <v>44</v>
      </c>
      <c r="C65" s="26">
        <v>17500</v>
      </c>
      <c r="D65" s="26">
        <v>15000</v>
      </c>
      <c r="E65" s="71">
        <v>0</v>
      </c>
      <c r="F65" s="77">
        <v>0</v>
      </c>
      <c r="G65" s="66">
        <f t="shared" si="4"/>
        <v>0</v>
      </c>
      <c r="H65" s="66"/>
      <c r="I65" s="11">
        <f t="shared" si="6"/>
        <v>2500</v>
      </c>
      <c r="J65" s="45">
        <v>3500</v>
      </c>
      <c r="K65" s="68">
        <f t="shared" si="5"/>
        <v>14000</v>
      </c>
      <c r="L65" s="72"/>
    </row>
    <row r="66" spans="2:12" ht="18" customHeight="1" x14ac:dyDescent="0.15">
      <c r="B66" s="25" t="s">
        <v>45</v>
      </c>
      <c r="C66" s="26">
        <v>154000</v>
      </c>
      <c r="D66" s="26">
        <v>100000</v>
      </c>
      <c r="E66" s="71">
        <v>43458</v>
      </c>
      <c r="F66" s="77">
        <v>60000</v>
      </c>
      <c r="G66" s="66">
        <f>E66+F66</f>
        <v>103458</v>
      </c>
      <c r="H66" s="66"/>
      <c r="I66" s="11">
        <f t="shared" si="6"/>
        <v>54000</v>
      </c>
      <c r="J66" s="45">
        <v>159600</v>
      </c>
      <c r="K66" s="68">
        <f t="shared" si="5"/>
        <v>-5600</v>
      </c>
      <c r="L66" s="72"/>
    </row>
    <row r="67" spans="2:12" ht="18" customHeight="1" x14ac:dyDescent="0.15">
      <c r="B67" s="27" t="s">
        <v>46</v>
      </c>
      <c r="C67" s="26">
        <v>266000</v>
      </c>
      <c r="D67" s="26">
        <v>400000</v>
      </c>
      <c r="E67" s="71">
        <v>0</v>
      </c>
      <c r="F67" s="77">
        <v>158000</v>
      </c>
      <c r="G67" s="66">
        <f t="shared" si="4"/>
        <v>158000</v>
      </c>
      <c r="H67" s="66"/>
      <c r="I67" s="11">
        <f t="shared" si="6"/>
        <v>-134000</v>
      </c>
      <c r="J67" s="45">
        <v>385000</v>
      </c>
      <c r="K67" s="68">
        <f t="shared" si="5"/>
        <v>-119000</v>
      </c>
      <c r="L67" s="72"/>
    </row>
    <row r="68" spans="2:12" ht="18" customHeight="1" x14ac:dyDescent="0.15">
      <c r="B68" s="25" t="s">
        <v>47</v>
      </c>
      <c r="C68" s="26">
        <v>315000</v>
      </c>
      <c r="D68" s="26">
        <v>300000</v>
      </c>
      <c r="E68" s="71">
        <v>69987</v>
      </c>
      <c r="F68" s="77">
        <v>20000</v>
      </c>
      <c r="G68" s="66">
        <f t="shared" si="4"/>
        <v>89987</v>
      </c>
      <c r="H68" s="66"/>
      <c r="I68" s="11">
        <f t="shared" si="6"/>
        <v>15000</v>
      </c>
      <c r="J68" s="45">
        <v>300000</v>
      </c>
      <c r="K68" s="68">
        <f t="shared" si="5"/>
        <v>15000</v>
      </c>
      <c r="L68" s="72"/>
    </row>
    <row r="69" spans="2:12" ht="18" customHeight="1" x14ac:dyDescent="0.15">
      <c r="B69" s="25" t="s">
        <v>48</v>
      </c>
      <c r="C69" s="26">
        <v>259000</v>
      </c>
      <c r="D69" s="26">
        <v>250000</v>
      </c>
      <c r="E69" s="71">
        <v>0</v>
      </c>
      <c r="F69" s="66">
        <v>231000</v>
      </c>
      <c r="G69" s="66">
        <f t="shared" si="4"/>
        <v>231000</v>
      </c>
      <c r="H69" s="66"/>
      <c r="I69" s="11">
        <f t="shared" si="6"/>
        <v>9000</v>
      </c>
      <c r="J69" s="45">
        <v>280000</v>
      </c>
      <c r="K69" s="68">
        <f t="shared" si="5"/>
        <v>-21000</v>
      </c>
      <c r="L69" s="72"/>
    </row>
    <row r="70" spans="2:12" ht="18" customHeight="1" x14ac:dyDescent="0.15">
      <c r="B70" s="25" t="s">
        <v>49</v>
      </c>
      <c r="C70" s="26">
        <v>350000</v>
      </c>
      <c r="D70" s="26">
        <v>350000</v>
      </c>
      <c r="E70" s="71"/>
      <c r="F70" s="66"/>
      <c r="G70" s="66"/>
      <c r="H70" s="66"/>
      <c r="I70" s="11">
        <f>C70-D70</f>
        <v>0</v>
      </c>
      <c r="J70" s="45">
        <v>150000</v>
      </c>
      <c r="K70" s="68">
        <f t="shared" si="5"/>
        <v>200000</v>
      </c>
      <c r="L70" s="72"/>
    </row>
    <row r="71" spans="2:12" ht="18" customHeight="1" x14ac:dyDescent="0.15">
      <c r="B71" s="25" t="s">
        <v>50</v>
      </c>
      <c r="C71" s="26">
        <v>105000</v>
      </c>
      <c r="D71" s="26">
        <v>75000</v>
      </c>
      <c r="E71" s="71">
        <v>11096</v>
      </c>
      <c r="F71" s="66">
        <v>143000</v>
      </c>
      <c r="G71" s="66">
        <f t="shared" si="4"/>
        <v>154096</v>
      </c>
      <c r="H71" s="66"/>
      <c r="I71" s="11">
        <f t="shared" si="6"/>
        <v>30000</v>
      </c>
      <c r="J71" s="45">
        <v>150000</v>
      </c>
      <c r="K71" s="68">
        <f t="shared" si="5"/>
        <v>-45000</v>
      </c>
      <c r="L71" s="72"/>
    </row>
    <row r="72" spans="2:12" ht="18" customHeight="1" x14ac:dyDescent="0.15">
      <c r="B72" s="25" t="s">
        <v>51</v>
      </c>
      <c r="C72" s="26">
        <v>287000</v>
      </c>
      <c r="D72" s="26">
        <v>330000</v>
      </c>
      <c r="E72" s="71">
        <v>0</v>
      </c>
      <c r="F72" s="65">
        <v>222600</v>
      </c>
      <c r="G72" s="66">
        <f t="shared" si="4"/>
        <v>222600</v>
      </c>
      <c r="H72" s="66"/>
      <c r="I72" s="11">
        <f t="shared" si="6"/>
        <v>-43000</v>
      </c>
      <c r="J72" s="45">
        <v>359100</v>
      </c>
      <c r="K72" s="68">
        <f t="shared" si="5"/>
        <v>-72100</v>
      </c>
      <c r="L72" s="72"/>
    </row>
    <row r="73" spans="2:12" ht="18" customHeight="1" x14ac:dyDescent="0.15">
      <c r="B73" s="28" t="s">
        <v>52</v>
      </c>
      <c r="C73" s="29">
        <v>180000</v>
      </c>
      <c r="D73" s="29">
        <v>125000</v>
      </c>
      <c r="E73" s="73">
        <v>60033</v>
      </c>
      <c r="F73" s="85">
        <v>80000</v>
      </c>
      <c r="G73" s="85">
        <f t="shared" si="4"/>
        <v>140033</v>
      </c>
      <c r="H73" s="85"/>
      <c r="I73" s="16">
        <f>C73-D73</f>
        <v>55000</v>
      </c>
      <c r="J73" s="48">
        <v>180000</v>
      </c>
      <c r="K73" s="86">
        <f t="shared" si="5"/>
        <v>0</v>
      </c>
      <c r="L73" s="87"/>
    </row>
    <row r="74" spans="2:12" ht="18" customHeight="1" x14ac:dyDescent="0.15">
      <c r="B74" s="13" t="s">
        <v>53</v>
      </c>
      <c r="C74" s="31">
        <f>SUM(C75:C91)</f>
        <v>3944000</v>
      </c>
      <c r="D74" s="31">
        <f>SUM(D75:D91)</f>
        <v>3461000</v>
      </c>
      <c r="E74" s="71">
        <f>SUM(E75:E91)</f>
        <v>5987306</v>
      </c>
      <c r="F74" s="77">
        <f>SUM(F75:F91)</f>
        <v>-2862600</v>
      </c>
      <c r="G74" s="66">
        <f t="shared" si="4"/>
        <v>3124706</v>
      </c>
      <c r="H74" s="77"/>
      <c r="I74" s="11">
        <f t="shared" si="6"/>
        <v>483000</v>
      </c>
      <c r="J74" s="45">
        <f>SUM(J75:J91)</f>
        <v>3791300</v>
      </c>
      <c r="K74" s="68">
        <f t="shared" si="5"/>
        <v>152700</v>
      </c>
      <c r="L74" s="72"/>
    </row>
    <row r="75" spans="2:12" ht="18" customHeight="1" x14ac:dyDescent="0.15">
      <c r="B75" s="13" t="s">
        <v>22</v>
      </c>
      <c r="C75" s="14">
        <v>36000</v>
      </c>
      <c r="D75" s="14">
        <v>36000</v>
      </c>
      <c r="E75" s="71">
        <v>80000</v>
      </c>
      <c r="F75" s="66">
        <v>-44000</v>
      </c>
      <c r="G75" s="66">
        <f t="shared" si="4"/>
        <v>36000</v>
      </c>
      <c r="H75" s="66"/>
      <c r="I75" s="11">
        <f t="shared" si="6"/>
        <v>0</v>
      </c>
      <c r="J75" s="45">
        <v>36000</v>
      </c>
      <c r="K75" s="68">
        <f t="shared" si="5"/>
        <v>0</v>
      </c>
      <c r="L75" s="72"/>
    </row>
    <row r="76" spans="2:12" s="84" customFormat="1" ht="18" customHeight="1" x14ac:dyDescent="0.15">
      <c r="B76" s="32" t="s">
        <v>54</v>
      </c>
      <c r="C76" s="12">
        <v>1635000</v>
      </c>
      <c r="D76" s="12">
        <v>1600000</v>
      </c>
      <c r="E76" s="71">
        <v>3680598</v>
      </c>
      <c r="F76" s="66">
        <v>-2300000</v>
      </c>
      <c r="G76" s="66">
        <f t="shared" si="4"/>
        <v>1380598</v>
      </c>
      <c r="H76" s="66"/>
      <c r="I76" s="11">
        <f t="shared" si="6"/>
        <v>35000</v>
      </c>
      <c r="J76" s="45">
        <v>1506000</v>
      </c>
      <c r="K76" s="88">
        <f t="shared" si="5"/>
        <v>129000</v>
      </c>
      <c r="L76" s="89"/>
    </row>
    <row r="77" spans="2:12" ht="18" customHeight="1" x14ac:dyDescent="0.15">
      <c r="B77" s="32" t="s">
        <v>55</v>
      </c>
      <c r="C77" s="12">
        <v>421500</v>
      </c>
      <c r="D77" s="12">
        <v>450000</v>
      </c>
      <c r="E77" s="71">
        <v>718460</v>
      </c>
      <c r="F77" s="66">
        <v>-430000</v>
      </c>
      <c r="G77" s="66">
        <f t="shared" si="4"/>
        <v>288460</v>
      </c>
      <c r="H77" s="66"/>
      <c r="I77" s="11">
        <f t="shared" si="6"/>
        <v>-28500</v>
      </c>
      <c r="J77" s="45">
        <v>399000</v>
      </c>
      <c r="K77" s="68">
        <f t="shared" si="5"/>
        <v>22500</v>
      </c>
      <c r="L77" s="72"/>
    </row>
    <row r="78" spans="2:12" ht="18" customHeight="1" x14ac:dyDescent="0.15">
      <c r="B78" s="32" t="s">
        <v>56</v>
      </c>
      <c r="C78" s="14">
        <v>10000</v>
      </c>
      <c r="D78" s="14">
        <v>5000</v>
      </c>
      <c r="E78" s="71">
        <v>11772</v>
      </c>
      <c r="F78" s="66">
        <v>5000</v>
      </c>
      <c r="G78" s="66">
        <f t="shared" si="4"/>
        <v>16772</v>
      </c>
      <c r="H78" s="66"/>
      <c r="I78" s="11">
        <f t="shared" si="6"/>
        <v>5000</v>
      </c>
      <c r="J78" s="45">
        <v>7000</v>
      </c>
      <c r="K78" s="68">
        <f t="shared" si="5"/>
        <v>3000</v>
      </c>
      <c r="L78" s="72"/>
    </row>
    <row r="79" spans="2:12" ht="18" customHeight="1" x14ac:dyDescent="0.15">
      <c r="B79" s="13" t="s">
        <v>57</v>
      </c>
      <c r="C79" s="14">
        <v>50000</v>
      </c>
      <c r="D79" s="14">
        <v>50000</v>
      </c>
      <c r="E79" s="71">
        <v>99220</v>
      </c>
      <c r="F79" s="66">
        <v>45000</v>
      </c>
      <c r="G79" s="66">
        <f t="shared" si="4"/>
        <v>144220</v>
      </c>
      <c r="H79" s="66"/>
      <c r="I79" s="11">
        <f t="shared" si="6"/>
        <v>0</v>
      </c>
      <c r="J79" s="45">
        <v>45000</v>
      </c>
      <c r="K79" s="68">
        <f t="shared" si="5"/>
        <v>5000</v>
      </c>
      <c r="L79" s="72"/>
    </row>
    <row r="80" spans="2:12" ht="18" customHeight="1" x14ac:dyDescent="0.15">
      <c r="B80" s="13" t="s">
        <v>58</v>
      </c>
      <c r="C80" s="14">
        <v>550000</v>
      </c>
      <c r="D80" s="14">
        <v>300000</v>
      </c>
      <c r="E80" s="71">
        <v>190965</v>
      </c>
      <c r="F80" s="66">
        <v>85000</v>
      </c>
      <c r="G80" s="67">
        <f t="shared" si="4"/>
        <v>275965</v>
      </c>
      <c r="H80" s="67"/>
      <c r="I80" s="11">
        <f>C80-D80</f>
        <v>250000</v>
      </c>
      <c r="J80" s="45">
        <v>530000</v>
      </c>
      <c r="K80" s="80">
        <f t="shared" si="5"/>
        <v>20000</v>
      </c>
      <c r="L80" s="81"/>
    </row>
    <row r="81" spans="2:12" s="119" customFormat="1" ht="18" customHeight="1" x14ac:dyDescent="0.15">
      <c r="B81" s="32" t="s">
        <v>59</v>
      </c>
      <c r="C81" s="14">
        <v>100000</v>
      </c>
      <c r="D81" s="14">
        <v>70000</v>
      </c>
      <c r="E81" s="115"/>
      <c r="F81" s="120">
        <v>120000</v>
      </c>
      <c r="G81" s="116">
        <f t="shared" si="4"/>
        <v>120000</v>
      </c>
      <c r="H81" s="116"/>
      <c r="I81" s="11">
        <f t="shared" si="6"/>
        <v>30000</v>
      </c>
      <c r="J81" s="45">
        <v>95000</v>
      </c>
      <c r="K81" s="117">
        <f t="shared" si="5"/>
        <v>5000</v>
      </c>
      <c r="L81" s="118"/>
    </row>
    <row r="82" spans="2:12" ht="18" customHeight="1" x14ac:dyDescent="0.15">
      <c r="B82" s="13" t="s">
        <v>60</v>
      </c>
      <c r="C82" s="14">
        <v>7500</v>
      </c>
      <c r="D82" s="14">
        <v>10000</v>
      </c>
      <c r="E82" s="71">
        <v>0</v>
      </c>
      <c r="F82" s="66">
        <v>0</v>
      </c>
      <c r="G82" s="66">
        <f t="shared" si="4"/>
        <v>0</v>
      </c>
      <c r="H82" s="66"/>
      <c r="I82" s="11">
        <f t="shared" si="6"/>
        <v>-2500</v>
      </c>
      <c r="J82" s="45">
        <v>1500</v>
      </c>
      <c r="K82" s="68">
        <f t="shared" si="5"/>
        <v>6000</v>
      </c>
      <c r="L82" s="72"/>
    </row>
    <row r="83" spans="2:12" ht="18" customHeight="1" x14ac:dyDescent="0.15">
      <c r="B83" s="13" t="s">
        <v>61</v>
      </c>
      <c r="C83" s="14">
        <v>66000</v>
      </c>
      <c r="D83" s="14">
        <v>50000</v>
      </c>
      <c r="E83" s="71">
        <v>61311</v>
      </c>
      <c r="F83" s="66">
        <v>-15000</v>
      </c>
      <c r="G83" s="66">
        <f t="shared" si="4"/>
        <v>46311</v>
      </c>
      <c r="H83" s="66"/>
      <c r="I83" s="11">
        <f t="shared" si="6"/>
        <v>16000</v>
      </c>
      <c r="J83" s="45">
        <v>68400</v>
      </c>
      <c r="K83" s="68">
        <f t="shared" si="5"/>
        <v>-2400</v>
      </c>
      <c r="L83" s="72"/>
    </row>
    <row r="84" spans="2:12" ht="18" customHeight="1" x14ac:dyDescent="0.15">
      <c r="B84" s="32" t="s">
        <v>46</v>
      </c>
      <c r="C84" s="14">
        <v>114000</v>
      </c>
      <c r="D84" s="14">
        <v>170000</v>
      </c>
      <c r="E84" s="71">
        <v>225503</v>
      </c>
      <c r="F84" s="66">
        <v>-158000</v>
      </c>
      <c r="G84" s="66">
        <f t="shared" si="4"/>
        <v>67503</v>
      </c>
      <c r="H84" s="66"/>
      <c r="I84" s="11">
        <f t="shared" si="6"/>
        <v>-56000</v>
      </c>
      <c r="J84" s="45">
        <v>165000</v>
      </c>
      <c r="K84" s="68">
        <f t="shared" si="5"/>
        <v>-51000</v>
      </c>
      <c r="L84" s="72"/>
    </row>
    <row r="85" spans="2:12" ht="18" customHeight="1" x14ac:dyDescent="0.15">
      <c r="B85" s="13" t="s">
        <v>62</v>
      </c>
      <c r="C85" s="14">
        <v>350000</v>
      </c>
      <c r="D85" s="14">
        <v>250000</v>
      </c>
      <c r="E85" s="71">
        <v>232235</v>
      </c>
      <c r="F85" s="66">
        <v>100000</v>
      </c>
      <c r="G85" s="67">
        <f t="shared" ref="G85:G91" si="7">E85+F85</f>
        <v>332235</v>
      </c>
      <c r="H85" s="67"/>
      <c r="I85" s="11">
        <f t="shared" ref="I85:I93" si="8">C85-D85</f>
        <v>100000</v>
      </c>
      <c r="J85" s="45">
        <v>350000</v>
      </c>
      <c r="K85" s="80">
        <f>C85-J85</f>
        <v>0</v>
      </c>
      <c r="L85" s="81"/>
    </row>
    <row r="86" spans="2:12" ht="18" customHeight="1" x14ac:dyDescent="0.15">
      <c r="B86" s="13" t="s">
        <v>47</v>
      </c>
      <c r="C86" s="14">
        <v>135000</v>
      </c>
      <c r="D86" s="14">
        <v>80000</v>
      </c>
      <c r="E86" s="71"/>
      <c r="F86" s="66"/>
      <c r="G86" s="67"/>
      <c r="H86" s="67"/>
      <c r="I86" s="11">
        <f t="shared" si="8"/>
        <v>55000</v>
      </c>
      <c r="J86" s="45">
        <v>130000</v>
      </c>
      <c r="K86" s="80">
        <f>C86-J86</f>
        <v>5000</v>
      </c>
      <c r="L86" s="81"/>
    </row>
    <row r="87" spans="2:12" ht="18" customHeight="1" x14ac:dyDescent="0.15">
      <c r="B87" s="13" t="s">
        <v>63</v>
      </c>
      <c r="C87" s="14">
        <v>111000</v>
      </c>
      <c r="D87" s="14">
        <v>120000</v>
      </c>
      <c r="E87" s="71">
        <v>165503</v>
      </c>
      <c r="F87" s="66">
        <v>-66000</v>
      </c>
      <c r="G87" s="66">
        <f t="shared" si="7"/>
        <v>99503</v>
      </c>
      <c r="H87" s="66"/>
      <c r="I87" s="11">
        <f t="shared" si="8"/>
        <v>-9000</v>
      </c>
      <c r="J87" s="45">
        <v>120000</v>
      </c>
      <c r="K87" s="68">
        <f>C87-J87</f>
        <v>-9000</v>
      </c>
      <c r="L87" s="72"/>
    </row>
    <row r="88" spans="2:12" s="84" customFormat="1" ht="18" customHeight="1" x14ac:dyDescent="0.15">
      <c r="B88" s="32" t="s">
        <v>50</v>
      </c>
      <c r="C88" s="33">
        <v>45000</v>
      </c>
      <c r="D88" s="33">
        <v>20000</v>
      </c>
      <c r="E88" s="90">
        <v>141556</v>
      </c>
      <c r="F88" s="91">
        <v>-80000</v>
      </c>
      <c r="G88" s="91">
        <f t="shared" si="7"/>
        <v>61556</v>
      </c>
      <c r="H88" s="91"/>
      <c r="I88" s="24">
        <f t="shared" si="8"/>
        <v>25000</v>
      </c>
      <c r="J88" s="49">
        <v>0</v>
      </c>
      <c r="K88" s="88">
        <f>C88-J88</f>
        <v>45000</v>
      </c>
      <c r="L88" s="89"/>
    </row>
    <row r="89" spans="2:12" ht="18" customHeight="1" x14ac:dyDescent="0.15">
      <c r="B89" s="13" t="s">
        <v>64</v>
      </c>
      <c r="C89" s="14">
        <v>123000</v>
      </c>
      <c r="D89" s="14">
        <v>130000</v>
      </c>
      <c r="E89" s="71">
        <v>219807</v>
      </c>
      <c r="F89" s="66">
        <v>-124600</v>
      </c>
      <c r="G89" s="67">
        <f t="shared" si="7"/>
        <v>95207</v>
      </c>
      <c r="H89" s="67"/>
      <c r="I89" s="11">
        <f t="shared" si="8"/>
        <v>-7000</v>
      </c>
      <c r="J89" s="45">
        <v>153900</v>
      </c>
      <c r="K89" s="80">
        <f>C89-J89</f>
        <v>-30900</v>
      </c>
      <c r="L89" s="81"/>
    </row>
    <row r="90" spans="2:12" ht="18" customHeight="1" x14ac:dyDescent="0.15">
      <c r="B90" s="13" t="s">
        <v>65</v>
      </c>
      <c r="C90" s="14">
        <v>105000</v>
      </c>
      <c r="D90" s="14">
        <v>100000</v>
      </c>
      <c r="E90" s="71">
        <v>100000</v>
      </c>
      <c r="F90" s="66">
        <v>0</v>
      </c>
      <c r="G90" s="67">
        <f t="shared" si="7"/>
        <v>100000</v>
      </c>
      <c r="H90" s="67"/>
      <c r="I90" s="11">
        <f t="shared" si="8"/>
        <v>5000</v>
      </c>
      <c r="J90" s="45">
        <v>100500</v>
      </c>
      <c r="K90" s="80"/>
      <c r="L90" s="81"/>
    </row>
    <row r="91" spans="2:12" ht="18" customHeight="1" x14ac:dyDescent="0.15">
      <c r="B91" s="15" t="s">
        <v>66</v>
      </c>
      <c r="C91" s="34">
        <v>85000</v>
      </c>
      <c r="D91" s="34">
        <v>20000</v>
      </c>
      <c r="E91" s="73">
        <v>60376</v>
      </c>
      <c r="F91" s="66">
        <v>0</v>
      </c>
      <c r="G91" s="92">
        <f t="shared" si="7"/>
        <v>60376</v>
      </c>
      <c r="H91" s="67"/>
      <c r="I91" s="11">
        <f t="shared" si="8"/>
        <v>65000</v>
      </c>
      <c r="J91" s="45">
        <v>84000</v>
      </c>
      <c r="K91" s="80">
        <f>C91-J91</f>
        <v>1000</v>
      </c>
      <c r="L91" s="93"/>
    </row>
    <row r="92" spans="2:12" ht="18" customHeight="1" x14ac:dyDescent="0.15">
      <c r="B92" s="35" t="s">
        <v>67</v>
      </c>
      <c r="C92" s="36">
        <f>C16+C74</f>
        <v>16701000</v>
      </c>
      <c r="D92" s="36">
        <f>D16+D74</f>
        <v>17231000</v>
      </c>
      <c r="E92" s="95">
        <f>E16+E74</f>
        <v>11218099</v>
      </c>
      <c r="F92" s="94">
        <f>F16+F74</f>
        <v>3845900</v>
      </c>
      <c r="G92" s="94">
        <f>G16+G74</f>
        <v>15063999</v>
      </c>
      <c r="H92" s="94"/>
      <c r="I92" s="37">
        <f>C92-D92</f>
        <v>-530000</v>
      </c>
      <c r="J92" s="50">
        <f>J16+J74</f>
        <v>15944000</v>
      </c>
      <c r="K92" s="96">
        <f>D92-E92</f>
        <v>6012901</v>
      </c>
      <c r="L92" s="97"/>
    </row>
    <row r="93" spans="2:12" ht="18" customHeight="1" x14ac:dyDescent="0.15">
      <c r="B93" s="38" t="s">
        <v>68</v>
      </c>
      <c r="C93" s="30">
        <f>C14-C92</f>
        <v>0</v>
      </c>
      <c r="D93" s="30">
        <f>D14-D92</f>
        <v>0</v>
      </c>
      <c r="E93" s="85">
        <f>E14-E92</f>
        <v>8235395</v>
      </c>
      <c r="F93" s="85">
        <f>F14-F92</f>
        <v>-9140300</v>
      </c>
      <c r="G93" s="92">
        <f>G14-G92</f>
        <v>-904905</v>
      </c>
      <c r="H93" s="92"/>
      <c r="I93" s="37">
        <f t="shared" si="8"/>
        <v>0</v>
      </c>
      <c r="J93" s="48">
        <f>J14-J92</f>
        <v>-61000</v>
      </c>
      <c r="K93" s="96">
        <f>D93-E93</f>
        <v>-8235395</v>
      </c>
      <c r="L93" s="98"/>
    </row>
    <row r="94" spans="2:12" ht="18" customHeight="1" x14ac:dyDescent="0.15">
      <c r="B94" s="35" t="s">
        <v>69</v>
      </c>
      <c r="C94" s="36">
        <f>J95</f>
        <v>1064029</v>
      </c>
      <c r="D94" s="36">
        <v>1081475</v>
      </c>
      <c r="E94" s="99">
        <v>2504585</v>
      </c>
      <c r="F94" s="99"/>
      <c r="G94" s="94">
        <v>3853000</v>
      </c>
      <c r="H94" s="94"/>
      <c r="I94" s="37">
        <f>C94-D94</f>
        <v>-17446</v>
      </c>
      <c r="J94" s="50">
        <v>1125029</v>
      </c>
      <c r="K94" s="96">
        <f>D94-E94</f>
        <v>-1423110</v>
      </c>
      <c r="L94" s="97"/>
    </row>
    <row r="95" spans="2:12" ht="18" customHeight="1" thickBot="1" x14ac:dyDescent="0.2">
      <c r="B95" s="39" t="s">
        <v>70</v>
      </c>
      <c r="C95" s="40">
        <f t="shared" ref="C95:H95" si="9">SUM(C93:C94)</f>
        <v>1064029</v>
      </c>
      <c r="D95" s="40">
        <v>1081475</v>
      </c>
      <c r="E95" s="101">
        <f t="shared" si="9"/>
        <v>10739980</v>
      </c>
      <c r="F95" s="101">
        <f t="shared" si="9"/>
        <v>-9140300</v>
      </c>
      <c r="G95" s="100">
        <f t="shared" si="9"/>
        <v>2948095</v>
      </c>
      <c r="H95" s="100">
        <f t="shared" si="9"/>
        <v>0</v>
      </c>
      <c r="I95" s="19">
        <f>C95-D95</f>
        <v>-17446</v>
      </c>
      <c r="J95" s="51">
        <f>SUM(J93:J94)</f>
        <v>1064029</v>
      </c>
      <c r="K95" s="102">
        <f>D95-E95</f>
        <v>-9658505</v>
      </c>
      <c r="L95" s="103"/>
    </row>
    <row r="96" spans="2:12" ht="3.75" customHeight="1" x14ac:dyDescent="0.15">
      <c r="B96" s="104"/>
      <c r="C96" s="105"/>
      <c r="D96" s="105"/>
      <c r="E96" s="106"/>
      <c r="F96" s="106"/>
      <c r="G96" s="106"/>
      <c r="H96" s="106"/>
      <c r="I96" s="41"/>
      <c r="J96" s="105"/>
      <c r="K96" s="107"/>
      <c r="L96" s="107"/>
    </row>
    <row r="97" spans="2:12" ht="21" customHeight="1" x14ac:dyDescent="0.15">
      <c r="B97" s="131"/>
      <c r="C97" s="131"/>
      <c r="D97" s="131"/>
      <c r="E97" s="131"/>
      <c r="F97" s="131"/>
      <c r="G97" s="131"/>
      <c r="H97" s="131"/>
      <c r="I97" s="131"/>
      <c r="J97" s="131"/>
      <c r="K97" s="131"/>
      <c r="L97" s="131"/>
    </row>
  </sheetData>
  <mergeCells count="3">
    <mergeCell ref="B3:L3"/>
    <mergeCell ref="B4:L4"/>
    <mergeCell ref="B97:L97"/>
  </mergeCells>
  <phoneticPr fontId="3"/>
  <pageMargins left="0.55118110236220474" right="0" top="0.27559055118110237" bottom="0.23622047244094491" header="0.39370078740157483" footer="0.35433070866141736"/>
  <pageSetup paperSize="9" fitToWidth="0" orientation="portrait" cellComments="asDisplayed" r:id="rId1"/>
  <headerFooter alignWithMargins="0"/>
  <rowBreaks count="1" manualBreakCount="1">
    <brk id="52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R4年度予算コメントなし</vt:lpstr>
      <vt:lpstr>'R4年度予算コメントなし'!Print_Area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AVSC01</dc:creator>
  <cp:lastModifiedBy>user</cp:lastModifiedBy>
  <cp:lastPrinted>2022-03-24T07:20:53Z</cp:lastPrinted>
  <dcterms:created xsi:type="dcterms:W3CDTF">2019-02-05T08:15:10Z</dcterms:created>
  <dcterms:modified xsi:type="dcterms:W3CDTF">2022-08-02T01:32:26Z</dcterms:modified>
</cp:coreProperties>
</file>