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575"/>
  </bookViews>
  <sheets>
    <sheet name="29年度予算(前年度あり）" sheetId="1" r:id="rId1"/>
    <sheet name="Sheet1" sheetId="3" r:id="rId2"/>
  </sheets>
  <definedNames>
    <definedName name="_xlnm.Print_Area" localSheetId="0">'29年度予算(前年度あり）'!$A$4:$L$84</definedName>
  </definedNames>
  <calcPr calcId="145621"/>
</workbook>
</file>

<file path=xl/calcChain.xml><?xml version="1.0" encoding="utf-8"?>
<calcChain xmlns="http://schemas.openxmlformats.org/spreadsheetml/2006/main">
  <c r="I84" i="1" l="1"/>
  <c r="I83" i="1"/>
  <c r="K83" i="1" s="1"/>
  <c r="K81" i="1"/>
  <c r="K82" i="1"/>
  <c r="K84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59" i="1"/>
  <c r="I80" i="1"/>
  <c r="I59" i="1"/>
  <c r="J59" i="1"/>
  <c r="K47" i="1"/>
  <c r="K48" i="1"/>
  <c r="K49" i="1"/>
  <c r="K50" i="1"/>
  <c r="K51" i="1"/>
  <c r="K52" i="1"/>
  <c r="K53" i="1"/>
  <c r="K54" i="1"/>
  <c r="K55" i="1"/>
  <c r="K56" i="1"/>
  <c r="K57" i="1"/>
  <c r="K58" i="1"/>
  <c r="K46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29" i="1"/>
  <c r="I23" i="1"/>
  <c r="I21" i="1"/>
  <c r="I19" i="1"/>
  <c r="I17" i="1"/>
  <c r="I14" i="1"/>
  <c r="I11" i="1"/>
  <c r="I26" i="1" l="1"/>
  <c r="K12" i="1"/>
  <c r="K13" i="1"/>
  <c r="K14" i="1"/>
  <c r="K15" i="1"/>
  <c r="K16" i="1"/>
  <c r="K18" i="1"/>
  <c r="K20" i="1"/>
  <c r="K22" i="1"/>
  <c r="K24" i="1"/>
  <c r="K25" i="1"/>
  <c r="J11" i="1"/>
  <c r="K11" i="1" s="1"/>
  <c r="J14" i="1"/>
  <c r="J17" i="1"/>
  <c r="K17" i="1" s="1"/>
  <c r="J19" i="1"/>
  <c r="K19" i="1" s="1"/>
  <c r="J21" i="1"/>
  <c r="J79" i="1" s="1"/>
  <c r="J23" i="1"/>
  <c r="K23" i="1" s="1"/>
  <c r="J68" i="1"/>
  <c r="J70" i="1"/>
  <c r="J72" i="1"/>
  <c r="J75" i="1"/>
  <c r="J78" i="1"/>
  <c r="J80" i="1" l="1"/>
  <c r="J71" i="1"/>
  <c r="K21" i="1"/>
  <c r="J26" i="1"/>
  <c r="J81" i="1"/>
  <c r="J83" i="1" s="1"/>
  <c r="J84" i="1" s="1"/>
  <c r="J65" i="1" l="1"/>
  <c r="K26" i="1"/>
  <c r="J60" i="1"/>
  <c r="J64" i="1" s="1"/>
  <c r="J73" i="1" s="1"/>
</calcChain>
</file>

<file path=xl/sharedStrings.xml><?xml version="1.0" encoding="utf-8"?>
<sst xmlns="http://schemas.openxmlformats.org/spreadsheetml/2006/main" count="99" uniqueCount="84">
  <si>
    <t>科　　　目</t>
    <rPh sb="0" eb="1">
      <t>カ</t>
    </rPh>
    <rPh sb="4" eb="5">
      <t>メ</t>
    </rPh>
    <phoneticPr fontId="3"/>
  </si>
  <si>
    <t>前年度</t>
    <rPh sb="0" eb="3">
      <t>ゼンネンド</t>
    </rPh>
    <phoneticPr fontId="3"/>
  </si>
  <si>
    <t>増減</t>
    <rPh sb="0" eb="2">
      <t>ゾウゲン</t>
    </rPh>
    <phoneticPr fontId="3"/>
  </si>
  <si>
    <t>備考</t>
    <rPh sb="0" eb="2">
      <t>ビコウ</t>
    </rPh>
    <phoneticPr fontId="3"/>
  </si>
  <si>
    <t>Ⅰ</t>
    <phoneticPr fontId="3"/>
  </si>
  <si>
    <t>一般正味財産増減の部</t>
    <rPh sb="0" eb="2">
      <t>イッパン</t>
    </rPh>
    <rPh sb="2" eb="4">
      <t>ショウミ</t>
    </rPh>
    <rPh sb="4" eb="6">
      <t>ザイサン</t>
    </rPh>
    <rPh sb="6" eb="8">
      <t>ゾウゲン</t>
    </rPh>
    <rPh sb="9" eb="10">
      <t>ブ</t>
    </rPh>
    <phoneticPr fontId="3"/>
  </si>
  <si>
    <t>経常増減の部</t>
    <rPh sb="0" eb="2">
      <t>ケイジョウ</t>
    </rPh>
    <rPh sb="2" eb="4">
      <t>ゾウゲン</t>
    </rPh>
    <rPh sb="5" eb="6">
      <t>ブ</t>
    </rPh>
    <phoneticPr fontId="3"/>
  </si>
  <si>
    <t>（1）</t>
    <phoneticPr fontId="3"/>
  </si>
  <si>
    <t>経常収益</t>
    <rPh sb="0" eb="2">
      <t>ケイジョウ</t>
    </rPh>
    <rPh sb="2" eb="4">
      <t>シュウエキ</t>
    </rPh>
    <phoneticPr fontId="3"/>
  </si>
  <si>
    <t>①</t>
    <phoneticPr fontId="3"/>
  </si>
  <si>
    <t>受取会費</t>
    <rPh sb="0" eb="2">
      <t>ウケトリ</t>
    </rPh>
    <rPh sb="2" eb="4">
      <t>カイヒ</t>
    </rPh>
    <phoneticPr fontId="3"/>
  </si>
  <si>
    <t>正会員受取会費</t>
    <rPh sb="0" eb="3">
      <t>セイカイイン</t>
    </rPh>
    <rPh sb="3" eb="5">
      <t>ウケトリ</t>
    </rPh>
    <rPh sb="5" eb="7">
      <t>カイヒ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</si>
  <si>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</si>
  <si>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②</t>
    <phoneticPr fontId="3"/>
  </si>
  <si>
    <t>事業収益</t>
    <rPh sb="0" eb="2">
      <t>ジギョウ</t>
    </rPh>
    <rPh sb="2" eb="4">
      <t>シュウエキ</t>
    </rPh>
    <phoneticPr fontId="3"/>
  </si>
  <si>
    <t>直接支援業務委託料</t>
    <rPh sb="0" eb="2">
      <t>チョクセツ</t>
    </rPh>
    <rPh sb="2" eb="4">
      <t>シエン</t>
    </rPh>
    <rPh sb="4" eb="6">
      <t>ギョウム</t>
    </rPh>
    <rPh sb="6" eb="9">
      <t>イタクリョウ</t>
    </rPh>
    <phoneticPr fontId="3"/>
  </si>
  <si>
    <t>巡回パネル展示事業費</t>
    <rPh sb="0" eb="2">
      <t>ジュンカイ</t>
    </rPh>
    <rPh sb="5" eb="7">
      <t>テンジ</t>
    </rPh>
    <rPh sb="7" eb="10">
      <t>ジギョウヒ</t>
    </rPh>
    <phoneticPr fontId="3"/>
  </si>
  <si>
    <t>③</t>
    <phoneticPr fontId="3"/>
  </si>
  <si>
    <t>受取補助金等</t>
    <rPh sb="0" eb="2">
      <t>ウケトリ</t>
    </rPh>
    <rPh sb="2" eb="6">
      <t>ホジョキントウ</t>
    </rPh>
    <phoneticPr fontId="3"/>
  </si>
  <si>
    <t>受取県補助金</t>
    <rPh sb="0" eb="2">
      <t>ウケトリ</t>
    </rPh>
    <rPh sb="2" eb="3">
      <t>ケン</t>
    </rPh>
    <rPh sb="3" eb="6">
      <t>ホジョキン</t>
    </rPh>
    <phoneticPr fontId="3"/>
  </si>
  <si>
    <t>④</t>
    <phoneticPr fontId="3"/>
  </si>
  <si>
    <t>受取負担金</t>
    <rPh sb="0" eb="2">
      <t>ウケトリ</t>
    </rPh>
    <rPh sb="2" eb="5">
      <t>フタンキン</t>
    </rPh>
    <phoneticPr fontId="3"/>
  </si>
  <si>
    <t>受取市町負担金</t>
    <rPh sb="0" eb="2">
      <t>ウケトリ</t>
    </rPh>
    <rPh sb="2" eb="3">
      <t>シ</t>
    </rPh>
    <rPh sb="3" eb="4">
      <t>チョウ</t>
    </rPh>
    <rPh sb="4" eb="7">
      <t>フタンキン</t>
    </rPh>
    <phoneticPr fontId="3"/>
  </si>
  <si>
    <t>⑤</t>
    <phoneticPr fontId="3"/>
  </si>
  <si>
    <t>受取寄付金</t>
    <rPh sb="0" eb="2">
      <t>ウケトリ</t>
    </rPh>
    <rPh sb="2" eb="5">
      <t>キフキン</t>
    </rPh>
    <phoneticPr fontId="3"/>
  </si>
  <si>
    <t>雑収益</t>
    <rPh sb="0" eb="1">
      <t>ザツ</t>
    </rPh>
    <rPh sb="1" eb="3">
      <t>シュウエキ</t>
    </rPh>
    <phoneticPr fontId="3"/>
  </si>
  <si>
    <t>受取利息</t>
    <rPh sb="0" eb="2">
      <t>ウケトリ</t>
    </rPh>
    <rPh sb="2" eb="4">
      <t>リソク</t>
    </rPh>
    <phoneticPr fontId="3"/>
  </si>
  <si>
    <t>雑収入</t>
    <rPh sb="0" eb="1">
      <t>ザツ</t>
    </rPh>
    <rPh sb="1" eb="3">
      <t>シュウニュウ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</si>
  <si>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</si>
  <si>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（2）</t>
    <phoneticPr fontId="3"/>
  </si>
  <si>
    <t>経常費用</t>
    <rPh sb="0" eb="2">
      <t>ケイジョウ</t>
    </rPh>
    <rPh sb="2" eb="4">
      <t>ヒヨウ</t>
    </rPh>
    <phoneticPr fontId="3"/>
  </si>
  <si>
    <t>①</t>
    <phoneticPr fontId="3"/>
  </si>
  <si>
    <t>事業費</t>
    <rPh sb="0" eb="3">
      <t>ジギョウヒ</t>
    </rPh>
    <phoneticPr fontId="3"/>
  </si>
  <si>
    <t>給料手当</t>
    <rPh sb="0" eb="2">
      <t>キュウリョウ</t>
    </rPh>
    <rPh sb="2" eb="4">
      <t>テア</t>
    </rPh>
    <phoneticPr fontId="3"/>
  </si>
  <si>
    <t>退職給付費用</t>
    <rPh sb="0" eb="2">
      <t>タイショク</t>
    </rPh>
    <rPh sb="2" eb="4">
      <t>キュウフ</t>
    </rPh>
    <rPh sb="4" eb="6">
      <t>ヒヨウ</t>
    </rPh>
    <phoneticPr fontId="3"/>
  </si>
  <si>
    <t>福利厚生費</t>
    <rPh sb="0" eb="2">
      <t>フクリ</t>
    </rPh>
    <rPh sb="2" eb="5">
      <t>コウセイヒ</t>
    </rPh>
    <phoneticPr fontId="3"/>
  </si>
  <si>
    <t>旅費交通費</t>
    <rPh sb="0" eb="2">
      <t>リョヒ</t>
    </rPh>
    <rPh sb="2" eb="5">
      <t>コウツウヒ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</si>
  <si>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</si>
  <si>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</si>
  <si>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</si>
  <si>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修繕費</t>
    <rPh sb="0" eb="3">
      <t>シュウゼンヒ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</si>
  <si>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</si>
  <si>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燃料費</t>
    <rPh sb="0" eb="3">
      <t>ネンリョウヒ</t>
    </rPh>
    <phoneticPr fontId="3"/>
  </si>
  <si>
    <t>賃借料</t>
    <rPh sb="0" eb="3">
      <t>チンシャクリョウ</t>
    </rPh>
    <phoneticPr fontId="3"/>
  </si>
  <si>
    <t>保険料</t>
    <rPh sb="0" eb="3">
      <t>ホケンリョウ</t>
    </rPh>
    <phoneticPr fontId="3"/>
  </si>
  <si>
    <t>諸謝金</t>
    <rPh sb="0" eb="1">
      <t>ショ</t>
    </rPh>
    <rPh sb="1" eb="3">
      <t>シャキン</t>
    </rPh>
    <phoneticPr fontId="3"/>
  </si>
  <si>
    <t>支払負担金</t>
    <rPh sb="0" eb="2">
      <t>シハライ</t>
    </rPh>
    <rPh sb="2" eb="5">
      <t>フタンキン</t>
    </rPh>
    <phoneticPr fontId="3"/>
  </si>
  <si>
    <t>委託料</t>
    <rPh sb="0" eb="3">
      <t>イタクリョウ</t>
    </rPh>
    <phoneticPr fontId="3"/>
  </si>
  <si>
    <t>雑費</t>
    <rPh sb="0" eb="2">
      <t>ザッピ</t>
    </rPh>
    <phoneticPr fontId="3"/>
  </si>
  <si>
    <t>②</t>
    <phoneticPr fontId="3"/>
  </si>
  <si>
    <t>管理費</t>
    <rPh sb="0" eb="3">
      <t>カンリヒ</t>
    </rPh>
    <phoneticPr fontId="3"/>
  </si>
  <si>
    <t>会議費</t>
    <rPh sb="0" eb="3">
      <t>カイギヒ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</si>
  <si>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</si>
  <si>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評価損益等調整前当期経常増減額</t>
    <rPh sb="0" eb="2">
      <t>ヒョウカ</t>
    </rPh>
    <rPh sb="2" eb="4">
      <t>ソンエキ</t>
    </rPh>
    <rPh sb="4" eb="5">
      <t>トウ</t>
    </rPh>
    <rPh sb="5" eb="7">
      <t>チョウセイ</t>
    </rPh>
    <rPh sb="7" eb="8">
      <t>マエ</t>
    </rPh>
    <rPh sb="8" eb="10">
      <t>トウキ</t>
    </rPh>
    <rPh sb="10" eb="12">
      <t>ケイジョウ</t>
    </rPh>
    <rPh sb="12" eb="14">
      <t>ゾウゲン</t>
    </rPh>
    <rPh sb="14" eb="15">
      <t>ガク</t>
    </rPh>
    <phoneticPr fontId="3"/>
  </si>
  <si>
    <t>基本財産評価損益等</t>
    <rPh sb="0" eb="2">
      <t>キホン</t>
    </rPh>
    <rPh sb="2" eb="4">
      <t>ザイサン</t>
    </rPh>
    <rPh sb="4" eb="6">
      <t>ヒョウカ</t>
    </rPh>
    <rPh sb="6" eb="8">
      <t>ソンエキ</t>
    </rPh>
    <rPh sb="8" eb="9">
      <t>トウ</t>
    </rPh>
    <phoneticPr fontId="3"/>
  </si>
  <si>
    <t>特定資産評価損益等</t>
    <rPh sb="0" eb="2">
      <t>トクテイ</t>
    </rPh>
    <rPh sb="2" eb="4">
      <t>シサン</t>
    </rPh>
    <rPh sb="4" eb="6">
      <t>ヒョウカ</t>
    </rPh>
    <rPh sb="6" eb="8">
      <t>ソンエキ</t>
    </rPh>
    <rPh sb="8" eb="9">
      <t>トウ</t>
    </rPh>
    <phoneticPr fontId="3"/>
  </si>
  <si>
    <t>投資有価証券評価損益等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rPh sb="10" eb="11">
      <t>トウ</t>
    </rPh>
    <phoneticPr fontId="3"/>
  </si>
  <si>
    <t>評価損益等計</t>
    <rPh sb="0" eb="2">
      <t>ヒョウカ</t>
    </rPh>
    <rPh sb="2" eb="4">
      <t>ソンエキ</t>
    </rPh>
    <rPh sb="4" eb="5">
      <t>トウ</t>
    </rPh>
    <rPh sb="5" eb="6">
      <t>ケイ</t>
    </rPh>
    <phoneticPr fontId="3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</si>
  <si>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3"/>
  </si>
  <si>
    <t>経常外増減の部</t>
    <rPh sb="0" eb="2">
      <t>ケイジョウ</t>
    </rPh>
    <rPh sb="2" eb="3">
      <t>ガイ</t>
    </rPh>
    <rPh sb="3" eb="5">
      <t>ゾウゲン</t>
    </rPh>
    <rPh sb="6" eb="7">
      <t>ブ</t>
    </rPh>
    <phoneticPr fontId="3"/>
  </si>
  <si>
    <t>（1）</t>
    <phoneticPr fontId="3"/>
  </si>
  <si>
    <t>経常外収益</t>
    <rPh sb="0" eb="2">
      <t>ケイジョウ</t>
    </rPh>
    <rPh sb="2" eb="3">
      <t>ガイ</t>
    </rPh>
    <rPh sb="3" eb="5">
      <t>シュウエキ</t>
    </rPh>
    <phoneticPr fontId="3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</si>
  <si>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3"/>
  </si>
  <si>
    <t>（2）</t>
    <phoneticPr fontId="3"/>
  </si>
  <si>
    <t>経常外費用</t>
    <rPh sb="0" eb="2">
      <t>ケイジョウ</t>
    </rPh>
    <rPh sb="2" eb="3">
      <t>ガイ</t>
    </rPh>
    <rPh sb="3" eb="5">
      <t>ヒヨウ</t>
    </rPh>
    <phoneticPr fontId="3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</si>
  <si>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3"/>
  </si>
  <si>
    <t>当期経常外増減額</t>
    <rPh sb="0" eb="2">
      <t>トウキ</t>
    </rPh>
    <rPh sb="2" eb="4">
      <t>ケイジョウ</t>
    </rPh>
    <rPh sb="4" eb="5">
      <t>ガイ</t>
    </rPh>
    <rPh sb="5" eb="7">
      <t>ゾウゲン</t>
    </rPh>
    <rPh sb="7" eb="8">
      <t>ガク</t>
    </rPh>
    <phoneticPr fontId="3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</si>
  <si>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3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</si>
  <si>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3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</si>
  <si>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3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</si>
  <si>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3"/>
  </si>
  <si>
    <t>Ⅱ</t>
    <phoneticPr fontId="3"/>
  </si>
  <si>
    <t>指定正味財産増減の部</t>
    <rPh sb="0" eb="2">
      <t>シテイ</t>
    </rPh>
    <rPh sb="2" eb="4">
      <t>ショウミ</t>
    </rPh>
    <rPh sb="4" eb="6">
      <t>ザイサン</t>
    </rPh>
    <rPh sb="6" eb="8">
      <t>ゾウゲン</t>
    </rPh>
    <rPh sb="9" eb="10">
      <t>ブ</t>
    </rPh>
    <phoneticPr fontId="3"/>
  </si>
  <si>
    <t>受取補助金等</t>
    <rPh sb="0" eb="2">
      <t>ウケトリ</t>
    </rPh>
    <rPh sb="2" eb="5">
      <t>ホジョキン</t>
    </rPh>
    <rPh sb="5" eb="6">
      <t>トウ</t>
    </rPh>
    <phoneticPr fontId="3"/>
  </si>
  <si>
    <t>一般正味財産への振替額</t>
    <rPh sb="0" eb="2">
      <t>イッパン</t>
    </rPh>
    <rPh sb="2" eb="4">
      <t>ショウミ</t>
    </rPh>
    <rPh sb="4" eb="6">
      <t>ザイサン</t>
    </rPh>
    <rPh sb="8" eb="10">
      <t>フリカエ</t>
    </rPh>
    <rPh sb="10" eb="11">
      <t>ガク</t>
    </rPh>
    <phoneticPr fontId="3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</si>
  <si>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3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</si>
  <si>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3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</si>
  <si>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3"/>
  </si>
  <si>
    <t>Ⅲ</t>
    <phoneticPr fontId="3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</si>
  <si>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3"/>
  </si>
  <si>
    <t>⑥</t>
    <phoneticPr fontId="3"/>
  </si>
  <si>
    <t>当年度</t>
    <rPh sb="0" eb="3">
      <t>トウネンド</t>
    </rPh>
    <phoneticPr fontId="3"/>
  </si>
  <si>
    <t>平成30年4月1日から平成31年3月31日まで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3"/>
  </si>
  <si>
    <t xml:space="preserve">平 成 ３０ 年 度 収 支 予 算 書 </t>
    <rPh sb="0" eb="1">
      <t>ヒラ</t>
    </rPh>
    <rPh sb="2" eb="3">
      <t>シゲル</t>
    </rPh>
    <rPh sb="7" eb="8">
      <t>ネン</t>
    </rPh>
    <rPh sb="9" eb="10">
      <t>ド</t>
    </rPh>
    <rPh sb="11" eb="12">
      <t>オサム</t>
    </rPh>
    <rPh sb="13" eb="14">
      <t>ササ</t>
    </rPh>
    <rPh sb="15" eb="16">
      <t>ヨ</t>
    </rPh>
    <rPh sb="17" eb="18">
      <t>サン</t>
    </rPh>
    <rPh sb="19" eb="20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</si>
</sst>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[Red]#,##0"/>
    <numFmt numFmtId="178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</cellStyleXfs>
  <cellXfs count="73">
    <xf numFmtId="0" fontId="0" fillId="0" borderId="0" xfId="0"/>
    <xf numFmtId="0" fontId="4" fillId="0" borderId="0" xfId="0" applyFont="1" applyFill="1" applyAlignment="1">
      <alignment vertical="center"/>
    </xf>
    <xf numFmtId="176" fontId="4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178" fontId="4" fillId="0" borderId="9" xfId="1" applyNumberFormat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8" fontId="4" fillId="0" borderId="12" xfId="1" applyNumberFormat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178" fontId="4" fillId="0" borderId="5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1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8" fontId="4" fillId="0" borderId="5" xfId="1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0" fillId="0" borderId="0" xfId="1" applyFont="1" applyFill="1" applyAlignment="1">
      <alignment horizontal="center" vertical="center"/>
    </xf>
    <xf numFmtId="38" fontId="4" fillId="0" borderId="4" xfId="1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5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8" fontId="4" fillId="0" borderId="14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4"/>
  <sheetViews>
    <sheetView tabSelected="1" zoomScaleNormal="100" zoomScaleSheetLayoutView="100" workbookViewId="0">
      <selection activeCell="A5" sqref="A5"/>
    </sheetView>
  </sheetViews>
  <sheetFormatPr defaultRowHeight="13.5" customHeight="1"/>
  <cols>
    <col min="1" max="1" width="2.625" style="33" customWidth="1"/>
    <col min="2" max="2" width="3.125" style="33" customWidth="1"/>
    <col min="3" max="3" width="1.5" style="33" customWidth="1"/>
    <col min="4" max="5" width="2.5" style="33" customWidth="1"/>
    <col min="6" max="7" width="2.625" style="33" customWidth="1"/>
    <col min="8" max="8" width="21.5" style="33" customWidth="1"/>
    <col min="9" max="9" width="13.5" style="45" customWidth="1"/>
    <col min="10" max="10" width="13.5" style="33" customWidth="1"/>
    <col min="11" max="11" width="13.625" style="33" customWidth="1"/>
    <col min="12" max="12" width="16.375" style="33" customWidth="1"/>
    <col min="13" max="13" width="10.875" style="33" bestFit="1" customWidth="1"/>
    <col min="14" max="14" width="11.75" style="33" customWidth="1"/>
    <col min="15" max="16384" width="9" style="33"/>
  </cols>
  <sheetData>
    <row r="1" spans="1:12" ht="19.5" customHeight="1">
      <c r="A1" s="40"/>
    </row>
    <row r="2" spans="1:12" ht="13.5" customHeight="1">
      <c r="A2" s="39"/>
    </row>
    <row r="3" spans="1:12" ht="13.5" customHeight="1">
      <c r="A3" s="39"/>
    </row>
    <row r="4" spans="1:12" s="1" customFormat="1" ht="21.75" customHeight="1">
      <c r="A4" s="56" t="s">
        <v>83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1" customFormat="1" ht="12.95" customHeight="1">
      <c r="A5" s="41"/>
      <c r="B5" s="42"/>
      <c r="C5" s="42"/>
      <c r="D5" s="42"/>
      <c r="E5" s="42"/>
      <c r="F5" s="42"/>
      <c r="G5" s="42"/>
      <c r="H5" s="42"/>
      <c r="I5" s="46"/>
      <c r="J5" s="42"/>
      <c r="K5" s="42"/>
      <c r="L5" s="42"/>
    </row>
    <row r="6" spans="1:12" s="1" customFormat="1" ht="13.5" customHeight="1">
      <c r="A6" s="58" t="s">
        <v>82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s="1" customFormat="1" ht="16.5" customHeight="1">
      <c r="A7" s="60" t="s">
        <v>0</v>
      </c>
      <c r="B7" s="61"/>
      <c r="C7" s="61"/>
      <c r="D7" s="61"/>
      <c r="E7" s="61"/>
      <c r="F7" s="61"/>
      <c r="G7" s="61"/>
      <c r="H7" s="62"/>
      <c r="I7" s="47" t="s">
        <v>81</v>
      </c>
      <c r="J7" s="2" t="s">
        <v>1</v>
      </c>
      <c r="K7" s="3" t="s">
        <v>2</v>
      </c>
      <c r="L7" s="4" t="s">
        <v>3</v>
      </c>
    </row>
    <row r="8" spans="1:12" s="1" customFormat="1" ht="16.5" customHeight="1">
      <c r="A8" s="5" t="s">
        <v>4</v>
      </c>
      <c r="B8" s="6" t="s">
        <v>5</v>
      </c>
      <c r="C8" s="6"/>
      <c r="D8" s="6"/>
      <c r="E8" s="6"/>
      <c r="F8" s="6"/>
      <c r="G8" s="6"/>
      <c r="H8" s="7"/>
      <c r="I8" s="11"/>
      <c r="J8" s="9"/>
      <c r="K8" s="10"/>
      <c r="L8" s="11"/>
    </row>
    <row r="9" spans="1:12" s="1" customFormat="1" ht="16.5" customHeight="1">
      <c r="A9" s="12"/>
      <c r="B9" s="13">
        <v>1</v>
      </c>
      <c r="C9" s="13"/>
      <c r="D9" s="14" t="s">
        <v>6</v>
      </c>
      <c r="E9" s="14"/>
      <c r="F9" s="14"/>
      <c r="G9" s="14"/>
      <c r="H9" s="15"/>
      <c r="I9" s="19"/>
      <c r="J9" s="17"/>
      <c r="K9" s="18"/>
      <c r="L9" s="19"/>
    </row>
    <row r="10" spans="1:12" s="1" customFormat="1" ht="16.5" customHeight="1">
      <c r="A10" s="12"/>
      <c r="B10" s="13"/>
      <c r="C10" s="63" t="s">
        <v>7</v>
      </c>
      <c r="D10" s="63"/>
      <c r="E10" s="20" t="s">
        <v>8</v>
      </c>
      <c r="F10" s="14"/>
      <c r="G10" s="14"/>
      <c r="H10" s="15"/>
      <c r="I10" s="19"/>
      <c r="J10" s="17"/>
      <c r="K10" s="18"/>
      <c r="L10" s="19"/>
    </row>
    <row r="11" spans="1:12" s="1" customFormat="1" ht="16.5" customHeight="1">
      <c r="A11" s="12"/>
      <c r="B11" s="14"/>
      <c r="C11" s="14"/>
      <c r="D11" s="14" t="s">
        <v>9</v>
      </c>
      <c r="E11" s="14" t="s">
        <v>10</v>
      </c>
      <c r="F11" s="14"/>
      <c r="G11" s="14"/>
      <c r="H11" s="15"/>
      <c r="I11" s="19">
        <f>SUM(I12:I13)</f>
        <v>4300000</v>
      </c>
      <c r="J11" s="17">
        <f>SUM(J12:J13)</f>
        <v>5000000</v>
      </c>
      <c r="K11" s="18">
        <f>I11-J11</f>
        <v>-700000</v>
      </c>
      <c r="L11" s="19"/>
    </row>
    <row r="12" spans="1:12" s="1" customFormat="1" ht="16.5" customHeight="1">
      <c r="A12" s="12"/>
      <c r="B12" s="14"/>
      <c r="C12" s="14"/>
      <c r="D12" s="14"/>
      <c r="E12" s="14"/>
      <c r="F12" s="54" t="s">
        <v>11</v>
      </c>
      <c r="G12" s="54"/>
      <c r="H12" s="55"/>
      <c r="I12" s="19">
        <v>302000</v>
      </c>
      <c r="J12" s="17">
        <v>302000</v>
      </c>
      <c r="K12" s="18">
        <f t="shared" ref="K12:K25" si="0">I12-J12</f>
        <v>0</v>
      </c>
      <c r="L12" s="19"/>
    </row>
    <row r="13" spans="1:12" s="1" customFormat="1" ht="16.5" customHeight="1">
      <c r="A13" s="12"/>
      <c r="B13" s="14"/>
      <c r="C13" s="14"/>
      <c r="D13" s="14"/>
      <c r="E13" s="14"/>
      <c r="F13" s="54" t="s">
        <v>12</v>
      </c>
      <c r="G13" s="54"/>
      <c r="H13" s="55"/>
      <c r="I13" s="19">
        <v>3998000</v>
      </c>
      <c r="J13" s="17">
        <v>4698000</v>
      </c>
      <c r="K13" s="18">
        <f t="shared" si="0"/>
        <v>-700000</v>
      </c>
      <c r="L13" s="19"/>
    </row>
    <row r="14" spans="1:12" s="1" customFormat="1" ht="16.5" customHeight="1">
      <c r="A14" s="12"/>
      <c r="B14" s="14"/>
      <c r="C14" s="14"/>
      <c r="D14" s="14" t="s">
        <v>13</v>
      </c>
      <c r="E14" s="14" t="s">
        <v>14</v>
      </c>
      <c r="F14" s="14"/>
      <c r="G14" s="14"/>
      <c r="H14" s="15"/>
      <c r="I14" s="19">
        <f>SUM(I15:I16)</f>
        <v>484000</v>
      </c>
      <c r="J14" s="17">
        <f>SUM(J15:J16)</f>
        <v>490000</v>
      </c>
      <c r="K14" s="18">
        <f t="shared" si="0"/>
        <v>-6000</v>
      </c>
      <c r="L14" s="19"/>
    </row>
    <row r="15" spans="1:12" s="1" customFormat="1" ht="16.5" customHeight="1">
      <c r="A15" s="12"/>
      <c r="B15" s="14"/>
      <c r="C15" s="14"/>
      <c r="D15" s="14"/>
      <c r="E15" s="14"/>
      <c r="F15" s="54" t="s">
        <v>15</v>
      </c>
      <c r="G15" s="54"/>
      <c r="H15" s="55"/>
      <c r="I15" s="19">
        <v>240000</v>
      </c>
      <c r="J15" s="17">
        <v>240000</v>
      </c>
      <c r="K15" s="18">
        <f t="shared" si="0"/>
        <v>0</v>
      </c>
      <c r="L15" s="19"/>
    </row>
    <row r="16" spans="1:12" s="1" customFormat="1" ht="16.5" customHeight="1">
      <c r="A16" s="12"/>
      <c r="B16" s="14"/>
      <c r="C16" s="14"/>
      <c r="D16" s="14"/>
      <c r="E16" s="14"/>
      <c r="F16" s="54" t="s">
        <v>16</v>
      </c>
      <c r="G16" s="54"/>
      <c r="H16" s="55"/>
      <c r="I16" s="19">
        <v>244000</v>
      </c>
      <c r="J16" s="17">
        <v>250000</v>
      </c>
      <c r="K16" s="18">
        <f t="shared" si="0"/>
        <v>-6000</v>
      </c>
      <c r="L16" s="19"/>
    </row>
    <row r="17" spans="1:14" s="1" customFormat="1" ht="16.5" customHeight="1">
      <c r="A17" s="12"/>
      <c r="B17" s="14"/>
      <c r="C17" s="14"/>
      <c r="D17" s="14" t="s">
        <v>17</v>
      </c>
      <c r="E17" s="14" t="s">
        <v>18</v>
      </c>
      <c r="F17" s="14"/>
      <c r="G17" s="14"/>
      <c r="H17" s="15"/>
      <c r="I17" s="19">
        <f>I18</f>
        <v>4000000</v>
      </c>
      <c r="J17" s="17">
        <f>SUM(J18:J18)</f>
        <v>4000000</v>
      </c>
      <c r="K17" s="18">
        <f t="shared" si="0"/>
        <v>0</v>
      </c>
      <c r="L17" s="19"/>
    </row>
    <row r="18" spans="1:14" s="1" customFormat="1" ht="16.5" customHeight="1">
      <c r="A18" s="12"/>
      <c r="B18" s="14"/>
      <c r="C18" s="14"/>
      <c r="D18" s="14"/>
      <c r="E18" s="14"/>
      <c r="F18" s="54" t="s">
        <v>19</v>
      </c>
      <c r="G18" s="54"/>
      <c r="H18" s="55"/>
      <c r="I18" s="19">
        <v>4000000</v>
      </c>
      <c r="J18" s="17">
        <v>4000000</v>
      </c>
      <c r="K18" s="18">
        <f t="shared" si="0"/>
        <v>0</v>
      </c>
      <c r="L18" s="19"/>
    </row>
    <row r="19" spans="1:14" s="1" customFormat="1" ht="16.5" customHeight="1">
      <c r="A19" s="12"/>
      <c r="B19" s="14"/>
      <c r="C19" s="14"/>
      <c r="D19" s="14" t="s">
        <v>20</v>
      </c>
      <c r="E19" s="14" t="s">
        <v>21</v>
      </c>
      <c r="F19" s="14"/>
      <c r="G19" s="14"/>
      <c r="H19" s="15"/>
      <c r="I19" s="19">
        <f>I20</f>
        <v>4000000</v>
      </c>
      <c r="J19" s="17">
        <f>SUM(J20)</f>
        <v>4000000</v>
      </c>
      <c r="K19" s="18">
        <f t="shared" si="0"/>
        <v>0</v>
      </c>
      <c r="L19" s="19"/>
    </row>
    <row r="20" spans="1:14" s="1" customFormat="1" ht="16.5" customHeight="1">
      <c r="A20" s="12"/>
      <c r="B20" s="14"/>
      <c r="C20" s="14"/>
      <c r="D20" s="14"/>
      <c r="E20" s="14"/>
      <c r="F20" s="54" t="s">
        <v>22</v>
      </c>
      <c r="G20" s="54"/>
      <c r="H20" s="55"/>
      <c r="I20" s="19">
        <v>4000000</v>
      </c>
      <c r="J20" s="17">
        <v>4000000</v>
      </c>
      <c r="K20" s="18">
        <f t="shared" si="0"/>
        <v>0</v>
      </c>
      <c r="L20" s="19"/>
    </row>
    <row r="21" spans="1:14" s="1" customFormat="1" ht="16.5" customHeight="1">
      <c r="A21" s="12"/>
      <c r="B21" s="14"/>
      <c r="C21" s="14"/>
      <c r="D21" s="14" t="s">
        <v>23</v>
      </c>
      <c r="E21" s="14" t="s">
        <v>24</v>
      </c>
      <c r="F21" s="14"/>
      <c r="G21" s="14"/>
      <c r="H21" s="15"/>
      <c r="I21" s="19">
        <f>I22</f>
        <v>9686000</v>
      </c>
      <c r="J21" s="17">
        <f>SUM(J22)</f>
        <v>14357000</v>
      </c>
      <c r="K21" s="18">
        <f t="shared" si="0"/>
        <v>-4671000</v>
      </c>
      <c r="L21" s="19"/>
    </row>
    <row r="22" spans="1:14" s="1" customFormat="1" ht="16.5" customHeight="1">
      <c r="A22" s="12"/>
      <c r="B22" s="14"/>
      <c r="C22" s="14"/>
      <c r="D22" s="14"/>
      <c r="E22" s="14"/>
      <c r="F22" s="54" t="s">
        <v>24</v>
      </c>
      <c r="G22" s="54"/>
      <c r="H22" s="55"/>
      <c r="I22" s="19">
        <v>9686000</v>
      </c>
      <c r="J22" s="17">
        <v>14357000</v>
      </c>
      <c r="K22" s="18">
        <f t="shared" si="0"/>
        <v>-4671000</v>
      </c>
      <c r="L22" s="19"/>
    </row>
    <row r="23" spans="1:14" s="1" customFormat="1" ht="16.5" customHeight="1">
      <c r="A23" s="12"/>
      <c r="B23" s="14"/>
      <c r="C23" s="14"/>
      <c r="D23" s="14" t="s">
        <v>80</v>
      </c>
      <c r="E23" s="14" t="s">
        <v>25</v>
      </c>
      <c r="F23" s="14"/>
      <c r="G23" s="14"/>
      <c r="H23" s="15"/>
      <c r="I23" s="19">
        <f>SUM(I24:I25)</f>
        <v>3000</v>
      </c>
      <c r="J23" s="17">
        <f>SUM(J24:J25)</f>
        <v>3000</v>
      </c>
      <c r="K23" s="18">
        <f t="shared" si="0"/>
        <v>0</v>
      </c>
      <c r="L23" s="19"/>
    </row>
    <row r="24" spans="1:14" s="1" customFormat="1" ht="16.5" customHeight="1">
      <c r="A24" s="12"/>
      <c r="B24" s="14"/>
      <c r="C24" s="14"/>
      <c r="D24" s="14"/>
      <c r="E24" s="14"/>
      <c r="F24" s="54" t="s">
        <v>26</v>
      </c>
      <c r="G24" s="54"/>
      <c r="H24" s="55"/>
      <c r="I24" s="19">
        <v>3000</v>
      </c>
      <c r="J24" s="17">
        <v>3000</v>
      </c>
      <c r="K24" s="18">
        <f t="shared" si="0"/>
        <v>0</v>
      </c>
      <c r="L24" s="19"/>
    </row>
    <row r="25" spans="1:14" s="1" customFormat="1" ht="16.5" customHeight="1">
      <c r="A25" s="12"/>
      <c r="B25" s="14"/>
      <c r="C25" s="14"/>
      <c r="D25" s="14"/>
      <c r="E25" s="14"/>
      <c r="F25" s="14" t="s">
        <v>27</v>
      </c>
      <c r="G25" s="14"/>
      <c r="H25" s="43"/>
      <c r="I25" s="16">
        <v>0</v>
      </c>
      <c r="J25" s="17">
        <v>0</v>
      </c>
      <c r="K25" s="18">
        <f t="shared" si="0"/>
        <v>0</v>
      </c>
      <c r="L25" s="19"/>
    </row>
    <row r="26" spans="1:14" s="1" customFormat="1" ht="16.5" customHeight="1">
      <c r="A26" s="12"/>
      <c r="B26" s="14"/>
      <c r="C26" s="14"/>
      <c r="D26" s="66" t="s">
        <v>28</v>
      </c>
      <c r="E26" s="66"/>
      <c r="F26" s="66"/>
      <c r="G26" s="66"/>
      <c r="H26" s="67"/>
      <c r="I26" s="50">
        <f>I11+I14+I17+I19+I21+I23</f>
        <v>22473000</v>
      </c>
      <c r="J26" s="21">
        <f>J11+J14+J17+J19+J21+J23</f>
        <v>27850000</v>
      </c>
      <c r="K26" s="23">
        <f>I26-J26</f>
        <v>-5377000</v>
      </c>
      <c r="L26" s="24"/>
      <c r="M26" s="25"/>
    </row>
    <row r="27" spans="1:14" s="1" customFormat="1" ht="16.5" customHeight="1">
      <c r="A27" s="12"/>
      <c r="B27" s="14"/>
      <c r="C27" s="63" t="s">
        <v>29</v>
      </c>
      <c r="D27" s="63"/>
      <c r="E27" s="20" t="s">
        <v>30</v>
      </c>
      <c r="F27" s="14"/>
      <c r="G27" s="14"/>
      <c r="H27" s="15"/>
      <c r="I27" s="16"/>
      <c r="J27" s="26"/>
      <c r="K27" s="18"/>
      <c r="L27" s="19"/>
    </row>
    <row r="28" spans="1:14" s="1" customFormat="1" ht="16.5" customHeight="1">
      <c r="A28" s="12"/>
      <c r="B28" s="14"/>
      <c r="C28" s="14"/>
      <c r="D28" s="14" t="s">
        <v>31</v>
      </c>
      <c r="E28" s="14" t="s">
        <v>32</v>
      </c>
      <c r="F28" s="14"/>
      <c r="G28" s="27"/>
      <c r="H28" s="28"/>
      <c r="I28" s="16"/>
      <c r="J28" s="26"/>
      <c r="K28" s="18"/>
      <c r="L28" s="19"/>
      <c r="M28" s="25"/>
      <c r="N28" s="25"/>
    </row>
    <row r="29" spans="1:14" s="1" customFormat="1" ht="16.5" customHeight="1">
      <c r="A29" s="12"/>
      <c r="B29" s="14"/>
      <c r="C29" s="14"/>
      <c r="D29" s="14"/>
      <c r="E29" s="14"/>
      <c r="F29" s="14" t="s">
        <v>33</v>
      </c>
      <c r="G29" s="14"/>
      <c r="H29" s="15"/>
      <c r="I29" s="16">
        <v>9865000</v>
      </c>
      <c r="J29" s="26">
        <v>9738000</v>
      </c>
      <c r="K29" s="18">
        <f>I29-J29</f>
        <v>127000</v>
      </c>
      <c r="L29" s="19"/>
    </row>
    <row r="30" spans="1:14" s="1" customFormat="1" ht="16.5" customHeight="1">
      <c r="A30" s="12"/>
      <c r="B30" s="14"/>
      <c r="C30" s="14"/>
      <c r="D30" s="14"/>
      <c r="E30" s="14"/>
      <c r="F30" s="14" t="s">
        <v>34</v>
      </c>
      <c r="G30" s="14"/>
      <c r="H30" s="15"/>
      <c r="I30" s="16">
        <v>2000</v>
      </c>
      <c r="J30" s="26">
        <v>4000</v>
      </c>
      <c r="K30" s="18">
        <f t="shared" ref="K30:K84" si="1">I30-J30</f>
        <v>-2000</v>
      </c>
      <c r="L30" s="19"/>
    </row>
    <row r="31" spans="1:14" s="1" customFormat="1" ht="16.5" customHeight="1">
      <c r="A31" s="12"/>
      <c r="B31" s="14"/>
      <c r="C31" s="14"/>
      <c r="D31" s="14"/>
      <c r="E31" s="14"/>
      <c r="F31" s="14" t="s">
        <v>35</v>
      </c>
      <c r="G31" s="14"/>
      <c r="H31" s="15"/>
      <c r="I31" s="16">
        <v>1709000</v>
      </c>
      <c r="J31" s="26">
        <v>1699000</v>
      </c>
      <c r="K31" s="18">
        <f t="shared" si="1"/>
        <v>10000</v>
      </c>
      <c r="L31" s="19"/>
    </row>
    <row r="32" spans="1:14" s="1" customFormat="1" ht="16.5" customHeight="1">
      <c r="A32" s="12"/>
      <c r="B32" s="14"/>
      <c r="C32" s="14"/>
      <c r="D32" s="14"/>
      <c r="E32" s="14"/>
      <c r="F32" s="14" t="s">
        <v>36</v>
      </c>
      <c r="G32" s="14"/>
      <c r="H32" s="15"/>
      <c r="I32" s="16">
        <v>1011000</v>
      </c>
      <c r="J32" s="26">
        <v>1413000</v>
      </c>
      <c r="K32" s="18">
        <f t="shared" si="1"/>
        <v>-402000</v>
      </c>
      <c r="L32" s="19"/>
    </row>
    <row r="33" spans="1:14" s="1" customFormat="1" ht="16.5" customHeight="1">
      <c r="A33" s="12"/>
      <c r="B33" s="14"/>
      <c r="C33" s="14"/>
      <c r="D33" s="14"/>
      <c r="E33" s="14"/>
      <c r="F33" s="14" t="s">
        <v>37</v>
      </c>
      <c r="G33" s="14"/>
      <c r="H33" s="15"/>
      <c r="I33" s="16">
        <v>369000</v>
      </c>
      <c r="J33" s="26">
        <v>506000</v>
      </c>
      <c r="K33" s="18">
        <f t="shared" si="1"/>
        <v>-137000</v>
      </c>
      <c r="L33" s="19"/>
    </row>
    <row r="34" spans="1:14" s="1" customFormat="1" ht="16.5" customHeight="1">
      <c r="A34" s="12"/>
      <c r="B34" s="14"/>
      <c r="C34" s="14"/>
      <c r="D34" s="14"/>
      <c r="E34" s="14"/>
      <c r="F34" s="14" t="s">
        <v>38</v>
      </c>
      <c r="G34" s="14"/>
      <c r="H34" s="15"/>
      <c r="I34" s="16">
        <v>120000</v>
      </c>
      <c r="J34" s="26">
        <v>30000</v>
      </c>
      <c r="K34" s="18">
        <f t="shared" si="1"/>
        <v>90000</v>
      </c>
      <c r="L34" s="19"/>
    </row>
    <row r="35" spans="1:14" s="1" customFormat="1" ht="16.5" customHeight="1">
      <c r="A35" s="12"/>
      <c r="B35" s="14"/>
      <c r="C35" s="14"/>
      <c r="D35" s="14"/>
      <c r="E35" s="14"/>
      <c r="F35" s="14" t="s">
        <v>39</v>
      </c>
      <c r="G35" s="14"/>
      <c r="H35" s="15"/>
      <c r="I35" s="16">
        <v>554000</v>
      </c>
      <c r="J35" s="26">
        <v>2421000</v>
      </c>
      <c r="K35" s="18">
        <f t="shared" si="1"/>
        <v>-1867000</v>
      </c>
      <c r="L35" s="19"/>
    </row>
    <row r="36" spans="1:14" s="1" customFormat="1" ht="16.5" customHeight="1">
      <c r="A36" s="12"/>
      <c r="B36" s="14"/>
      <c r="C36" s="14"/>
      <c r="D36" s="14"/>
      <c r="E36" s="14"/>
      <c r="F36" s="14" t="s">
        <v>40</v>
      </c>
      <c r="G36" s="14"/>
      <c r="H36" s="15"/>
      <c r="I36" s="16">
        <v>75000</v>
      </c>
      <c r="J36" s="26">
        <v>11000</v>
      </c>
      <c r="K36" s="18">
        <f t="shared" si="1"/>
        <v>64000</v>
      </c>
      <c r="L36" s="19"/>
    </row>
    <row r="37" spans="1:14" s="1" customFormat="1" ht="16.5" customHeight="1">
      <c r="A37" s="12"/>
      <c r="B37" s="14"/>
      <c r="C37" s="14"/>
      <c r="D37" s="14"/>
      <c r="E37" s="14"/>
      <c r="F37" s="14" t="s">
        <v>41</v>
      </c>
      <c r="G37" s="14"/>
      <c r="H37" s="15"/>
      <c r="I37" s="16">
        <v>594000</v>
      </c>
      <c r="J37" s="26">
        <v>2746000</v>
      </c>
      <c r="K37" s="18">
        <f t="shared" si="1"/>
        <v>-2152000</v>
      </c>
      <c r="L37" s="19"/>
    </row>
    <row r="38" spans="1:14" s="1" customFormat="1" ht="16.5" customHeight="1">
      <c r="A38" s="12"/>
      <c r="B38" s="14"/>
      <c r="C38" s="14"/>
      <c r="D38" s="14"/>
      <c r="E38" s="14"/>
      <c r="F38" s="14" t="s">
        <v>42</v>
      </c>
      <c r="G38" s="14"/>
      <c r="H38" s="15"/>
      <c r="I38" s="16">
        <v>43000</v>
      </c>
      <c r="J38" s="26">
        <v>41000</v>
      </c>
      <c r="K38" s="18">
        <f t="shared" si="1"/>
        <v>2000</v>
      </c>
      <c r="L38" s="19"/>
    </row>
    <row r="39" spans="1:14" s="1" customFormat="1" ht="16.5" customHeight="1">
      <c r="A39" s="12"/>
      <c r="B39" s="14"/>
      <c r="C39" s="14"/>
      <c r="D39" s="14"/>
      <c r="E39" s="14"/>
      <c r="F39" s="14" t="s">
        <v>43</v>
      </c>
      <c r="G39" s="14"/>
      <c r="H39" s="15"/>
      <c r="I39" s="16">
        <v>1071000</v>
      </c>
      <c r="J39" s="26">
        <v>1143000</v>
      </c>
      <c r="K39" s="18">
        <f t="shared" si="1"/>
        <v>-72000</v>
      </c>
      <c r="L39" s="19"/>
    </row>
    <row r="40" spans="1:14" s="1" customFormat="1" ht="16.5" customHeight="1">
      <c r="A40" s="12"/>
      <c r="B40" s="14"/>
      <c r="C40" s="14"/>
      <c r="D40" s="14"/>
      <c r="E40" s="14"/>
      <c r="F40" s="14" t="s">
        <v>44</v>
      </c>
      <c r="G40" s="14"/>
      <c r="H40" s="15"/>
      <c r="I40" s="16">
        <v>14000</v>
      </c>
      <c r="J40" s="26">
        <v>18000</v>
      </c>
      <c r="K40" s="18">
        <f t="shared" si="1"/>
        <v>-4000</v>
      </c>
      <c r="L40" s="19"/>
    </row>
    <row r="41" spans="1:14" s="1" customFormat="1" ht="16.5" customHeight="1">
      <c r="A41" s="12"/>
      <c r="B41" s="14"/>
      <c r="C41" s="14"/>
      <c r="D41" s="14"/>
      <c r="E41" s="14"/>
      <c r="F41" s="14" t="s">
        <v>45</v>
      </c>
      <c r="G41" s="14"/>
      <c r="H41" s="15"/>
      <c r="I41" s="16">
        <v>806000</v>
      </c>
      <c r="J41" s="26">
        <v>1256000</v>
      </c>
      <c r="K41" s="18">
        <f t="shared" si="1"/>
        <v>-450000</v>
      </c>
      <c r="L41" s="19"/>
    </row>
    <row r="42" spans="1:14" s="1" customFormat="1" ht="16.5" customHeight="1">
      <c r="A42" s="12"/>
      <c r="B42" s="14"/>
      <c r="C42" s="14"/>
      <c r="D42" s="14"/>
      <c r="E42" s="14"/>
      <c r="F42" s="14" t="s">
        <v>46</v>
      </c>
      <c r="G42" s="14"/>
      <c r="H42" s="15"/>
      <c r="I42" s="16">
        <v>423000</v>
      </c>
      <c r="J42" s="26">
        <v>421000</v>
      </c>
      <c r="K42" s="18">
        <f t="shared" si="1"/>
        <v>2000</v>
      </c>
      <c r="L42" s="19"/>
    </row>
    <row r="43" spans="1:14" s="1" customFormat="1" ht="16.5" customHeight="1">
      <c r="A43" s="12"/>
      <c r="B43" s="14"/>
      <c r="C43" s="14"/>
      <c r="D43" s="14"/>
      <c r="E43" s="14"/>
      <c r="F43" s="68" t="s">
        <v>47</v>
      </c>
      <c r="G43" s="69"/>
      <c r="H43" s="65"/>
      <c r="I43" s="16">
        <v>17000</v>
      </c>
      <c r="J43" s="26">
        <v>48000</v>
      </c>
      <c r="K43" s="18">
        <f t="shared" si="1"/>
        <v>-31000</v>
      </c>
      <c r="L43" s="19"/>
    </row>
    <row r="44" spans="1:14" s="1" customFormat="1" ht="16.5" customHeight="1">
      <c r="A44" s="12"/>
      <c r="B44" s="14"/>
      <c r="C44" s="14"/>
      <c r="D44" s="14"/>
      <c r="E44" s="14"/>
      <c r="F44" s="14" t="s">
        <v>48</v>
      </c>
      <c r="G44" s="14"/>
      <c r="H44" s="15"/>
      <c r="I44" s="16">
        <v>74000</v>
      </c>
      <c r="J44" s="26">
        <v>247000</v>
      </c>
      <c r="K44" s="18">
        <f t="shared" si="1"/>
        <v>-173000</v>
      </c>
      <c r="L44" s="19"/>
    </row>
    <row r="45" spans="1:14" s="1" customFormat="1" ht="16.5" customHeight="1">
      <c r="A45" s="12"/>
      <c r="B45" s="14"/>
      <c r="C45" s="14"/>
      <c r="D45" s="14" t="s">
        <v>49</v>
      </c>
      <c r="E45" s="14" t="s">
        <v>50</v>
      </c>
      <c r="F45" s="14"/>
      <c r="G45" s="14"/>
      <c r="H45" s="15"/>
      <c r="I45" s="16"/>
      <c r="J45" s="26"/>
      <c r="K45" s="18"/>
      <c r="L45" s="19"/>
      <c r="M45" s="25"/>
      <c r="N45" s="25"/>
    </row>
    <row r="46" spans="1:14" s="1" customFormat="1" ht="16.5" customHeight="1">
      <c r="A46" s="12"/>
      <c r="B46" s="14"/>
      <c r="C46" s="14"/>
      <c r="D46" s="14"/>
      <c r="E46" s="14"/>
      <c r="F46" s="14" t="s">
        <v>33</v>
      </c>
      <c r="G46" s="14"/>
      <c r="H46" s="15"/>
      <c r="I46" s="16">
        <v>3518000</v>
      </c>
      <c r="J46" s="26">
        <v>3531000</v>
      </c>
      <c r="K46" s="18">
        <f t="shared" si="1"/>
        <v>-13000</v>
      </c>
      <c r="L46" s="19"/>
    </row>
    <row r="47" spans="1:14" s="1" customFormat="1" ht="16.5" customHeight="1">
      <c r="A47" s="12"/>
      <c r="B47" s="14"/>
      <c r="C47" s="14"/>
      <c r="D47" s="14"/>
      <c r="E47" s="14"/>
      <c r="F47" s="14" t="s">
        <v>34</v>
      </c>
      <c r="G47" s="14"/>
      <c r="H47" s="15"/>
      <c r="I47" s="16">
        <v>3000</v>
      </c>
      <c r="J47" s="26">
        <v>6000</v>
      </c>
      <c r="K47" s="18">
        <f t="shared" si="1"/>
        <v>-3000</v>
      </c>
      <c r="L47" s="19"/>
    </row>
    <row r="48" spans="1:14" s="1" customFormat="1" ht="16.5" customHeight="1">
      <c r="A48" s="12"/>
      <c r="B48" s="14"/>
      <c r="C48" s="14"/>
      <c r="D48" s="14"/>
      <c r="E48" s="14"/>
      <c r="F48" s="14" t="s">
        <v>35</v>
      </c>
      <c r="G48" s="14"/>
      <c r="H48" s="15"/>
      <c r="I48" s="16">
        <v>581000</v>
      </c>
      <c r="J48" s="26">
        <v>597000</v>
      </c>
      <c r="K48" s="18">
        <f t="shared" si="1"/>
        <v>-16000</v>
      </c>
      <c r="L48" s="19"/>
    </row>
    <row r="49" spans="1:13" s="1" customFormat="1" ht="16.5" customHeight="1">
      <c r="A49" s="12"/>
      <c r="B49" s="14"/>
      <c r="C49" s="14"/>
      <c r="D49" s="14"/>
      <c r="E49" s="14"/>
      <c r="F49" s="14" t="s">
        <v>51</v>
      </c>
      <c r="G49" s="14"/>
      <c r="H49" s="15"/>
      <c r="I49" s="16">
        <v>0</v>
      </c>
      <c r="J49" s="26">
        <v>4000</v>
      </c>
      <c r="K49" s="18">
        <f t="shared" si="1"/>
        <v>-4000</v>
      </c>
      <c r="L49" s="19"/>
    </row>
    <row r="50" spans="1:13" s="1" customFormat="1" ht="16.5" customHeight="1">
      <c r="A50" s="12"/>
      <c r="B50" s="14"/>
      <c r="C50" s="14"/>
      <c r="D50" s="14"/>
      <c r="E50" s="14"/>
      <c r="F50" s="54" t="s">
        <v>37</v>
      </c>
      <c r="G50" s="64"/>
      <c r="H50" s="65"/>
      <c r="I50" s="16">
        <v>268000</v>
      </c>
      <c r="J50" s="26">
        <v>294000</v>
      </c>
      <c r="K50" s="18">
        <f t="shared" si="1"/>
        <v>-26000</v>
      </c>
      <c r="L50" s="19"/>
    </row>
    <row r="51" spans="1:13" s="1" customFormat="1" ht="16.5" customHeight="1">
      <c r="A51" s="12"/>
      <c r="B51" s="14"/>
      <c r="C51" s="14"/>
      <c r="D51" s="14"/>
      <c r="E51" s="14"/>
      <c r="F51" s="14" t="s">
        <v>38</v>
      </c>
      <c r="G51" s="14"/>
      <c r="H51" s="15"/>
      <c r="I51" s="16">
        <v>100000</v>
      </c>
      <c r="J51" s="26">
        <v>120000</v>
      </c>
      <c r="K51" s="18">
        <f t="shared" si="1"/>
        <v>-20000</v>
      </c>
      <c r="L51" s="19"/>
    </row>
    <row r="52" spans="1:13" s="1" customFormat="1" ht="16.5" customHeight="1">
      <c r="A52" s="12"/>
      <c r="B52" s="14"/>
      <c r="C52" s="14"/>
      <c r="D52" s="14"/>
      <c r="E52" s="14"/>
      <c r="F52" s="14" t="s">
        <v>39</v>
      </c>
      <c r="G52" s="14"/>
      <c r="H52" s="15"/>
      <c r="I52" s="16">
        <v>120000</v>
      </c>
      <c r="J52" s="26">
        <v>168000</v>
      </c>
      <c r="K52" s="18">
        <f t="shared" si="1"/>
        <v>-48000</v>
      </c>
      <c r="L52" s="19"/>
    </row>
    <row r="53" spans="1:13" s="1" customFormat="1" ht="16.5" customHeight="1">
      <c r="A53" s="12"/>
      <c r="B53" s="14"/>
      <c r="C53" s="14"/>
      <c r="D53" s="14"/>
      <c r="E53" s="14"/>
      <c r="F53" s="14" t="s">
        <v>40</v>
      </c>
      <c r="G53" s="14"/>
      <c r="H53" s="15"/>
      <c r="I53" s="16">
        <v>25000</v>
      </c>
      <c r="J53" s="26">
        <v>8000</v>
      </c>
      <c r="K53" s="18">
        <f t="shared" si="1"/>
        <v>17000</v>
      </c>
      <c r="L53" s="19"/>
    </row>
    <row r="54" spans="1:13" s="1" customFormat="1" ht="16.5" customHeight="1">
      <c r="A54" s="12"/>
      <c r="B54" s="14"/>
      <c r="C54" s="14"/>
      <c r="D54" s="14"/>
      <c r="E54" s="14"/>
      <c r="F54" s="14" t="s">
        <v>41</v>
      </c>
      <c r="G54" s="14"/>
      <c r="H54" s="15"/>
      <c r="I54" s="16">
        <v>70000</v>
      </c>
      <c r="J54" s="26">
        <v>144000</v>
      </c>
      <c r="K54" s="18">
        <f t="shared" si="1"/>
        <v>-74000</v>
      </c>
      <c r="L54" s="19"/>
    </row>
    <row r="55" spans="1:13" s="1" customFormat="1" ht="16.5" customHeight="1">
      <c r="A55" s="12"/>
      <c r="B55" s="14"/>
      <c r="C55" s="14"/>
      <c r="D55" s="14"/>
      <c r="E55" s="14"/>
      <c r="F55" s="14" t="s">
        <v>42</v>
      </c>
      <c r="G55" s="14"/>
      <c r="H55" s="15"/>
      <c r="I55" s="16">
        <v>10000</v>
      </c>
      <c r="J55" s="26">
        <v>10000</v>
      </c>
      <c r="K55" s="18">
        <f t="shared" si="1"/>
        <v>0</v>
      </c>
      <c r="L55" s="19"/>
    </row>
    <row r="56" spans="1:13" s="1" customFormat="1" ht="16.5" customHeight="1">
      <c r="A56" s="12"/>
      <c r="B56" s="14"/>
      <c r="C56" s="14"/>
      <c r="D56" s="14"/>
      <c r="E56" s="14"/>
      <c r="F56" s="14" t="s">
        <v>43</v>
      </c>
      <c r="G56" s="14"/>
      <c r="H56" s="15"/>
      <c r="I56" s="16">
        <v>183000</v>
      </c>
      <c r="J56" s="26">
        <v>262000</v>
      </c>
      <c r="K56" s="18">
        <f t="shared" si="1"/>
        <v>-79000</v>
      </c>
      <c r="L56" s="19"/>
    </row>
    <row r="57" spans="1:13" s="1" customFormat="1" ht="16.5" customHeight="1">
      <c r="A57" s="12"/>
      <c r="B57" s="14"/>
      <c r="C57" s="14"/>
      <c r="D57" s="14"/>
      <c r="E57" s="14"/>
      <c r="F57" s="14" t="s">
        <v>44</v>
      </c>
      <c r="G57" s="14"/>
      <c r="H57" s="15"/>
      <c r="I57" s="16">
        <v>1000</v>
      </c>
      <c r="J57" s="26">
        <v>1000</v>
      </c>
      <c r="K57" s="18">
        <f t="shared" si="1"/>
        <v>0</v>
      </c>
      <c r="L57" s="19"/>
    </row>
    <row r="58" spans="1:13" s="1" customFormat="1" ht="16.5" customHeight="1">
      <c r="A58" s="12"/>
      <c r="B58" s="14"/>
      <c r="C58" s="14"/>
      <c r="D58" s="14"/>
      <c r="E58" s="14"/>
      <c r="F58" s="14" t="s">
        <v>46</v>
      </c>
      <c r="G58" s="14"/>
      <c r="H58" s="15"/>
      <c r="I58" s="16">
        <v>847000</v>
      </c>
      <c r="J58" s="26">
        <v>963000</v>
      </c>
      <c r="K58" s="53">
        <f t="shared" si="1"/>
        <v>-116000</v>
      </c>
      <c r="L58" s="19"/>
    </row>
    <row r="59" spans="1:13" s="1" customFormat="1" ht="16.5" customHeight="1">
      <c r="A59" s="12"/>
      <c r="B59" s="14"/>
      <c r="C59" s="14"/>
      <c r="D59" s="66" t="s">
        <v>52</v>
      </c>
      <c r="E59" s="72"/>
      <c r="F59" s="72"/>
      <c r="G59" s="72"/>
      <c r="H59" s="71"/>
      <c r="I59" s="29">
        <f>SUM(I29:I58)</f>
        <v>22473000</v>
      </c>
      <c r="J59" s="29">
        <f>SUM(J29:J58)</f>
        <v>27850000</v>
      </c>
      <c r="K59" s="23">
        <f t="shared" si="1"/>
        <v>-5377000</v>
      </c>
      <c r="L59" s="11"/>
      <c r="M59" s="25"/>
    </row>
    <row r="60" spans="1:13" s="1" customFormat="1" ht="16.5" customHeight="1">
      <c r="A60" s="5"/>
      <c r="B60" s="30"/>
      <c r="C60" s="30"/>
      <c r="D60" s="6"/>
      <c r="E60" s="31" t="s">
        <v>53</v>
      </c>
      <c r="F60" s="6"/>
      <c r="G60" s="6"/>
      <c r="H60" s="7"/>
      <c r="I60" s="21"/>
      <c r="J60" s="32">
        <f>J26-J59</f>
        <v>0</v>
      </c>
      <c r="K60" s="23">
        <f t="shared" si="1"/>
        <v>0</v>
      </c>
      <c r="L60" s="24"/>
    </row>
    <row r="61" spans="1:13" s="1" customFormat="1" ht="16.5" customHeight="1">
      <c r="A61" s="12"/>
      <c r="B61" s="14"/>
      <c r="C61" s="14"/>
      <c r="D61" s="14"/>
      <c r="E61" s="66" t="s">
        <v>54</v>
      </c>
      <c r="F61" s="66"/>
      <c r="G61" s="66"/>
      <c r="H61" s="67"/>
      <c r="I61" s="49"/>
      <c r="J61" s="26">
        <v>0</v>
      </c>
      <c r="K61" s="18">
        <f t="shared" si="1"/>
        <v>0</v>
      </c>
      <c r="L61" s="19"/>
    </row>
    <row r="62" spans="1:13" s="1" customFormat="1" ht="16.5" customHeight="1">
      <c r="A62" s="12"/>
      <c r="B62" s="14"/>
      <c r="C62" s="14"/>
      <c r="D62" s="14"/>
      <c r="E62" s="66" t="s">
        <v>55</v>
      </c>
      <c r="F62" s="66"/>
      <c r="G62" s="66"/>
      <c r="H62" s="67"/>
      <c r="I62" s="49"/>
      <c r="J62" s="26">
        <v>0</v>
      </c>
      <c r="K62" s="18">
        <f t="shared" si="1"/>
        <v>0</v>
      </c>
      <c r="L62" s="19"/>
    </row>
    <row r="63" spans="1:13" s="1" customFormat="1" ht="16.5" customHeight="1">
      <c r="A63" s="12"/>
      <c r="B63" s="14"/>
      <c r="C63" s="14"/>
      <c r="D63" s="14"/>
      <c r="E63" s="66" t="s">
        <v>56</v>
      </c>
      <c r="F63" s="66"/>
      <c r="G63" s="66"/>
      <c r="H63" s="67"/>
      <c r="I63" s="49"/>
      <c r="J63" s="26">
        <v>0</v>
      </c>
      <c r="K63" s="18">
        <f t="shared" si="1"/>
        <v>0</v>
      </c>
      <c r="L63" s="19"/>
    </row>
    <row r="64" spans="1:13" s="1" customFormat="1" ht="16.5" customHeight="1">
      <c r="A64" s="12"/>
      <c r="B64" s="14"/>
      <c r="C64" s="14"/>
      <c r="D64" s="14"/>
      <c r="E64" s="66" t="s">
        <v>57</v>
      </c>
      <c r="F64" s="66"/>
      <c r="G64" s="66"/>
      <c r="H64" s="67"/>
      <c r="I64" s="48"/>
      <c r="J64" s="32">
        <f>SUM(J60:J63)</f>
        <v>0</v>
      </c>
      <c r="K64" s="23">
        <f t="shared" si="1"/>
        <v>0</v>
      </c>
      <c r="L64" s="24"/>
    </row>
    <row r="65" spans="1:13" s="1" customFormat="1" ht="16.5" customHeight="1">
      <c r="A65" s="12"/>
      <c r="B65" s="14"/>
      <c r="C65" s="14"/>
      <c r="D65" s="66" t="s">
        <v>58</v>
      </c>
      <c r="E65" s="66"/>
      <c r="F65" s="66"/>
      <c r="G65" s="66"/>
      <c r="H65" s="67"/>
      <c r="I65" s="48"/>
      <c r="J65" s="32">
        <f>J26-J59</f>
        <v>0</v>
      </c>
      <c r="K65" s="23">
        <f t="shared" si="1"/>
        <v>0</v>
      </c>
      <c r="L65" s="24"/>
    </row>
    <row r="66" spans="1:13" s="1" customFormat="1" ht="16.5" customHeight="1">
      <c r="A66" s="12"/>
      <c r="B66" s="13">
        <v>2</v>
      </c>
      <c r="C66" s="13"/>
      <c r="D66" s="14" t="s">
        <v>59</v>
      </c>
      <c r="E66" s="14"/>
      <c r="F66" s="14"/>
      <c r="G66" s="14"/>
      <c r="H66" s="15"/>
      <c r="I66" s="16"/>
      <c r="J66" s="26"/>
      <c r="K66" s="18">
        <f t="shared" si="1"/>
        <v>0</v>
      </c>
      <c r="L66" s="19"/>
    </row>
    <row r="67" spans="1:13" s="1" customFormat="1" ht="16.5" customHeight="1">
      <c r="A67" s="12"/>
      <c r="B67" s="13"/>
      <c r="C67" s="63" t="s">
        <v>60</v>
      </c>
      <c r="D67" s="63"/>
      <c r="E67" s="20" t="s">
        <v>61</v>
      </c>
      <c r="F67" s="14"/>
      <c r="G67" s="14"/>
      <c r="H67" s="15"/>
      <c r="I67" s="17"/>
      <c r="J67" s="16">
        <v>0</v>
      </c>
      <c r="K67" s="18">
        <f t="shared" si="1"/>
        <v>0</v>
      </c>
      <c r="L67" s="19"/>
    </row>
    <row r="68" spans="1:13" s="1" customFormat="1" ht="16.5" customHeight="1">
      <c r="A68" s="12"/>
      <c r="B68" s="14"/>
      <c r="C68" s="14"/>
      <c r="D68" s="66" t="s">
        <v>62</v>
      </c>
      <c r="E68" s="66"/>
      <c r="F68" s="66"/>
      <c r="G68" s="66"/>
      <c r="H68" s="67"/>
      <c r="I68" s="48"/>
      <c r="J68" s="22">
        <f>J67</f>
        <v>0</v>
      </c>
      <c r="K68" s="23">
        <f t="shared" si="1"/>
        <v>0</v>
      </c>
      <c r="L68" s="24"/>
      <c r="M68" s="25"/>
    </row>
    <row r="69" spans="1:13" s="1" customFormat="1" ht="16.5" customHeight="1">
      <c r="A69" s="12"/>
      <c r="B69" s="13"/>
      <c r="C69" s="63" t="s">
        <v>63</v>
      </c>
      <c r="D69" s="63"/>
      <c r="E69" s="20" t="s">
        <v>64</v>
      </c>
      <c r="F69" s="14"/>
      <c r="G69" s="14"/>
      <c r="H69" s="15"/>
      <c r="I69" s="21"/>
      <c r="J69" s="16">
        <v>0</v>
      </c>
      <c r="K69" s="23">
        <f t="shared" si="1"/>
        <v>0</v>
      </c>
      <c r="L69" s="19"/>
    </row>
    <row r="70" spans="1:13" s="1" customFormat="1" ht="16.5" customHeight="1">
      <c r="A70" s="12"/>
      <c r="B70" s="14"/>
      <c r="C70" s="14"/>
      <c r="D70" s="66" t="s">
        <v>65</v>
      </c>
      <c r="E70" s="70"/>
      <c r="F70" s="70"/>
      <c r="G70" s="70"/>
      <c r="H70" s="71"/>
      <c r="I70" s="48"/>
      <c r="J70" s="22">
        <f>J69</f>
        <v>0</v>
      </c>
      <c r="K70" s="23">
        <f t="shared" si="1"/>
        <v>0</v>
      </c>
      <c r="L70" s="24"/>
      <c r="M70" s="25"/>
    </row>
    <row r="71" spans="1:13" s="1" customFormat="1" ht="16.5" customHeight="1">
      <c r="A71" s="12"/>
      <c r="B71" s="14"/>
      <c r="C71" s="14"/>
      <c r="E71" s="14" t="s">
        <v>66</v>
      </c>
      <c r="F71" s="14"/>
      <c r="G71" s="14"/>
      <c r="H71" s="15"/>
      <c r="I71" s="21"/>
      <c r="J71" s="16">
        <f>J68-J70</f>
        <v>0</v>
      </c>
      <c r="K71" s="23">
        <f t="shared" si="1"/>
        <v>0</v>
      </c>
      <c r="L71" s="19"/>
    </row>
    <row r="72" spans="1:13" s="1" customFormat="1" ht="16.5" customHeight="1">
      <c r="A72" s="12"/>
      <c r="B72" s="14"/>
      <c r="C72" s="14"/>
      <c r="E72" s="14" t="s">
        <v>67</v>
      </c>
      <c r="F72" s="14"/>
      <c r="G72" s="14"/>
      <c r="H72" s="15"/>
      <c r="I72" s="21"/>
      <c r="J72" s="32">
        <f>J66</f>
        <v>0</v>
      </c>
      <c r="K72" s="23">
        <f t="shared" si="1"/>
        <v>0</v>
      </c>
      <c r="L72" s="21"/>
    </row>
    <row r="73" spans="1:13" ht="16.5" customHeight="1">
      <c r="A73" s="12"/>
      <c r="B73" s="14"/>
      <c r="C73" s="14"/>
      <c r="E73" s="14" t="s">
        <v>68</v>
      </c>
      <c r="F73" s="14"/>
      <c r="G73" s="14"/>
      <c r="H73" s="15"/>
      <c r="I73" s="21"/>
      <c r="J73" s="34">
        <f>SUM(J64,J71,J72)</f>
        <v>0</v>
      </c>
      <c r="K73" s="23">
        <f t="shared" si="1"/>
        <v>0</v>
      </c>
      <c r="L73" s="19"/>
    </row>
    <row r="74" spans="1:13" ht="16.5" customHeight="1">
      <c r="A74" s="12"/>
      <c r="B74" s="14"/>
      <c r="C74" s="14"/>
      <c r="E74" s="14" t="s">
        <v>69</v>
      </c>
      <c r="F74" s="14"/>
      <c r="G74" s="14"/>
      <c r="H74" s="15"/>
      <c r="I74" s="21"/>
      <c r="J74" s="32">
        <v>0</v>
      </c>
      <c r="K74" s="23">
        <f t="shared" si="1"/>
        <v>0</v>
      </c>
      <c r="L74" s="24"/>
    </row>
    <row r="75" spans="1:13" ht="16.5" customHeight="1">
      <c r="A75" s="12"/>
      <c r="B75" s="14"/>
      <c r="C75" s="14"/>
      <c r="E75" s="14" t="s">
        <v>70</v>
      </c>
      <c r="F75" s="14"/>
      <c r="G75" s="14"/>
      <c r="H75" s="15"/>
      <c r="I75" s="21"/>
      <c r="J75" s="32">
        <f>J74</f>
        <v>0</v>
      </c>
      <c r="K75" s="23">
        <f t="shared" si="1"/>
        <v>0</v>
      </c>
      <c r="L75" s="19"/>
    </row>
    <row r="76" spans="1:13" s="1" customFormat="1" ht="16.5" customHeight="1">
      <c r="A76" s="5" t="s">
        <v>71</v>
      </c>
      <c r="B76" s="6" t="s">
        <v>72</v>
      </c>
      <c r="C76" s="6"/>
      <c r="D76" s="6"/>
      <c r="E76" s="6"/>
      <c r="F76" s="6"/>
      <c r="G76" s="6"/>
      <c r="H76" s="7"/>
      <c r="I76" s="9"/>
      <c r="J76" s="8"/>
      <c r="K76" s="18">
        <f t="shared" si="1"/>
        <v>0</v>
      </c>
      <c r="L76" s="11"/>
    </row>
    <row r="77" spans="1:13" ht="16.5" customHeight="1">
      <c r="A77" s="12"/>
      <c r="B77" s="14"/>
      <c r="C77" s="14" t="s">
        <v>10</v>
      </c>
      <c r="E77" s="14"/>
      <c r="F77" s="14"/>
      <c r="G77" s="14"/>
      <c r="H77" s="15"/>
      <c r="I77" s="16">
        <v>3998000</v>
      </c>
      <c r="J77" s="26">
        <v>4698000</v>
      </c>
      <c r="K77" s="18">
        <f t="shared" si="1"/>
        <v>-700000</v>
      </c>
      <c r="L77" s="19"/>
    </row>
    <row r="78" spans="1:13" ht="16.5" customHeight="1">
      <c r="A78" s="12"/>
      <c r="B78" s="14"/>
      <c r="C78" s="14" t="s">
        <v>73</v>
      </c>
      <c r="E78" s="14"/>
      <c r="F78" s="14"/>
      <c r="G78" s="14"/>
      <c r="H78" s="15"/>
      <c r="I78" s="16">
        <v>4000000</v>
      </c>
      <c r="J78" s="26">
        <f>J17</f>
        <v>4000000</v>
      </c>
      <c r="K78" s="18">
        <f t="shared" si="1"/>
        <v>0</v>
      </c>
      <c r="L78" s="19"/>
    </row>
    <row r="79" spans="1:13" ht="16.5" customHeight="1">
      <c r="A79" s="12"/>
      <c r="B79" s="14"/>
      <c r="C79" s="14" t="s">
        <v>24</v>
      </c>
      <c r="E79" s="14"/>
      <c r="F79" s="14"/>
      <c r="G79" s="14"/>
      <c r="H79" s="15"/>
      <c r="I79" s="16">
        <v>9686000</v>
      </c>
      <c r="J79" s="17">
        <f>J21</f>
        <v>14357000</v>
      </c>
      <c r="K79" s="18">
        <f t="shared" si="1"/>
        <v>-4671000</v>
      </c>
      <c r="L79" s="19"/>
    </row>
    <row r="80" spans="1:13" ht="16.5" customHeight="1">
      <c r="A80" s="12"/>
      <c r="B80" s="14"/>
      <c r="C80" s="14" t="s">
        <v>74</v>
      </c>
      <c r="E80" s="14"/>
      <c r="F80" s="14"/>
      <c r="G80" s="14"/>
      <c r="H80" s="15"/>
      <c r="I80" s="16">
        <f>SUM(I77:I79)</f>
        <v>17684000</v>
      </c>
      <c r="J80" s="26">
        <f>SUM(J77:J79)</f>
        <v>23055000</v>
      </c>
      <c r="K80" s="53">
        <f t="shared" si="1"/>
        <v>-5371000</v>
      </c>
      <c r="L80" s="19"/>
    </row>
    <row r="81" spans="1:12" ht="16.5" customHeight="1">
      <c r="A81" s="12"/>
      <c r="B81" s="14"/>
      <c r="C81" s="14"/>
      <c r="D81" s="14"/>
      <c r="E81" s="14" t="s">
        <v>75</v>
      </c>
      <c r="F81" s="14"/>
      <c r="H81" s="44"/>
      <c r="I81" s="21">
        <v>0</v>
      </c>
      <c r="J81" s="35">
        <f>SUM(J77:J79)-J80</f>
        <v>0</v>
      </c>
      <c r="K81" s="23">
        <f t="shared" si="1"/>
        <v>0</v>
      </c>
      <c r="L81" s="21"/>
    </row>
    <row r="82" spans="1:12" ht="16.5" customHeight="1">
      <c r="A82" s="12"/>
      <c r="B82" s="14"/>
      <c r="C82" s="14"/>
      <c r="D82" s="14"/>
      <c r="E82" s="14" t="s">
        <v>76</v>
      </c>
      <c r="F82" s="14"/>
      <c r="H82" s="51"/>
      <c r="I82" s="21">
        <v>6215775</v>
      </c>
      <c r="J82" s="21">
        <v>11208746</v>
      </c>
      <c r="K82" s="23">
        <f t="shared" si="1"/>
        <v>-4992971</v>
      </c>
      <c r="L82" s="21"/>
    </row>
    <row r="83" spans="1:12" ht="16.5" customHeight="1">
      <c r="A83" s="12"/>
      <c r="B83" s="14"/>
      <c r="C83" s="14"/>
      <c r="D83" s="14"/>
      <c r="E83" s="14" t="s">
        <v>77</v>
      </c>
      <c r="F83" s="14"/>
      <c r="H83" s="52"/>
      <c r="I83" s="35">
        <f>SUM(I81:I82)</f>
        <v>6215775</v>
      </c>
      <c r="J83" s="35">
        <f>SUM(J81:J82)</f>
        <v>11208746</v>
      </c>
      <c r="K83" s="23">
        <f t="shared" si="1"/>
        <v>-4992971</v>
      </c>
      <c r="L83" s="21"/>
    </row>
    <row r="84" spans="1:12" s="1" customFormat="1" ht="16.5" customHeight="1">
      <c r="A84" s="36" t="s">
        <v>78</v>
      </c>
      <c r="B84" s="37" t="s">
        <v>79</v>
      </c>
      <c r="C84" s="37"/>
      <c r="D84" s="37"/>
      <c r="E84" s="37"/>
      <c r="F84" s="37"/>
      <c r="G84" s="37"/>
      <c r="H84" s="38"/>
      <c r="I84" s="21">
        <f>SUM(I75,I83)</f>
        <v>6215775</v>
      </c>
      <c r="J84" s="22">
        <f>SUM(J75,J83)</f>
        <v>11208746</v>
      </c>
      <c r="K84" s="23">
        <f t="shared" si="1"/>
        <v>-4992971</v>
      </c>
      <c r="L84" s="21"/>
    </row>
  </sheetData>
  <mergeCells count="26">
    <mergeCell ref="C67:D67"/>
    <mergeCell ref="D68:H68"/>
    <mergeCell ref="C69:D69"/>
    <mergeCell ref="D70:H70"/>
    <mergeCell ref="D59:H59"/>
    <mergeCell ref="E61:H61"/>
    <mergeCell ref="E62:H62"/>
    <mergeCell ref="E63:H63"/>
    <mergeCell ref="E64:H64"/>
    <mergeCell ref="D65:H65"/>
    <mergeCell ref="F50:H50"/>
    <mergeCell ref="F15:H15"/>
    <mergeCell ref="F16:H16"/>
    <mergeCell ref="F18:H18"/>
    <mergeCell ref="F20:H20"/>
    <mergeCell ref="F22:H22"/>
    <mergeCell ref="F24:H24"/>
    <mergeCell ref="D26:H26"/>
    <mergeCell ref="C27:D27"/>
    <mergeCell ref="F43:H43"/>
    <mergeCell ref="F13:H13"/>
    <mergeCell ref="A4:L4"/>
    <mergeCell ref="A6:L6"/>
    <mergeCell ref="A7:H7"/>
    <mergeCell ref="C10:D10"/>
    <mergeCell ref="F12:H12"/>
  </mergeCells>
  <phoneticPr fontId="3"/>
  <pageMargins left="0.9055118110236221" right="0.35" top="0.9" bottom="0.69" header="1.46" footer="1.01"/>
  <pageSetup paperSize="9" scale="89" fitToHeight="0" orientation="portrait" r:id="rId1"/>
  <headerFooter alignWithMargins="0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29年度予算(前年度あり）</vt:lpstr>
      <vt:lpstr>Sheet1</vt:lpstr>
      <vt:lpstr>'29年度予算(前年度あり）'!Print_Area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オカ　ユリエ</dc:creator>
  <cp:lastModifiedBy>オカ　ユリエ</cp:lastModifiedBy>
  <cp:lastPrinted>2018-03-06T04:21:33Z</cp:lastPrinted>
  <dcterms:created xsi:type="dcterms:W3CDTF">2013-03-21T03:59:18Z</dcterms:created>
  <dcterms:modified xsi:type="dcterms:W3CDTF">2018-03-23T04:23:48Z</dcterms:modified>
</cp:coreProperties>
</file>