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XL56D\share\【事務局】業務（経理・人事・労務・総務）\②経理\★予算・決算\2025年度　①予算\"/>
    </mc:Choice>
  </mc:AlternateContent>
  <xr:revisionPtr revIDLastSave="0" documentId="13_ncr:1_{633319E6-ACA0-472E-9A10-76F69E8F641D}" xr6:coauthVersionLast="47" xr6:coauthVersionMax="47" xr10:uidLastSave="{00000000-0000-0000-0000-000000000000}"/>
  <bookViews>
    <workbookView xWindow="-120" yWindow="-120" windowWidth="29040" windowHeight="15840" xr2:uid="{55779E3C-457D-41E3-A823-60265C3B8554}"/>
  </bookViews>
  <sheets>
    <sheet name="2025年間活動予算書（決算・予算）" sheetId="1" r:id="rId1"/>
    <sheet name="予算表　経費　事業費・管理費内訳 (2)" sheetId="4" r:id="rId2"/>
    <sheet name="予算表　経費　事業費・管理費内訳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I12" i="4" s="1"/>
  <c r="G13" i="4"/>
  <c r="G14" i="4"/>
  <c r="G15" i="4"/>
  <c r="I15" i="4" s="1"/>
  <c r="G16" i="4"/>
  <c r="G17" i="4"/>
  <c r="G18" i="4"/>
  <c r="G19" i="4"/>
  <c r="I19" i="4" s="1"/>
  <c r="G20" i="4"/>
  <c r="G21" i="4"/>
  <c r="I21" i="4" s="1"/>
  <c r="G22" i="4"/>
  <c r="G23" i="4"/>
  <c r="I23" i="4" s="1"/>
  <c r="G24" i="4"/>
  <c r="G25" i="4"/>
  <c r="G26" i="4"/>
  <c r="G11" i="4"/>
  <c r="G5" i="4"/>
  <c r="G6" i="4"/>
  <c r="G7" i="4"/>
  <c r="I7" i="4" s="1"/>
  <c r="G8" i="4"/>
  <c r="I8" i="4" s="1"/>
  <c r="G9" i="4"/>
  <c r="G4" i="4"/>
  <c r="I4" i="4" s="1"/>
  <c r="K27" i="4"/>
  <c r="H27" i="4"/>
  <c r="E27" i="4"/>
  <c r="D27" i="4"/>
  <c r="L26" i="4"/>
  <c r="I26" i="4"/>
  <c r="L25" i="4"/>
  <c r="I25" i="4"/>
  <c r="L24" i="4"/>
  <c r="I24" i="4"/>
  <c r="L23" i="4"/>
  <c r="L22" i="4"/>
  <c r="I22" i="4"/>
  <c r="L21" i="4"/>
  <c r="L20" i="4"/>
  <c r="I20" i="4"/>
  <c r="L19" i="4"/>
  <c r="L18" i="4"/>
  <c r="I18" i="4"/>
  <c r="L17" i="4"/>
  <c r="I17" i="4"/>
  <c r="L16" i="4"/>
  <c r="I16" i="4"/>
  <c r="L15" i="4"/>
  <c r="L14" i="4"/>
  <c r="I14" i="4"/>
  <c r="L13" i="4"/>
  <c r="I13" i="4"/>
  <c r="L12" i="4"/>
  <c r="L11" i="4"/>
  <c r="I11" i="4"/>
  <c r="K10" i="4"/>
  <c r="K28" i="4" s="1"/>
  <c r="H10" i="4"/>
  <c r="E10" i="4"/>
  <c r="E28" i="4" s="1"/>
  <c r="D10" i="4"/>
  <c r="L9" i="4"/>
  <c r="I9" i="4"/>
  <c r="L8" i="4"/>
  <c r="L7" i="4"/>
  <c r="L6" i="4"/>
  <c r="I6" i="4"/>
  <c r="L5" i="4"/>
  <c r="I5" i="4"/>
  <c r="L4" i="4"/>
  <c r="H1" i="4"/>
  <c r="G27" i="3"/>
  <c r="K28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11" i="3"/>
  <c r="H5" i="3"/>
  <c r="H6" i="3"/>
  <c r="H7" i="3"/>
  <c r="H8" i="3"/>
  <c r="H9" i="3"/>
  <c r="F27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11" i="3"/>
  <c r="F5" i="3"/>
  <c r="F6" i="3"/>
  <c r="F7" i="3"/>
  <c r="F8" i="3"/>
  <c r="F9" i="3"/>
  <c r="F4" i="3"/>
  <c r="H4" i="3" s="1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27" i="3" s="1"/>
  <c r="K5" i="3"/>
  <c r="K6" i="3"/>
  <c r="K7" i="3"/>
  <c r="K8" i="3"/>
  <c r="K10" i="3" s="1"/>
  <c r="K9" i="3"/>
  <c r="K4" i="3"/>
  <c r="J27" i="3"/>
  <c r="J10" i="3"/>
  <c r="J28" i="3" s="1"/>
  <c r="H28" i="4" l="1"/>
  <c r="D28" i="4"/>
  <c r="G27" i="4"/>
  <c r="I10" i="4"/>
  <c r="L10" i="4"/>
  <c r="L27" i="4"/>
  <c r="I27" i="4"/>
  <c r="G10" i="4"/>
  <c r="G28" i="4" s="1"/>
  <c r="I28" i="4" s="1"/>
  <c r="F10" i="3"/>
  <c r="F28" i="3" s="1"/>
  <c r="D27" i="3"/>
  <c r="E27" i="3"/>
  <c r="D10" i="3"/>
  <c r="D28" i="3" s="1"/>
  <c r="E10" i="3"/>
  <c r="E28" i="3" s="1"/>
  <c r="G10" i="3"/>
  <c r="G1" i="3"/>
  <c r="L28" i="4" l="1"/>
  <c r="G28" i="3"/>
  <c r="H28" i="3" s="1"/>
  <c r="H10" i="3"/>
  <c r="J99" i="1" l="1"/>
  <c r="I99" i="1"/>
  <c r="J94" i="1"/>
  <c r="I94" i="1"/>
  <c r="K104" i="1"/>
  <c r="J86" i="1"/>
  <c r="J67" i="1"/>
  <c r="J56" i="1"/>
  <c r="J40" i="1"/>
  <c r="J29" i="1"/>
  <c r="I86" i="1"/>
  <c r="J87" i="1" l="1"/>
  <c r="J57" i="1"/>
  <c r="I67" i="1"/>
  <c r="I87" i="1" s="1"/>
  <c r="I56" i="1"/>
  <c r="I40" i="1"/>
  <c r="I29" i="1"/>
  <c r="J89" i="1" l="1"/>
  <c r="J101" i="1" s="1"/>
  <c r="I57" i="1"/>
  <c r="I89" i="1" s="1"/>
  <c r="I101" i="1" s="1"/>
  <c r="I103" i="1" l="1"/>
  <c r="J102" i="1" s="1"/>
  <c r="J103" i="1" s="1"/>
  <c r="H27" i="3" l="1"/>
</calcChain>
</file>

<file path=xl/sharedStrings.xml><?xml version="1.0" encoding="utf-8"?>
<sst xmlns="http://schemas.openxmlformats.org/spreadsheetml/2006/main" count="216" uniqueCount="119">
  <si>
    <t xml:space="preserve">特定非営利活動法人　　　　　　　　　　　　　　　　             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</si>
  <si>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大阪障害者雇用支援ネットワーク</t>
    <phoneticPr fontId="3"/>
  </si>
  <si>
    <t>（単位：円）</t>
    <rPh sb="1" eb="3">
      <t>タンイ</t>
    </rPh>
    <phoneticPr fontId="4"/>
  </si>
  <si>
    <t>科　　　　目</t>
    <rPh sb="0" eb="1">
      <t>カ</t>
    </rPh>
    <rPh sb="5" eb="6">
      <t>メ</t>
    </rPh>
    <phoneticPr fontId="4"/>
  </si>
  <si>
    <t>年間予算額</t>
    <rPh sb="0" eb="2">
      <t>ネンカン</t>
    </rPh>
    <rPh sb="2" eb="4">
      <t>ヨサン</t>
    </rPh>
    <rPh sb="4" eb="5">
      <t>ガク</t>
    </rPh>
    <phoneticPr fontId="4"/>
  </si>
  <si>
    <t>前期決算額</t>
    <rPh sb="0" eb="2">
      <t>ゼンキ</t>
    </rPh>
    <rPh sb="2" eb="4">
      <t>ケッサン</t>
    </rPh>
    <rPh sb="4" eb="5">
      <t>ガク</t>
    </rPh>
    <phoneticPr fontId="4"/>
  </si>
  <si>
    <t>備　考</t>
    <phoneticPr fontId="4"/>
  </si>
  <si>
    <t>Ⅰ</t>
  </si>
  <si>
    <t>経常収益</t>
    <rPh sb="0" eb="2">
      <t>ケイジョウ</t>
    </rPh>
    <rPh sb="2" eb="4">
      <t>シュウエキ</t>
    </rPh>
    <phoneticPr fontId="4"/>
  </si>
  <si>
    <t>受取会費</t>
    <rPh sb="0" eb="1">
      <t>ウ</t>
    </rPh>
    <rPh sb="1" eb="2">
      <t>ト</t>
    </rPh>
    <rPh sb="2" eb="4">
      <t>カイヒ</t>
    </rPh>
    <phoneticPr fontId="4"/>
  </si>
  <si>
    <t>正会員受取会費</t>
    <rPh sb="3" eb="4">
      <t>ウ</t>
    </rPh>
    <rPh sb="4" eb="5">
      <t>ト</t>
    </rPh>
    <phoneticPr fontId="4"/>
  </si>
  <si>
    <t>賛助会員受取会費</t>
    <rPh sb="4" eb="5">
      <t>ウ</t>
    </rPh>
    <rPh sb="5" eb="6">
      <t>ト</t>
    </rPh>
    <phoneticPr fontId="4"/>
  </si>
  <si>
    <t>受取寄付金</t>
    <rPh sb="0" eb="2">
      <t>ウケトリ</t>
    </rPh>
    <phoneticPr fontId="4"/>
  </si>
  <si>
    <t>事業収益</t>
    <rPh sb="0" eb="2">
      <t>ジギョウ</t>
    </rPh>
    <rPh sb="2" eb="4">
      <t>シュウエキ</t>
    </rPh>
    <phoneticPr fontId="4"/>
  </si>
  <si>
    <t>出前研修</t>
    <rPh sb="0" eb="2">
      <t>デマエ</t>
    </rPh>
    <rPh sb="2" eb="4">
      <t>ケンシュウ</t>
    </rPh>
    <phoneticPr fontId="4"/>
  </si>
  <si>
    <t>職場適応援助者養成研修</t>
    <rPh sb="0" eb="2">
      <t>ショクバ</t>
    </rPh>
    <rPh sb="2" eb="4">
      <t>テキオウ</t>
    </rPh>
    <rPh sb="4" eb="7">
      <t>エンジョシャ</t>
    </rPh>
    <rPh sb="7" eb="9">
      <t>ヨウセイ</t>
    </rPh>
    <rPh sb="9" eb="11">
      <t>ケンシュウ</t>
    </rPh>
    <phoneticPr fontId="4"/>
  </si>
  <si>
    <t>アドバンスト研修</t>
    <rPh sb="6" eb="8">
      <t>ケンシュウ</t>
    </rPh>
    <phoneticPr fontId="4"/>
  </si>
  <si>
    <t>新人幹部研修</t>
    <rPh sb="0" eb="2">
      <t>シンジン</t>
    </rPh>
    <rPh sb="2" eb="4">
      <t>カンブ</t>
    </rPh>
    <rPh sb="4" eb="6">
      <t>ケンシュウ</t>
    </rPh>
    <phoneticPr fontId="4"/>
  </si>
  <si>
    <t>学生インターンシップ</t>
    <rPh sb="0" eb="2">
      <t>ガクセイ</t>
    </rPh>
    <phoneticPr fontId="3"/>
  </si>
  <si>
    <t>その他収益</t>
    <rPh sb="2" eb="3">
      <t>タ</t>
    </rPh>
    <rPh sb="3" eb="5">
      <t>シュウエキ</t>
    </rPh>
    <phoneticPr fontId="4"/>
  </si>
  <si>
    <t>受取利息・その他</t>
  </si>
  <si>
    <t>雑収入</t>
    <rPh sb="0" eb="3">
      <t>ザッシュウニュウ</t>
    </rPh>
    <phoneticPr fontId="4"/>
  </si>
  <si>
    <t>経常収益計</t>
    <rPh sb="0" eb="2">
      <t>ケイジョウ</t>
    </rPh>
    <rPh sb="2" eb="4">
      <t>シュウエキ</t>
    </rPh>
    <phoneticPr fontId="4"/>
  </si>
  <si>
    <t>Ⅱ</t>
  </si>
  <si>
    <t>経常費用</t>
    <rPh sb="0" eb="2">
      <t>ケイジョウ</t>
    </rPh>
    <rPh sb="2" eb="4">
      <t>ヒヨウ</t>
    </rPh>
    <phoneticPr fontId="4"/>
  </si>
  <si>
    <t>事業費</t>
  </si>
  <si>
    <t>（１）人件費</t>
    <rPh sb="3" eb="6">
      <t>ジンケンヒ</t>
    </rPh>
    <phoneticPr fontId="4"/>
  </si>
  <si>
    <t>給与手当（賞与含む）</t>
    <phoneticPr fontId="4"/>
  </si>
  <si>
    <t>臨時雇賃金</t>
    <rPh sb="0" eb="2">
      <t>リンジ</t>
    </rPh>
    <rPh sb="2" eb="3">
      <t>コヨウ</t>
    </rPh>
    <rPh sb="3" eb="5">
      <t>チンギン</t>
    </rPh>
    <phoneticPr fontId="4"/>
  </si>
  <si>
    <t>法定福利費</t>
  </si>
  <si>
    <t>通勤交通費</t>
  </si>
  <si>
    <t>福利厚生費</t>
    <rPh sb="0" eb="2">
      <t>フクリ</t>
    </rPh>
    <rPh sb="2" eb="4">
      <t>コウセイ</t>
    </rPh>
    <rPh sb="4" eb="5">
      <t>ヒ</t>
    </rPh>
    <phoneticPr fontId="4"/>
  </si>
  <si>
    <t>退職金共済掛金</t>
    <rPh sb="0" eb="2">
      <t>タイショク</t>
    </rPh>
    <rPh sb="2" eb="3">
      <t>キン</t>
    </rPh>
    <rPh sb="3" eb="5">
      <t>キョウサイ</t>
    </rPh>
    <rPh sb="5" eb="7">
      <t>カケキン</t>
    </rPh>
    <phoneticPr fontId="4"/>
  </si>
  <si>
    <t>小計</t>
    <rPh sb="0" eb="2">
      <t>ショウケイ</t>
    </rPh>
    <phoneticPr fontId="4"/>
  </si>
  <si>
    <t>（２）その他経費</t>
    <rPh sb="5" eb="6">
      <t>タ</t>
    </rPh>
    <rPh sb="6" eb="8">
      <t>ケイヒ</t>
    </rPh>
    <phoneticPr fontId="4"/>
  </si>
  <si>
    <t>会議費</t>
  </si>
  <si>
    <t>旅費交通費</t>
  </si>
  <si>
    <t>教育研究費</t>
    <rPh sb="0" eb="2">
      <t>キョウイク</t>
    </rPh>
    <rPh sb="2" eb="4">
      <t>ケンキュウ</t>
    </rPh>
    <rPh sb="4" eb="5">
      <t>ヒ</t>
    </rPh>
    <phoneticPr fontId="4"/>
  </si>
  <si>
    <t>通信運搬費</t>
  </si>
  <si>
    <t>消耗什器備品類</t>
    <rPh sb="0" eb="2">
      <t>ショウモウ</t>
    </rPh>
    <rPh sb="2" eb="4">
      <t>什ジュウキ</t>
    </rPh>
    <rPh sb="4" eb="6">
      <t>ビヒン</t>
    </rPh>
    <rPh sb="6" eb="7">
      <t>ルイ</t>
    </rPh>
    <phoneticPr fontId="4"/>
  </si>
  <si>
    <t>消耗品費</t>
  </si>
  <si>
    <t>印刷製本費</t>
  </si>
  <si>
    <t>賃借料</t>
    <rPh sb="0" eb="2">
      <t>チンシャク</t>
    </rPh>
    <rPh sb="2" eb="3">
      <t>リョウ</t>
    </rPh>
    <phoneticPr fontId="4"/>
  </si>
  <si>
    <t>租税公課</t>
  </si>
  <si>
    <t>謝金</t>
    <rPh sb="0" eb="2">
      <t>シャキン</t>
    </rPh>
    <phoneticPr fontId="4"/>
  </si>
  <si>
    <t>報償費</t>
    <rPh sb="0" eb="3">
      <t>ホウショウヒ</t>
    </rPh>
    <phoneticPr fontId="4"/>
  </si>
  <si>
    <t>雑費</t>
  </si>
  <si>
    <t>業務委託費</t>
    <rPh sb="0" eb="2">
      <t>ギョウム</t>
    </rPh>
    <rPh sb="2" eb="4">
      <t>イタク</t>
    </rPh>
    <rPh sb="4" eb="5">
      <t>ヒ</t>
    </rPh>
    <phoneticPr fontId="4"/>
  </si>
  <si>
    <t>光熱水料費</t>
    <rPh sb="0" eb="2">
      <t>コウネツ</t>
    </rPh>
    <rPh sb="2" eb="5">
      <t>スイリョウヒ</t>
    </rPh>
    <phoneticPr fontId="4"/>
  </si>
  <si>
    <t>減価償却費</t>
    <rPh sb="0" eb="2">
      <t>ゲンカ</t>
    </rPh>
    <rPh sb="2" eb="4">
      <t>ショウキャク</t>
    </rPh>
    <rPh sb="4" eb="5">
      <t>ヒ</t>
    </rPh>
    <phoneticPr fontId="4"/>
  </si>
  <si>
    <t>事業費合計</t>
    <rPh sb="0" eb="2">
      <t>ジギョウ</t>
    </rPh>
    <rPh sb="3" eb="5">
      <t>ゴウケイ</t>
    </rPh>
    <rPh sb="4" eb="5">
      <t>シゴウ</t>
    </rPh>
    <phoneticPr fontId="4"/>
  </si>
  <si>
    <t>管理費</t>
  </si>
  <si>
    <t>事業費と配賦</t>
    <rPh sb="0" eb="3">
      <t>ジギョウヒ</t>
    </rPh>
    <rPh sb="4" eb="6">
      <t>ハイフ</t>
    </rPh>
    <phoneticPr fontId="3"/>
  </si>
  <si>
    <t>懇親会など</t>
    <rPh sb="0" eb="2">
      <t>コンシン</t>
    </rPh>
    <rPh sb="2" eb="3">
      <t>カイ</t>
    </rPh>
    <phoneticPr fontId="4"/>
  </si>
  <si>
    <t>管理費計</t>
    <rPh sb="0" eb="3">
      <t>カンリヒ</t>
    </rPh>
    <rPh sb="3" eb="4">
      <t>ケイ</t>
    </rPh>
    <phoneticPr fontId="4"/>
  </si>
  <si>
    <t>経常費用計</t>
    <rPh sb="0" eb="2">
      <t>ケイジョウ</t>
    </rPh>
    <rPh sb="2" eb="4">
      <t>ヒヨウ</t>
    </rPh>
    <rPh sb="4" eb="5">
      <t>ケイ</t>
    </rPh>
    <phoneticPr fontId="4"/>
  </si>
  <si>
    <t>Ⅲ</t>
    <phoneticPr fontId="4"/>
  </si>
  <si>
    <t>経常外収益</t>
    <rPh sb="0" eb="2">
      <t>ケイジョウ</t>
    </rPh>
    <rPh sb="2" eb="3">
      <t>ガイ</t>
    </rPh>
    <rPh sb="3" eb="5">
      <t>シュウエキ</t>
    </rPh>
    <phoneticPr fontId="4"/>
  </si>
  <si>
    <t>固定資産売却益</t>
    <rPh sb="0" eb="2">
      <t>コテイ</t>
    </rPh>
    <rPh sb="2" eb="4">
      <t>シサン</t>
    </rPh>
    <rPh sb="4" eb="7">
      <t>バイキャクエキ</t>
    </rPh>
    <phoneticPr fontId="4"/>
  </si>
  <si>
    <t>過年度損益修正益</t>
    <rPh sb="0" eb="3">
      <t>カネンド</t>
    </rPh>
    <rPh sb="3" eb="5">
      <t>ソンエキ</t>
    </rPh>
    <rPh sb="5" eb="7">
      <t>シュウセイ</t>
    </rPh>
    <rPh sb="7" eb="8">
      <t>エキ</t>
    </rPh>
    <phoneticPr fontId="4"/>
  </si>
  <si>
    <t>経常外収益計</t>
    <rPh sb="0" eb="2">
      <t>ケイジョウ</t>
    </rPh>
    <rPh sb="2" eb="3">
      <t>ガイ</t>
    </rPh>
    <rPh sb="3" eb="5">
      <t>シュウエキ</t>
    </rPh>
    <rPh sb="5" eb="6">
      <t>ケイ</t>
    </rPh>
    <phoneticPr fontId="4"/>
  </si>
  <si>
    <t>Ⅳ</t>
    <phoneticPr fontId="4"/>
  </si>
  <si>
    <t>経常外費用</t>
    <rPh sb="0" eb="2">
      <t>ケイジョウ</t>
    </rPh>
    <rPh sb="2" eb="3">
      <t>ガイ</t>
    </rPh>
    <rPh sb="3" eb="5">
      <t>ヒヨウ</t>
    </rPh>
    <phoneticPr fontId="4"/>
  </si>
  <si>
    <t>固定資産除却損</t>
    <rPh sb="0" eb="2">
      <t>コテイ</t>
    </rPh>
    <rPh sb="2" eb="4">
      <t>シサン</t>
    </rPh>
    <rPh sb="4" eb="6">
      <t>ジョキャク</t>
    </rPh>
    <rPh sb="6" eb="7">
      <t>ソン</t>
    </rPh>
    <phoneticPr fontId="4"/>
  </si>
  <si>
    <t>過年度損益修正損</t>
    <rPh sb="0" eb="3">
      <t>カネンド</t>
    </rPh>
    <rPh sb="3" eb="5">
      <t>ソンエキ</t>
    </rPh>
    <rPh sb="5" eb="7">
      <t>シュウセイ</t>
    </rPh>
    <rPh sb="7" eb="8">
      <t>ソン</t>
    </rPh>
    <phoneticPr fontId="4"/>
  </si>
  <si>
    <t>経常外費用計</t>
    <rPh sb="0" eb="2">
      <t>ケイジョウ</t>
    </rPh>
    <rPh sb="2" eb="3">
      <t>ガイ</t>
    </rPh>
    <rPh sb="3" eb="5">
      <t>ヒヨウ</t>
    </rPh>
    <rPh sb="5" eb="6">
      <t>ケイ</t>
    </rPh>
    <phoneticPr fontId="4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</si>
  <si>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4"/>
  </si>
  <si>
    <t>前期繰越正味財産額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4"/>
  </si>
  <si>
    <t>次期繰越正味財産額</t>
    <rPh sb="0" eb="2">
      <t>ジキ</t>
    </rPh>
    <rPh sb="2" eb="3">
      <t>ク</t>
    </rPh>
    <rPh sb="3" eb="4">
      <t>コ</t>
    </rPh>
    <rPh sb="4" eb="6">
      <t>ショウミ</t>
    </rPh>
    <rPh sb="6" eb="8">
      <t>ザイサン</t>
    </rPh>
    <rPh sb="8" eb="9">
      <t>ガク</t>
    </rPh>
    <phoneticPr fontId="4"/>
  </si>
  <si>
    <t>※　当該年度はその他事業を実施していません。</t>
    <rPh sb="2" eb="4">
      <t>トウガイ</t>
    </rPh>
    <rPh sb="4" eb="6">
      <t>ネンド</t>
    </rPh>
    <rPh sb="9" eb="10">
      <t>タ</t>
    </rPh>
    <rPh sb="10" eb="12">
      <t>ジギョウ</t>
    </rPh>
    <rPh sb="13" eb="15">
      <t>ジッシ</t>
    </rPh>
    <phoneticPr fontId="4"/>
  </si>
  <si>
    <t>就労移行等連携調整事業</t>
    <phoneticPr fontId="3"/>
  </si>
  <si>
    <t>労務士・税理士など</t>
    <rPh sb="0" eb="3">
      <t>ロウムシ</t>
    </rPh>
    <rPh sb="4" eb="7">
      <t>ゼイリシ</t>
    </rPh>
    <phoneticPr fontId="3"/>
  </si>
  <si>
    <t>団体参加会費他</t>
    <rPh sb="0" eb="4">
      <t>ダンタイサンカ</t>
    </rPh>
    <rPh sb="4" eb="6">
      <t>カイヒ</t>
    </rPh>
    <rPh sb="6" eb="7">
      <t>ホカ</t>
    </rPh>
    <phoneticPr fontId="4"/>
  </si>
  <si>
    <t>リース料</t>
    <rPh sb="3" eb="4">
      <t>リョウ</t>
    </rPh>
    <phoneticPr fontId="3"/>
  </si>
  <si>
    <t>正会員受取入会金</t>
    <rPh sb="3" eb="5">
      <t>ウケトリ</t>
    </rPh>
    <phoneticPr fontId="4"/>
  </si>
  <si>
    <t>正会員受取寄附金（10,000円超分会費/）</t>
    <rPh sb="3" eb="8">
      <t>ウケトリキフキン</t>
    </rPh>
    <rPh sb="15" eb="16">
      <t>エン</t>
    </rPh>
    <rPh sb="16" eb="17">
      <t>チョウ</t>
    </rPh>
    <rPh sb="17" eb="18">
      <t>ブン</t>
    </rPh>
    <rPh sb="18" eb="20">
      <t>カイヒ</t>
    </rPh>
    <phoneticPr fontId="4"/>
  </si>
  <si>
    <t>20,000×15名</t>
    <rPh sb="9" eb="10">
      <t>メイ</t>
    </rPh>
    <phoneticPr fontId="4"/>
  </si>
  <si>
    <t>研修事業部</t>
    <rPh sb="0" eb="5">
      <t>ケンシュウジギョウブ</t>
    </rPh>
    <phoneticPr fontId="3"/>
  </si>
  <si>
    <t>企業ネット事業部</t>
    <rPh sb="0" eb="2">
      <t>キギョウ</t>
    </rPh>
    <rPh sb="5" eb="8">
      <t>ジギョウブ</t>
    </rPh>
    <phoneticPr fontId="3"/>
  </si>
  <si>
    <t>地域ネット事業部</t>
    <rPh sb="0" eb="2">
      <t>チイキ</t>
    </rPh>
    <rPh sb="5" eb="8">
      <t>ジギョウブ</t>
    </rPh>
    <phoneticPr fontId="3"/>
  </si>
  <si>
    <t>就職準備セミナー　インターンシップ代</t>
    <rPh sb="0" eb="4">
      <t>シュウショクジュンビ</t>
    </rPh>
    <rPh sb="17" eb="18">
      <t>ダイ</t>
    </rPh>
    <phoneticPr fontId="3"/>
  </si>
  <si>
    <t>補助金等収入</t>
    <rPh sb="0" eb="3">
      <t>ホジョキン</t>
    </rPh>
    <rPh sb="3" eb="4">
      <t>ナド</t>
    </rPh>
    <rPh sb="4" eb="6">
      <t>シュウニュウ</t>
    </rPh>
    <phoneticPr fontId="3"/>
  </si>
  <si>
    <t>56,000×50名×２回</t>
    <rPh sb="9" eb="10">
      <t>メイ</t>
    </rPh>
    <rPh sb="12" eb="13">
      <t>カイ</t>
    </rPh>
    <phoneticPr fontId="4"/>
  </si>
  <si>
    <t>定例会メール、切手他</t>
    <rPh sb="0" eb="3">
      <t>テイレイカイ</t>
    </rPh>
    <rPh sb="7" eb="9">
      <t>キッテ</t>
    </rPh>
    <rPh sb="9" eb="10">
      <t>ホカ</t>
    </rPh>
    <phoneticPr fontId="4"/>
  </si>
  <si>
    <t>事務用品、ソフトなど</t>
    <rPh sb="0" eb="2">
      <t>ジム</t>
    </rPh>
    <rPh sb="2" eb="4">
      <t>ヨウヒン</t>
    </rPh>
    <phoneticPr fontId="4"/>
  </si>
  <si>
    <t>コピー料、ﾌｫﾜｰﾄﾞなど</t>
    <rPh sb="3" eb="4">
      <t>リョウ</t>
    </rPh>
    <phoneticPr fontId="4"/>
  </si>
  <si>
    <t>事務所・会場費ほか</t>
    <rPh sb="0" eb="2">
      <t>ジム</t>
    </rPh>
    <rPh sb="2" eb="3">
      <t>ショ</t>
    </rPh>
    <rPh sb="4" eb="7">
      <t>カイジョウヒ</t>
    </rPh>
    <phoneticPr fontId="4"/>
  </si>
  <si>
    <t>今期予算額</t>
    <rPh sb="0" eb="2">
      <t>コンキ</t>
    </rPh>
    <rPh sb="2" eb="4">
      <t>ヨサン</t>
    </rPh>
    <rPh sb="4" eb="5">
      <t>ガク</t>
    </rPh>
    <phoneticPr fontId="4"/>
  </si>
  <si>
    <t>２０２５年度　活動予算書</t>
    <rPh sb="7" eb="9">
      <t>カツドウ</t>
    </rPh>
    <rPh sb="9" eb="11">
      <t>ヨサン</t>
    </rPh>
    <rPh sb="11" eb="12">
      <t>ショ</t>
    </rPh>
    <phoneticPr fontId="4"/>
  </si>
  <si>
    <t>職場リーダー研修</t>
    <rPh sb="0" eb="2">
      <t>ショクバ</t>
    </rPh>
    <rPh sb="6" eb="8">
      <t>ケンシュウ</t>
    </rPh>
    <phoneticPr fontId="3"/>
  </si>
  <si>
    <t>支払報酬料</t>
    <rPh sb="0" eb="5">
      <t>シハライホウシュウリョウ</t>
    </rPh>
    <phoneticPr fontId="4"/>
  </si>
  <si>
    <t>諸会費</t>
    <rPh sb="0" eb="3">
      <t>ショカイヒ</t>
    </rPh>
    <phoneticPr fontId="4"/>
  </si>
  <si>
    <t>専門家交流会</t>
    <rPh sb="0" eb="3">
      <t>センモンカ</t>
    </rPh>
    <rPh sb="3" eb="6">
      <t>コウリュウカイ</t>
    </rPh>
    <phoneticPr fontId="4"/>
  </si>
  <si>
    <t>業務受託収入（大阪府福祉部）</t>
    <rPh sb="0" eb="2">
      <t>ギョウム</t>
    </rPh>
    <rPh sb="2" eb="4">
      <t>ジュタク</t>
    </rPh>
    <rPh sb="4" eb="6">
      <t>シュウニュウ</t>
    </rPh>
    <rPh sb="7" eb="10">
      <t>オオサカフ</t>
    </rPh>
    <rPh sb="10" eb="13">
      <t>フクシブ</t>
    </rPh>
    <phoneticPr fontId="4"/>
  </si>
  <si>
    <t>業務受託収入（大阪府商工労働部）</t>
    <rPh sb="0" eb="2">
      <t>ギョウム</t>
    </rPh>
    <rPh sb="2" eb="4">
      <t>ジュタク</t>
    </rPh>
    <rPh sb="4" eb="6">
      <t>シュウニュウ</t>
    </rPh>
    <rPh sb="7" eb="10">
      <t>オオサカフ</t>
    </rPh>
    <rPh sb="10" eb="15">
      <t>ショウコウロウドウブ</t>
    </rPh>
    <phoneticPr fontId="4"/>
  </si>
  <si>
    <t>教育事業部</t>
    <rPh sb="0" eb="5">
      <t>キョウイクジギョウブ</t>
    </rPh>
    <phoneticPr fontId="3"/>
  </si>
  <si>
    <t>4,000×30名</t>
    <rPh sb="8" eb="9">
      <t>メイ</t>
    </rPh>
    <phoneticPr fontId="4"/>
  </si>
  <si>
    <t>精神・発達障がい者等理解促進・職場定着支援事業</t>
    <rPh sb="0" eb="23">
      <t>セイシン</t>
    </rPh>
    <phoneticPr fontId="3"/>
  </si>
  <si>
    <t>日本郵便年賀寄付金助成金</t>
    <rPh sb="0" eb="4">
      <t>ニホンユウビン</t>
    </rPh>
    <rPh sb="4" eb="9">
      <t>ネンガキフキン</t>
    </rPh>
    <rPh sb="9" eb="12">
      <t>ジョセイキン</t>
    </rPh>
    <phoneticPr fontId="3"/>
  </si>
  <si>
    <t>事業費</t>
    <rPh sb="0" eb="3">
      <t>ジギョウヒ</t>
    </rPh>
    <phoneticPr fontId="3"/>
  </si>
  <si>
    <t>管理費</t>
    <rPh sb="0" eb="3">
      <t>カンリヒ</t>
    </rPh>
    <phoneticPr fontId="3"/>
  </si>
  <si>
    <t>人件費</t>
    <rPh sb="0" eb="3">
      <t>ジンケンヒ</t>
    </rPh>
    <phoneticPr fontId="3"/>
  </si>
  <si>
    <t>その他経費</t>
    <rPh sb="2" eb="3">
      <t>タ</t>
    </rPh>
    <rPh sb="3" eb="5">
      <t>ケイヒ</t>
    </rPh>
    <phoneticPr fontId="4"/>
  </si>
  <si>
    <t>科目</t>
    <rPh sb="0" eb="2">
      <t>カモク</t>
    </rPh>
    <phoneticPr fontId="3"/>
  </si>
  <si>
    <t>精神・発達</t>
    <rPh sb="0" eb="2">
      <t>セイシン</t>
    </rPh>
    <rPh sb="3" eb="5">
      <t>ハッタツ</t>
    </rPh>
    <phoneticPr fontId="3"/>
  </si>
  <si>
    <t>就労移行</t>
    <rPh sb="0" eb="2">
      <t>シュウロウ</t>
    </rPh>
    <rPh sb="2" eb="4">
      <t>イコウ</t>
    </rPh>
    <phoneticPr fontId="3"/>
  </si>
  <si>
    <t>事務局</t>
    <rPh sb="0" eb="3">
      <t>ジムキョク</t>
    </rPh>
    <phoneticPr fontId="3"/>
  </si>
  <si>
    <t>計</t>
    <rPh sb="0" eb="1">
      <t>ケイ</t>
    </rPh>
    <phoneticPr fontId="3"/>
  </si>
  <si>
    <t>2025年度経費予算（案）</t>
    <rPh sb="4" eb="6">
      <t>ネンド</t>
    </rPh>
    <rPh sb="6" eb="8">
      <t>ケイヒ</t>
    </rPh>
    <rPh sb="8" eb="10">
      <t>ヨサン</t>
    </rPh>
    <rPh sb="11" eb="12">
      <t>アン</t>
    </rPh>
    <phoneticPr fontId="3"/>
  </si>
  <si>
    <t>2024年度実績</t>
    <rPh sb="4" eb="6">
      <t>ネンド</t>
    </rPh>
    <rPh sb="6" eb="8">
      <t>ジッセキ</t>
    </rPh>
    <phoneticPr fontId="3"/>
  </si>
  <si>
    <t>支払報酬料</t>
    <rPh sb="0" eb="5">
      <t>シハライホウシュウリョウ</t>
    </rPh>
    <phoneticPr fontId="3"/>
  </si>
  <si>
    <t>実績－就労移行分</t>
    <rPh sb="0" eb="2">
      <t>ジッセキ</t>
    </rPh>
    <rPh sb="3" eb="8">
      <t>シュウロウイコウブン</t>
    </rPh>
    <phoneticPr fontId="3"/>
  </si>
  <si>
    <t>総計</t>
    <rPh sb="0" eb="2">
      <t>ソウケイ</t>
    </rPh>
    <phoneticPr fontId="3"/>
  </si>
  <si>
    <t>就労移行等連携調整事業・精神・発達障がい者等理解促進・職場定着支援事業</t>
    <rPh sb="0" eb="11">
      <t>シュウロウ</t>
    </rPh>
    <rPh sb="12" eb="35">
      <t>セイシン</t>
    </rPh>
    <phoneticPr fontId="4"/>
  </si>
  <si>
    <t>コピー機（事業費と配賦）</t>
    <rPh sb="3" eb="4">
      <t>キ</t>
    </rPh>
    <rPh sb="5" eb="8">
      <t>ジギョウヒ</t>
    </rPh>
    <rPh sb="9" eb="11">
      <t>ハイフ</t>
    </rPh>
    <phoneticPr fontId="3"/>
  </si>
  <si>
    <t>JC研修など</t>
    <rPh sb="0" eb="4">
      <t>j</t>
    </rPh>
    <phoneticPr fontId="3"/>
  </si>
  <si>
    <t xml:space="preserve">   ２０２５年４月１日～２０２６年３月３１日</t>
    <rPh sb="7" eb="8">
      <t>ネン</t>
    </rPh>
    <rPh sb="8" eb="9">
      <t>ヘイネン</t>
    </rPh>
    <rPh sb="9" eb="10">
      <t>ガツ</t>
    </rPh>
    <rPh sb="11" eb="12">
      <t>ニチ</t>
    </rPh>
    <rPh sb="17" eb="18">
      <t>ネン</t>
    </rPh>
    <phoneticPr fontId="4"/>
  </si>
  <si>
    <t>消費税など</t>
    <rPh sb="0" eb="3">
      <t>ショウヒゼイ</t>
    </rPh>
    <phoneticPr fontId="3"/>
  </si>
  <si>
    <t>役員報酬</t>
    <rPh sb="0" eb="4">
      <t>ヤクインホウシュウ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</si>
</sst>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;&quot;▲ &quot;#,##0"/>
    <numFmt numFmtId="178" formatCode="0_);\(0\)"/>
    <numFmt numFmtId="179" formatCode="#,##0_ "/>
  </numFmts>
  <fonts count="17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name val="HGSｺﾞｼｯｸM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0"/>
      <name val="HGSｺﾞｼｯｸM"/>
      <family val="3"/>
      <charset val="128"/>
    </font>
    <font>
      <sz val="10"/>
      <color indexed="8"/>
      <name val="HGSｺﾞｼｯｸM"/>
      <family val="3"/>
      <charset val="128"/>
    </font>
    <font>
      <sz val="8"/>
      <name val="HGSｺﾞｼｯｸM"/>
      <family val="3"/>
      <charset val="128"/>
    </font>
    <font>
      <sz val="9"/>
      <color indexed="8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7" xfId="0" applyNumberFormat="1" applyFont="1" applyBorder="1">
      <alignment vertical="center"/>
    </xf>
    <xf numFmtId="177" fontId="7" fillId="0" borderId="8" xfId="0" applyNumberFormat="1" applyFont="1" applyBorder="1">
      <alignment vertical="center"/>
    </xf>
    <xf numFmtId="177" fontId="8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38" fontId="7" fillId="0" borderId="7" xfId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7" xfId="0" applyNumberFormat="1" applyFont="1" applyBorder="1" applyAlignment="1">
      <alignment vertical="center" shrinkToFit="1"/>
    </xf>
    <xf numFmtId="176" fontId="9" fillId="0" borderId="10" xfId="0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176" fontId="7" fillId="0" borderId="4" xfId="0" applyNumberFormat="1" applyFont="1" applyBorder="1">
      <alignment vertical="center"/>
    </xf>
    <xf numFmtId="176" fontId="7" fillId="0" borderId="13" xfId="0" applyNumberFormat="1" applyFont="1" applyBorder="1">
      <alignment vertical="center"/>
    </xf>
    <xf numFmtId="176" fontId="7" fillId="0" borderId="8" xfId="0" applyNumberFormat="1" applyFont="1" applyBorder="1">
      <alignment vertical="center"/>
    </xf>
    <xf numFmtId="178" fontId="7" fillId="0" borderId="8" xfId="0" applyNumberFormat="1" applyFont="1" applyBorder="1">
      <alignment vertical="center"/>
    </xf>
    <xf numFmtId="38" fontId="7" fillId="0" borderId="8" xfId="1" applyFont="1" applyBorder="1">
      <alignment vertical="center"/>
    </xf>
    <xf numFmtId="176" fontId="9" fillId="0" borderId="8" xfId="0" applyNumberFormat="1" applyFont="1" applyBorder="1">
      <alignment vertical="center"/>
    </xf>
    <xf numFmtId="177" fontId="7" fillId="0" borderId="0" xfId="1" applyNumberFormat="1" applyFont="1">
      <alignment vertical="center"/>
    </xf>
    <xf numFmtId="0" fontId="7" fillId="0" borderId="8" xfId="0" applyFont="1" applyBorder="1">
      <alignment vertical="center"/>
    </xf>
    <xf numFmtId="0" fontId="7" fillId="0" borderId="14" xfId="0" applyFont="1" applyBorder="1">
      <alignment vertical="center"/>
    </xf>
    <xf numFmtId="176" fontId="7" fillId="0" borderId="14" xfId="0" applyNumberFormat="1" applyFont="1" applyBorder="1">
      <alignment vertical="center"/>
    </xf>
    <xf numFmtId="0" fontId="7" fillId="0" borderId="15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6" xfId="0" applyFont="1" applyBorder="1">
      <alignment vertical="center"/>
    </xf>
    <xf numFmtId="0" fontId="7" fillId="0" borderId="13" xfId="0" applyFont="1" applyBorder="1">
      <alignment vertical="center"/>
    </xf>
    <xf numFmtId="176" fontId="9" fillId="0" borderId="8" xfId="0" applyNumberFormat="1" applyFont="1" applyBorder="1" applyAlignment="1">
      <alignment vertical="center" shrinkToFit="1"/>
    </xf>
    <xf numFmtId="0" fontId="7" fillId="0" borderId="11" xfId="0" applyFont="1" applyBorder="1">
      <alignment vertical="center"/>
    </xf>
    <xf numFmtId="0" fontId="7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176" fontId="7" fillId="0" borderId="19" xfId="0" applyNumberFormat="1" applyFont="1" applyBorder="1">
      <alignment vertical="center"/>
    </xf>
    <xf numFmtId="178" fontId="7" fillId="0" borderId="20" xfId="0" applyNumberFormat="1" applyFont="1" applyBorder="1">
      <alignment vertical="center"/>
    </xf>
    <xf numFmtId="178" fontId="7" fillId="0" borderId="15" xfId="0" applyNumberFormat="1" applyFont="1" applyBorder="1" applyAlignment="1">
      <alignment horizontal="center" vertical="center"/>
    </xf>
    <xf numFmtId="178" fontId="7" fillId="0" borderId="15" xfId="0" applyNumberFormat="1" applyFont="1" applyBorder="1">
      <alignment vertical="center"/>
    </xf>
    <xf numFmtId="176" fontId="5" fillId="0" borderId="16" xfId="0" applyNumberFormat="1" applyFont="1" applyBorder="1" applyAlignment="1">
      <alignment horizontal="right" vertical="center"/>
    </xf>
    <xf numFmtId="178" fontId="7" fillId="0" borderId="21" xfId="0" applyNumberFormat="1" applyFont="1" applyBorder="1">
      <alignment vertical="center"/>
    </xf>
    <xf numFmtId="178" fontId="7" fillId="0" borderId="22" xfId="0" applyNumberFormat="1" applyFont="1" applyBorder="1" applyAlignment="1">
      <alignment horizontal="center" vertical="center"/>
    </xf>
    <xf numFmtId="178" fontId="7" fillId="0" borderId="22" xfId="0" applyNumberFormat="1" applyFont="1" applyBorder="1">
      <alignment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8" xfId="0" applyNumberFormat="1" applyFont="1" applyBorder="1">
      <alignment vertical="center"/>
    </xf>
    <xf numFmtId="176" fontId="5" fillId="0" borderId="14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 shrinkToFit="1"/>
    </xf>
    <xf numFmtId="176" fontId="9" fillId="0" borderId="14" xfId="0" applyNumberFormat="1" applyFont="1" applyBorder="1">
      <alignment vertical="center"/>
    </xf>
    <xf numFmtId="179" fontId="7" fillId="0" borderId="0" xfId="0" applyNumberFormat="1" applyFont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19" xfId="0" applyFont="1" applyBorder="1">
      <alignment vertical="center"/>
    </xf>
    <xf numFmtId="14" fontId="7" fillId="0" borderId="0" xfId="0" applyNumberFormat="1" applyFont="1">
      <alignment vertical="center"/>
    </xf>
    <xf numFmtId="176" fontId="9" fillId="0" borderId="11" xfId="0" applyNumberFormat="1" applyFont="1" applyBorder="1">
      <alignment vertical="center"/>
    </xf>
    <xf numFmtId="38" fontId="7" fillId="0" borderId="4" xfId="1" applyFont="1" applyBorder="1" applyAlignment="1">
      <alignment horizontal="right" vertical="center"/>
    </xf>
    <xf numFmtId="38" fontId="7" fillId="0" borderId="19" xfId="1" applyFont="1" applyBorder="1" applyAlignment="1">
      <alignment horizontal="right" vertical="center"/>
    </xf>
    <xf numFmtId="0" fontId="7" fillId="0" borderId="0" xfId="0" applyFont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178" fontId="7" fillId="0" borderId="15" xfId="0" applyNumberFormat="1" applyFont="1" applyBorder="1" applyAlignment="1">
      <alignment vertical="center" shrinkToFit="1"/>
    </xf>
    <xf numFmtId="178" fontId="7" fillId="0" borderId="22" xfId="0" applyNumberFormat="1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7" fillId="0" borderId="25" xfId="0" applyFont="1" applyBorder="1">
      <alignment vertical="center"/>
    </xf>
    <xf numFmtId="38" fontId="12" fillId="0" borderId="8" xfId="1" applyFont="1" applyBorder="1">
      <alignment vertical="center"/>
    </xf>
    <xf numFmtId="38" fontId="12" fillId="0" borderId="11" xfId="1" applyFont="1" applyBorder="1">
      <alignment vertical="center"/>
    </xf>
    <xf numFmtId="38" fontId="7" fillId="2" borderId="7" xfId="1" applyFont="1" applyFill="1" applyBorder="1">
      <alignment vertical="center"/>
    </xf>
    <xf numFmtId="38" fontId="7" fillId="2" borderId="8" xfId="1" applyFont="1" applyFill="1" applyBorder="1">
      <alignment vertical="center"/>
    </xf>
    <xf numFmtId="38" fontId="7" fillId="2" borderId="11" xfId="1" applyFont="1" applyFill="1" applyBorder="1">
      <alignment vertical="center"/>
    </xf>
    <xf numFmtId="38" fontId="7" fillId="2" borderId="4" xfId="1" applyFont="1" applyFill="1" applyBorder="1" applyAlignment="1">
      <alignment horizontal="right" vertical="center"/>
    </xf>
    <xf numFmtId="38" fontId="7" fillId="2" borderId="19" xfId="1" applyFont="1" applyFill="1" applyBorder="1">
      <alignment vertical="center"/>
    </xf>
    <xf numFmtId="176" fontId="11" fillId="0" borderId="4" xfId="0" applyNumberFormat="1" applyFont="1" applyBorder="1" applyAlignment="1">
      <alignment horizontal="center" vertical="center"/>
    </xf>
    <xf numFmtId="38" fontId="7" fillId="0" borderId="11" xfId="1" applyFont="1" applyBorder="1">
      <alignment vertical="center"/>
    </xf>
    <xf numFmtId="38" fontId="7" fillId="2" borderId="10" xfId="1" applyFont="1" applyFill="1" applyBorder="1">
      <alignment vertical="center"/>
    </xf>
    <xf numFmtId="38" fontId="7" fillId="0" borderId="10" xfId="1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38" fontId="14" fillId="0" borderId="0" xfId="1" applyFont="1">
      <alignment vertical="center"/>
    </xf>
    <xf numFmtId="38" fontId="14" fillId="0" borderId="4" xfId="1" applyFont="1" applyBorder="1">
      <alignment vertical="center"/>
    </xf>
    <xf numFmtId="38" fontId="14" fillId="0" borderId="4" xfId="0" applyNumberFormat="1" applyFont="1" applyBorder="1">
      <alignment vertical="center"/>
    </xf>
    <xf numFmtId="38" fontId="13" fillId="0" borderId="27" xfId="1" applyFont="1" applyBorder="1">
      <alignment vertical="center"/>
    </xf>
    <xf numFmtId="38" fontId="14" fillId="0" borderId="27" xfId="1" applyFont="1" applyBorder="1">
      <alignment vertical="center"/>
    </xf>
    <xf numFmtId="38" fontId="14" fillId="3" borderId="4" xfId="1" applyFont="1" applyFill="1" applyBorder="1">
      <alignment vertical="center"/>
    </xf>
    <xf numFmtId="38" fontId="13" fillId="0" borderId="28" xfId="1" applyFont="1" applyBorder="1">
      <alignment vertical="center"/>
    </xf>
    <xf numFmtId="38" fontId="14" fillId="0" borderId="28" xfId="1" applyFont="1" applyBorder="1">
      <alignment vertical="center"/>
    </xf>
    <xf numFmtId="0" fontId="16" fillId="0" borderId="29" xfId="0" applyFont="1" applyBorder="1">
      <alignment vertical="center"/>
    </xf>
    <xf numFmtId="0" fontId="14" fillId="0" borderId="30" xfId="0" applyFont="1" applyBorder="1">
      <alignment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38" fontId="14" fillId="0" borderId="36" xfId="1" applyFont="1" applyBorder="1" applyAlignment="1">
      <alignment horizontal="center" vertical="center"/>
    </xf>
    <xf numFmtId="0" fontId="14" fillId="0" borderId="31" xfId="0" applyFont="1" applyBorder="1">
      <alignment vertical="center"/>
    </xf>
    <xf numFmtId="0" fontId="14" fillId="0" borderId="37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38" fontId="14" fillId="0" borderId="40" xfId="1" applyFont="1" applyBorder="1" applyAlignment="1">
      <alignment horizontal="center" vertical="center"/>
    </xf>
    <xf numFmtId="38" fontId="14" fillId="0" borderId="41" xfId="1" applyFont="1" applyBorder="1" applyAlignment="1">
      <alignment horizontal="center" vertical="center"/>
    </xf>
    <xf numFmtId="38" fontId="13" fillId="0" borderId="42" xfId="1" applyFont="1" applyBorder="1">
      <alignment vertical="center"/>
    </xf>
    <xf numFmtId="38" fontId="13" fillId="0" borderId="43" xfId="1" applyFont="1" applyBorder="1">
      <alignment vertical="center"/>
    </xf>
    <xf numFmtId="38" fontId="14" fillId="0" borderId="42" xfId="1" applyFont="1" applyBorder="1">
      <alignment vertical="center"/>
    </xf>
    <xf numFmtId="38" fontId="14" fillId="0" borderId="43" xfId="1" applyFont="1" applyBorder="1">
      <alignment vertical="center"/>
    </xf>
    <xf numFmtId="38" fontId="14" fillId="3" borderId="46" xfId="1" applyFont="1" applyFill="1" applyBorder="1">
      <alignment vertical="center"/>
    </xf>
    <xf numFmtId="14" fontId="14" fillId="0" borderId="47" xfId="1" applyNumberFormat="1" applyFont="1" applyBorder="1" applyAlignment="1">
      <alignment horizontal="center" vertical="center"/>
    </xf>
    <xf numFmtId="38" fontId="14" fillId="0" borderId="48" xfId="1" applyFont="1" applyBorder="1" applyAlignment="1">
      <alignment horizontal="center" vertical="center"/>
    </xf>
    <xf numFmtId="38" fontId="15" fillId="0" borderId="49" xfId="1" applyFont="1" applyBorder="1" applyAlignment="1">
      <alignment vertical="center" shrinkToFit="1"/>
    </xf>
    <xf numFmtId="38" fontId="14" fillId="0" borderId="49" xfId="1" applyFont="1" applyBorder="1">
      <alignment vertical="center"/>
    </xf>
    <xf numFmtId="38" fontId="15" fillId="4" borderId="49" xfId="1" applyFont="1" applyFill="1" applyBorder="1" applyAlignment="1">
      <alignment vertical="center" shrinkToFit="1"/>
    </xf>
    <xf numFmtId="38" fontId="14" fillId="0" borderId="52" xfId="1" applyFont="1" applyBorder="1">
      <alignment vertical="center"/>
    </xf>
    <xf numFmtId="38" fontId="14" fillId="0" borderId="53" xfId="1" applyFont="1" applyBorder="1">
      <alignment vertical="center"/>
    </xf>
    <xf numFmtId="38" fontId="14" fillId="0" borderId="54" xfId="1" applyFont="1" applyBorder="1">
      <alignment vertical="center"/>
    </xf>
    <xf numFmtId="38" fontId="14" fillId="0" borderId="55" xfId="1" applyFont="1" applyBorder="1">
      <alignment vertical="center"/>
    </xf>
    <xf numFmtId="38" fontId="14" fillId="3" borderId="56" xfId="1" applyFont="1" applyFill="1" applyBorder="1">
      <alignment vertical="center"/>
    </xf>
    <xf numFmtId="0" fontId="13" fillId="0" borderId="59" xfId="0" applyFont="1" applyBorder="1">
      <alignment vertical="center"/>
    </xf>
    <xf numFmtId="38" fontId="13" fillId="0" borderId="60" xfId="1" applyFont="1" applyBorder="1">
      <alignment vertical="center"/>
    </xf>
    <xf numFmtId="38" fontId="13" fillId="0" borderId="62" xfId="1" applyFont="1" applyBorder="1">
      <alignment vertical="center"/>
    </xf>
    <xf numFmtId="38" fontId="15" fillId="0" borderId="63" xfId="1" applyFont="1" applyBorder="1" applyAlignment="1">
      <alignment vertical="center" shrinkToFit="1"/>
    </xf>
    <xf numFmtId="38" fontId="14" fillId="3" borderId="64" xfId="1" applyFont="1" applyFill="1" applyBorder="1">
      <alignment vertical="center"/>
    </xf>
    <xf numFmtId="0" fontId="13" fillId="0" borderId="37" xfId="0" applyFont="1" applyBorder="1" applyAlignment="1">
      <alignment horizontal="center" vertical="center"/>
    </xf>
    <xf numFmtId="38" fontId="14" fillId="0" borderId="40" xfId="1" applyFont="1" applyBorder="1">
      <alignment vertical="center"/>
    </xf>
    <xf numFmtId="38" fontId="14" fillId="0" borderId="36" xfId="1" applyFont="1" applyBorder="1">
      <alignment vertical="center"/>
    </xf>
    <xf numFmtId="38" fontId="14" fillId="0" borderId="41" xfId="1" applyFont="1" applyBorder="1">
      <alignment vertical="center"/>
    </xf>
    <xf numFmtId="38" fontId="14" fillId="0" borderId="48" xfId="1" applyFont="1" applyBorder="1">
      <alignment vertical="center"/>
    </xf>
    <xf numFmtId="38" fontId="14" fillId="3" borderId="66" xfId="1" applyFont="1" applyFill="1" applyBorder="1">
      <alignment vertical="center"/>
    </xf>
    <xf numFmtId="38" fontId="13" fillId="5" borderId="61" xfId="1" applyFont="1" applyFill="1" applyBorder="1">
      <alignment vertical="center"/>
    </xf>
    <xf numFmtId="38" fontId="7" fillId="0" borderId="0" xfId="1" applyFont="1">
      <alignment vertical="center"/>
    </xf>
    <xf numFmtId="38" fontId="7" fillId="0" borderId="0" xfId="1" applyFont="1" applyAlignment="1">
      <alignment horizontal="right" vertical="center"/>
    </xf>
    <xf numFmtId="38" fontId="11" fillId="2" borderId="4" xfId="1" applyFont="1" applyFill="1" applyBorder="1" applyAlignment="1">
      <alignment horizontal="center" vertical="center"/>
    </xf>
    <xf numFmtId="38" fontId="11" fillId="0" borderId="2" xfId="1" applyFont="1" applyBorder="1" applyAlignment="1">
      <alignment horizontal="center" vertical="center"/>
    </xf>
    <xf numFmtId="38" fontId="7" fillId="2" borderId="7" xfId="1" applyFont="1" applyFill="1" applyBorder="1" applyAlignment="1">
      <alignment horizontal="right" vertical="center"/>
    </xf>
    <xf numFmtId="38" fontId="7" fillId="2" borderId="9" xfId="1" applyFont="1" applyFill="1" applyBorder="1">
      <alignment vertical="center"/>
    </xf>
    <xf numFmtId="38" fontId="7" fillId="0" borderId="9" xfId="1" applyFont="1" applyBorder="1">
      <alignment vertical="center"/>
    </xf>
    <xf numFmtId="38" fontId="7" fillId="2" borderId="4" xfId="1" applyFont="1" applyFill="1" applyBorder="1">
      <alignment vertical="center"/>
    </xf>
    <xf numFmtId="38" fontId="7" fillId="0" borderId="4" xfId="1" applyFont="1" applyBorder="1">
      <alignment vertical="center"/>
    </xf>
    <xf numFmtId="38" fontId="7" fillId="2" borderId="13" xfId="1" applyFont="1" applyFill="1" applyBorder="1">
      <alignment vertical="center"/>
    </xf>
    <xf numFmtId="38" fontId="7" fillId="0" borderId="12" xfId="1" applyFont="1" applyBorder="1">
      <alignment vertical="center"/>
    </xf>
    <xf numFmtId="38" fontId="7" fillId="2" borderId="14" xfId="1" applyFont="1" applyFill="1" applyBorder="1">
      <alignment vertical="center"/>
    </xf>
    <xf numFmtId="38" fontId="7" fillId="0" borderId="14" xfId="1" applyFont="1" applyBorder="1">
      <alignment vertical="center"/>
    </xf>
    <xf numFmtId="38" fontId="7" fillId="2" borderId="16" xfId="1" applyFont="1" applyFill="1" applyBorder="1">
      <alignment vertical="center"/>
    </xf>
    <xf numFmtId="38" fontId="7" fillId="0" borderId="16" xfId="1" applyFont="1" applyBorder="1">
      <alignment vertical="center"/>
    </xf>
    <xf numFmtId="38" fontId="5" fillId="2" borderId="5" xfId="1" applyFont="1" applyFill="1" applyBorder="1">
      <alignment vertical="center"/>
    </xf>
    <xf numFmtId="38" fontId="7" fillId="0" borderId="13" xfId="1" applyFont="1" applyBorder="1">
      <alignment vertical="center"/>
    </xf>
    <xf numFmtId="38" fontId="7" fillId="2" borderId="1" xfId="1" applyFont="1" applyFill="1" applyBorder="1">
      <alignment vertical="center"/>
    </xf>
    <xf numFmtId="38" fontId="12" fillId="0" borderId="4" xfId="1" applyFont="1" applyBorder="1">
      <alignment vertical="center"/>
    </xf>
    <xf numFmtId="38" fontId="12" fillId="0" borderId="1" xfId="1" applyFont="1" applyBorder="1">
      <alignment vertical="center"/>
    </xf>
    <xf numFmtId="38" fontId="6" fillId="0" borderId="2" xfId="1" applyFont="1" applyBorder="1" applyAlignment="1">
      <alignment horizontal="center" vertical="center"/>
    </xf>
    <xf numFmtId="38" fontId="7" fillId="2" borderId="16" xfId="1" applyFont="1" applyFill="1" applyBorder="1" applyAlignment="1">
      <alignment horizontal="right" vertical="center"/>
    </xf>
    <xf numFmtId="38" fontId="12" fillId="0" borderId="16" xfId="1" applyFont="1" applyBorder="1">
      <alignment vertical="center"/>
    </xf>
    <xf numFmtId="38" fontId="7" fillId="2" borderId="13" xfId="1" applyFont="1" applyFill="1" applyBorder="1" applyAlignment="1">
      <alignment horizontal="right" vertical="center"/>
    </xf>
    <xf numFmtId="38" fontId="7" fillId="2" borderId="20" xfId="1" applyFont="1" applyFill="1" applyBorder="1">
      <alignment vertical="center"/>
    </xf>
    <xf numFmtId="38" fontId="12" fillId="2" borderId="8" xfId="1" applyFont="1" applyFill="1" applyBorder="1">
      <alignment vertical="center"/>
    </xf>
    <xf numFmtId="38" fontId="7" fillId="0" borderId="19" xfId="1" applyFont="1" applyBorder="1">
      <alignment vertical="center"/>
    </xf>
    <xf numFmtId="38" fontId="11" fillId="0" borderId="0" xfId="1" applyFont="1">
      <alignment vertical="center"/>
    </xf>
    <xf numFmtId="38" fontId="6" fillId="0" borderId="0" xfId="1" applyFont="1">
      <alignment vertical="center"/>
    </xf>
    <xf numFmtId="38" fontId="14" fillId="0" borderId="67" xfId="1" applyFont="1" applyBorder="1" applyAlignment="1">
      <alignment horizontal="center" vertical="center"/>
    </xf>
    <xf numFmtId="38" fontId="13" fillId="0" borderId="2" xfId="1" applyFont="1" applyBorder="1">
      <alignment vertical="center"/>
    </xf>
    <xf numFmtId="38" fontId="14" fillId="0" borderId="2" xfId="1" applyFont="1" applyBorder="1">
      <alignment vertical="center"/>
    </xf>
    <xf numFmtId="38" fontId="14" fillId="0" borderId="67" xfId="1" applyFont="1" applyBorder="1">
      <alignment vertical="center"/>
    </xf>
    <xf numFmtId="38" fontId="14" fillId="0" borderId="51" xfId="1" applyFont="1" applyBorder="1">
      <alignment vertical="center"/>
    </xf>
    <xf numFmtId="38" fontId="13" fillId="2" borderId="68" xfId="1" applyFont="1" applyFill="1" applyBorder="1">
      <alignment vertical="center"/>
    </xf>
    <xf numFmtId="38" fontId="14" fillId="0" borderId="69" xfId="1" applyFont="1" applyBorder="1" applyAlignment="1">
      <alignment horizontal="center" vertical="center"/>
    </xf>
    <xf numFmtId="38" fontId="13" fillId="5" borderId="70" xfId="1" applyFont="1" applyFill="1" applyBorder="1">
      <alignment vertical="center"/>
    </xf>
    <xf numFmtId="38" fontId="14" fillId="0" borderId="69" xfId="1" applyFont="1" applyBorder="1">
      <alignment vertical="center"/>
    </xf>
    <xf numFmtId="38" fontId="14" fillId="0" borderId="71" xfId="1" applyFont="1" applyBorder="1">
      <alignment vertical="center"/>
    </xf>
    <xf numFmtId="38" fontId="13" fillId="6" borderId="42" xfId="1" applyFont="1" applyFill="1" applyBorder="1">
      <alignment vertical="center"/>
    </xf>
    <xf numFmtId="38" fontId="13" fillId="6" borderId="60" xfId="1" applyFont="1" applyFill="1" applyBorder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12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57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14" fontId="14" fillId="0" borderId="0" xfId="1" applyNumberFormat="1" applyFont="1" applyBorder="1" applyAlignment="1">
      <alignment horizontal="right" vertical="center"/>
    </xf>
    <xf numFmtId="38" fontId="14" fillId="0" borderId="38" xfId="1" applyFont="1" applyBorder="1" applyAlignment="1">
      <alignment horizontal="center" vertical="center"/>
    </xf>
    <xf numFmtId="38" fontId="14" fillId="0" borderId="32" xfId="1" applyFont="1" applyBorder="1" applyAlignment="1">
      <alignment horizontal="center" vertical="center"/>
    </xf>
    <xf numFmtId="38" fontId="14" fillId="0" borderId="39" xfId="1" applyFont="1" applyBorder="1" applyAlignment="1">
      <alignment horizontal="center" vertical="center"/>
    </xf>
    <xf numFmtId="38" fontId="14" fillId="3" borderId="44" xfId="1" applyFont="1" applyFill="1" applyBorder="1" applyAlignment="1">
      <alignment horizontal="center" vertical="center"/>
    </xf>
    <xf numFmtId="38" fontId="14" fillId="3" borderId="45" xfId="1" applyFont="1" applyFill="1" applyBorder="1" applyAlignment="1">
      <alignment horizontal="center" vertical="center"/>
    </xf>
    <xf numFmtId="38" fontId="14" fillId="3" borderId="4" xfId="1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0B124-7062-4EF7-8C79-D894E1B91B25}">
  <dimension ref="A1:L156"/>
  <sheetViews>
    <sheetView tabSelected="1" topLeftCell="A14" zoomScaleNormal="100" workbookViewId="0">
      <selection activeCell="O57" sqref="O57"/>
    </sheetView>
  </sheetViews>
  <sheetFormatPr defaultRowHeight="13.5"/>
  <cols>
    <col min="1" max="1" width="2.125" style="1" customWidth="1"/>
    <col min="2" max="2" width="2.875" style="1" customWidth="1"/>
    <col min="3" max="3" width="1.375" style="1" customWidth="1"/>
    <col min="4" max="4" width="2" style="1" customWidth="1"/>
    <col min="5" max="5" width="4.625" style="1" customWidth="1"/>
    <col min="6" max="6" width="2.5" style="1" customWidth="1"/>
    <col min="7" max="7" width="7.25" style="1" customWidth="1"/>
    <col min="8" max="8" width="23.375" style="71" customWidth="1"/>
    <col min="9" max="9" width="13.875" style="160" customWidth="1"/>
    <col min="10" max="10" width="13.875" style="161" customWidth="1"/>
    <col min="11" max="11" width="26.75" style="1" customWidth="1"/>
    <col min="12" max="246" width="9" style="1"/>
    <col min="247" max="247" width="2.125" style="1" customWidth="1"/>
    <col min="248" max="248" width="2.875" style="1" customWidth="1"/>
    <col min="249" max="249" width="1.375" style="1" customWidth="1"/>
    <col min="250" max="250" width="2" style="1" customWidth="1"/>
    <col min="251" max="251" width="4.625" style="1" customWidth="1"/>
    <col min="252" max="252" width="2.5" style="1" customWidth="1"/>
    <col min="253" max="253" width="7.25" style="1" customWidth="1"/>
    <col min="254" max="254" width="18.5" style="1" customWidth="1"/>
    <col min="255" max="255" width="13.25" style="1" customWidth="1"/>
    <col min="256" max="257" width="12" style="1" customWidth="1"/>
    <col min="258" max="258" width="18.125" style="1" customWidth="1"/>
    <col min="259" max="259" width="0.875" style="1" customWidth="1"/>
    <col min="260" max="502" width="9" style="1"/>
    <col min="503" max="503" width="2.125" style="1" customWidth="1"/>
    <col min="504" max="504" width="2.875" style="1" customWidth="1"/>
    <col min="505" max="505" width="1.375" style="1" customWidth="1"/>
    <col min="506" max="506" width="2" style="1" customWidth="1"/>
    <col min="507" max="507" width="4.625" style="1" customWidth="1"/>
    <col min="508" max="508" width="2.5" style="1" customWidth="1"/>
    <col min="509" max="509" width="7.25" style="1" customWidth="1"/>
    <col min="510" max="510" width="18.5" style="1" customWidth="1"/>
    <col min="511" max="511" width="13.25" style="1" customWidth="1"/>
    <col min="512" max="513" width="12" style="1" customWidth="1"/>
    <col min="514" max="514" width="18.125" style="1" customWidth="1"/>
    <col min="515" max="515" width="0.875" style="1" customWidth="1"/>
    <col min="516" max="758" width="9" style="1"/>
    <col min="759" max="759" width="2.125" style="1" customWidth="1"/>
    <col min="760" max="760" width="2.875" style="1" customWidth="1"/>
    <col min="761" max="761" width="1.375" style="1" customWidth="1"/>
    <col min="762" max="762" width="2" style="1" customWidth="1"/>
    <col min="763" max="763" width="4.625" style="1" customWidth="1"/>
    <col min="764" max="764" width="2.5" style="1" customWidth="1"/>
    <col min="765" max="765" width="7.25" style="1" customWidth="1"/>
    <col min="766" max="766" width="18.5" style="1" customWidth="1"/>
    <col min="767" max="767" width="13.25" style="1" customWidth="1"/>
    <col min="768" max="769" width="12" style="1" customWidth="1"/>
    <col min="770" max="770" width="18.125" style="1" customWidth="1"/>
    <col min="771" max="771" width="0.875" style="1" customWidth="1"/>
    <col min="772" max="1014" width="9" style="1"/>
    <col min="1015" max="1015" width="2.125" style="1" customWidth="1"/>
    <col min="1016" max="1016" width="2.875" style="1" customWidth="1"/>
    <col min="1017" max="1017" width="1.375" style="1" customWidth="1"/>
    <col min="1018" max="1018" width="2" style="1" customWidth="1"/>
    <col min="1019" max="1019" width="4.625" style="1" customWidth="1"/>
    <col min="1020" max="1020" width="2.5" style="1" customWidth="1"/>
    <col min="1021" max="1021" width="7.25" style="1" customWidth="1"/>
    <col min="1022" max="1022" width="18.5" style="1" customWidth="1"/>
    <col min="1023" max="1023" width="13.25" style="1" customWidth="1"/>
    <col min="1024" max="1025" width="12" style="1" customWidth="1"/>
    <col min="1026" max="1026" width="18.125" style="1" customWidth="1"/>
    <col min="1027" max="1027" width="0.875" style="1" customWidth="1"/>
    <col min="1028" max="1270" width="9" style="1"/>
    <col min="1271" max="1271" width="2.125" style="1" customWidth="1"/>
    <col min="1272" max="1272" width="2.875" style="1" customWidth="1"/>
    <col min="1273" max="1273" width="1.375" style="1" customWidth="1"/>
    <col min="1274" max="1274" width="2" style="1" customWidth="1"/>
    <col min="1275" max="1275" width="4.625" style="1" customWidth="1"/>
    <col min="1276" max="1276" width="2.5" style="1" customWidth="1"/>
    <col min="1277" max="1277" width="7.25" style="1" customWidth="1"/>
    <col min="1278" max="1278" width="18.5" style="1" customWidth="1"/>
    <col min="1279" max="1279" width="13.25" style="1" customWidth="1"/>
    <col min="1280" max="1281" width="12" style="1" customWidth="1"/>
    <col min="1282" max="1282" width="18.125" style="1" customWidth="1"/>
    <col min="1283" max="1283" width="0.875" style="1" customWidth="1"/>
    <col min="1284" max="1526" width="9" style="1"/>
    <col min="1527" max="1527" width="2.125" style="1" customWidth="1"/>
    <col min="1528" max="1528" width="2.875" style="1" customWidth="1"/>
    <col min="1529" max="1529" width="1.375" style="1" customWidth="1"/>
    <col min="1530" max="1530" width="2" style="1" customWidth="1"/>
    <col min="1531" max="1531" width="4.625" style="1" customWidth="1"/>
    <col min="1532" max="1532" width="2.5" style="1" customWidth="1"/>
    <col min="1533" max="1533" width="7.25" style="1" customWidth="1"/>
    <col min="1534" max="1534" width="18.5" style="1" customWidth="1"/>
    <col min="1535" max="1535" width="13.25" style="1" customWidth="1"/>
    <col min="1536" max="1537" width="12" style="1" customWidth="1"/>
    <col min="1538" max="1538" width="18.125" style="1" customWidth="1"/>
    <col min="1539" max="1539" width="0.875" style="1" customWidth="1"/>
    <col min="1540" max="1782" width="9" style="1"/>
    <col min="1783" max="1783" width="2.125" style="1" customWidth="1"/>
    <col min="1784" max="1784" width="2.875" style="1" customWidth="1"/>
    <col min="1785" max="1785" width="1.375" style="1" customWidth="1"/>
    <col min="1786" max="1786" width="2" style="1" customWidth="1"/>
    <col min="1787" max="1787" width="4.625" style="1" customWidth="1"/>
    <col min="1788" max="1788" width="2.5" style="1" customWidth="1"/>
    <col min="1789" max="1789" width="7.25" style="1" customWidth="1"/>
    <col min="1790" max="1790" width="18.5" style="1" customWidth="1"/>
    <col min="1791" max="1791" width="13.25" style="1" customWidth="1"/>
    <col min="1792" max="1793" width="12" style="1" customWidth="1"/>
    <col min="1794" max="1794" width="18.125" style="1" customWidth="1"/>
    <col min="1795" max="1795" width="0.875" style="1" customWidth="1"/>
    <col min="1796" max="2038" width="9" style="1"/>
    <col min="2039" max="2039" width="2.125" style="1" customWidth="1"/>
    <col min="2040" max="2040" width="2.875" style="1" customWidth="1"/>
    <col min="2041" max="2041" width="1.375" style="1" customWidth="1"/>
    <col min="2042" max="2042" width="2" style="1" customWidth="1"/>
    <col min="2043" max="2043" width="4.625" style="1" customWidth="1"/>
    <col min="2044" max="2044" width="2.5" style="1" customWidth="1"/>
    <col min="2045" max="2045" width="7.25" style="1" customWidth="1"/>
    <col min="2046" max="2046" width="18.5" style="1" customWidth="1"/>
    <col min="2047" max="2047" width="13.25" style="1" customWidth="1"/>
    <col min="2048" max="2049" width="12" style="1" customWidth="1"/>
    <col min="2050" max="2050" width="18.125" style="1" customWidth="1"/>
    <col min="2051" max="2051" width="0.875" style="1" customWidth="1"/>
    <col min="2052" max="2294" width="9" style="1"/>
    <col min="2295" max="2295" width="2.125" style="1" customWidth="1"/>
    <col min="2296" max="2296" width="2.875" style="1" customWidth="1"/>
    <col min="2297" max="2297" width="1.375" style="1" customWidth="1"/>
    <col min="2298" max="2298" width="2" style="1" customWidth="1"/>
    <col min="2299" max="2299" width="4.625" style="1" customWidth="1"/>
    <col min="2300" max="2300" width="2.5" style="1" customWidth="1"/>
    <col min="2301" max="2301" width="7.25" style="1" customWidth="1"/>
    <col min="2302" max="2302" width="18.5" style="1" customWidth="1"/>
    <col min="2303" max="2303" width="13.25" style="1" customWidth="1"/>
    <col min="2304" max="2305" width="12" style="1" customWidth="1"/>
    <col min="2306" max="2306" width="18.125" style="1" customWidth="1"/>
    <col min="2307" max="2307" width="0.875" style="1" customWidth="1"/>
    <col min="2308" max="2550" width="9" style="1"/>
    <col min="2551" max="2551" width="2.125" style="1" customWidth="1"/>
    <col min="2552" max="2552" width="2.875" style="1" customWidth="1"/>
    <col min="2553" max="2553" width="1.375" style="1" customWidth="1"/>
    <col min="2554" max="2554" width="2" style="1" customWidth="1"/>
    <col min="2555" max="2555" width="4.625" style="1" customWidth="1"/>
    <col min="2556" max="2556" width="2.5" style="1" customWidth="1"/>
    <col min="2557" max="2557" width="7.25" style="1" customWidth="1"/>
    <col min="2558" max="2558" width="18.5" style="1" customWidth="1"/>
    <col min="2559" max="2559" width="13.25" style="1" customWidth="1"/>
    <col min="2560" max="2561" width="12" style="1" customWidth="1"/>
    <col min="2562" max="2562" width="18.125" style="1" customWidth="1"/>
    <col min="2563" max="2563" width="0.875" style="1" customWidth="1"/>
    <col min="2564" max="2806" width="9" style="1"/>
    <col min="2807" max="2807" width="2.125" style="1" customWidth="1"/>
    <col min="2808" max="2808" width="2.875" style="1" customWidth="1"/>
    <col min="2809" max="2809" width="1.375" style="1" customWidth="1"/>
    <col min="2810" max="2810" width="2" style="1" customWidth="1"/>
    <col min="2811" max="2811" width="4.625" style="1" customWidth="1"/>
    <col min="2812" max="2812" width="2.5" style="1" customWidth="1"/>
    <col min="2813" max="2813" width="7.25" style="1" customWidth="1"/>
    <col min="2814" max="2814" width="18.5" style="1" customWidth="1"/>
    <col min="2815" max="2815" width="13.25" style="1" customWidth="1"/>
    <col min="2816" max="2817" width="12" style="1" customWidth="1"/>
    <col min="2818" max="2818" width="18.125" style="1" customWidth="1"/>
    <col min="2819" max="2819" width="0.875" style="1" customWidth="1"/>
    <col min="2820" max="3062" width="9" style="1"/>
    <col min="3063" max="3063" width="2.125" style="1" customWidth="1"/>
    <col min="3064" max="3064" width="2.875" style="1" customWidth="1"/>
    <col min="3065" max="3065" width="1.375" style="1" customWidth="1"/>
    <col min="3066" max="3066" width="2" style="1" customWidth="1"/>
    <col min="3067" max="3067" width="4.625" style="1" customWidth="1"/>
    <col min="3068" max="3068" width="2.5" style="1" customWidth="1"/>
    <col min="3069" max="3069" width="7.25" style="1" customWidth="1"/>
    <col min="3070" max="3070" width="18.5" style="1" customWidth="1"/>
    <col min="3071" max="3071" width="13.25" style="1" customWidth="1"/>
    <col min="3072" max="3073" width="12" style="1" customWidth="1"/>
    <col min="3074" max="3074" width="18.125" style="1" customWidth="1"/>
    <col min="3075" max="3075" width="0.875" style="1" customWidth="1"/>
    <col min="3076" max="3318" width="9" style="1"/>
    <col min="3319" max="3319" width="2.125" style="1" customWidth="1"/>
    <col min="3320" max="3320" width="2.875" style="1" customWidth="1"/>
    <col min="3321" max="3321" width="1.375" style="1" customWidth="1"/>
    <col min="3322" max="3322" width="2" style="1" customWidth="1"/>
    <col min="3323" max="3323" width="4.625" style="1" customWidth="1"/>
    <col min="3324" max="3324" width="2.5" style="1" customWidth="1"/>
    <col min="3325" max="3325" width="7.25" style="1" customWidth="1"/>
    <col min="3326" max="3326" width="18.5" style="1" customWidth="1"/>
    <col min="3327" max="3327" width="13.25" style="1" customWidth="1"/>
    <col min="3328" max="3329" width="12" style="1" customWidth="1"/>
    <col min="3330" max="3330" width="18.125" style="1" customWidth="1"/>
    <col min="3331" max="3331" width="0.875" style="1" customWidth="1"/>
    <col min="3332" max="3574" width="9" style="1"/>
    <col min="3575" max="3575" width="2.125" style="1" customWidth="1"/>
    <col min="3576" max="3576" width="2.875" style="1" customWidth="1"/>
    <col min="3577" max="3577" width="1.375" style="1" customWidth="1"/>
    <col min="3578" max="3578" width="2" style="1" customWidth="1"/>
    <col min="3579" max="3579" width="4.625" style="1" customWidth="1"/>
    <col min="3580" max="3580" width="2.5" style="1" customWidth="1"/>
    <col min="3581" max="3581" width="7.25" style="1" customWidth="1"/>
    <col min="3582" max="3582" width="18.5" style="1" customWidth="1"/>
    <col min="3583" max="3583" width="13.25" style="1" customWidth="1"/>
    <col min="3584" max="3585" width="12" style="1" customWidth="1"/>
    <col min="3586" max="3586" width="18.125" style="1" customWidth="1"/>
    <col min="3587" max="3587" width="0.875" style="1" customWidth="1"/>
    <col min="3588" max="3830" width="9" style="1"/>
    <col min="3831" max="3831" width="2.125" style="1" customWidth="1"/>
    <col min="3832" max="3832" width="2.875" style="1" customWidth="1"/>
    <col min="3833" max="3833" width="1.375" style="1" customWidth="1"/>
    <col min="3834" max="3834" width="2" style="1" customWidth="1"/>
    <col min="3835" max="3835" width="4.625" style="1" customWidth="1"/>
    <col min="3836" max="3836" width="2.5" style="1" customWidth="1"/>
    <col min="3837" max="3837" width="7.25" style="1" customWidth="1"/>
    <col min="3838" max="3838" width="18.5" style="1" customWidth="1"/>
    <col min="3839" max="3839" width="13.25" style="1" customWidth="1"/>
    <col min="3840" max="3841" width="12" style="1" customWidth="1"/>
    <col min="3842" max="3842" width="18.125" style="1" customWidth="1"/>
    <col min="3843" max="3843" width="0.875" style="1" customWidth="1"/>
    <col min="3844" max="4086" width="9" style="1"/>
    <col min="4087" max="4087" width="2.125" style="1" customWidth="1"/>
    <col min="4088" max="4088" width="2.875" style="1" customWidth="1"/>
    <col min="4089" max="4089" width="1.375" style="1" customWidth="1"/>
    <col min="4090" max="4090" width="2" style="1" customWidth="1"/>
    <col min="4091" max="4091" width="4.625" style="1" customWidth="1"/>
    <col min="4092" max="4092" width="2.5" style="1" customWidth="1"/>
    <col min="4093" max="4093" width="7.25" style="1" customWidth="1"/>
    <col min="4094" max="4094" width="18.5" style="1" customWidth="1"/>
    <col min="4095" max="4095" width="13.25" style="1" customWidth="1"/>
    <col min="4096" max="4097" width="12" style="1" customWidth="1"/>
    <col min="4098" max="4098" width="18.125" style="1" customWidth="1"/>
    <col min="4099" max="4099" width="0.875" style="1" customWidth="1"/>
    <col min="4100" max="4342" width="9" style="1"/>
    <col min="4343" max="4343" width="2.125" style="1" customWidth="1"/>
    <col min="4344" max="4344" width="2.875" style="1" customWidth="1"/>
    <col min="4345" max="4345" width="1.375" style="1" customWidth="1"/>
    <col min="4346" max="4346" width="2" style="1" customWidth="1"/>
    <col min="4347" max="4347" width="4.625" style="1" customWidth="1"/>
    <col min="4348" max="4348" width="2.5" style="1" customWidth="1"/>
    <col min="4349" max="4349" width="7.25" style="1" customWidth="1"/>
    <col min="4350" max="4350" width="18.5" style="1" customWidth="1"/>
    <col min="4351" max="4351" width="13.25" style="1" customWidth="1"/>
    <col min="4352" max="4353" width="12" style="1" customWidth="1"/>
    <col min="4354" max="4354" width="18.125" style="1" customWidth="1"/>
    <col min="4355" max="4355" width="0.875" style="1" customWidth="1"/>
    <col min="4356" max="4598" width="9" style="1"/>
    <col min="4599" max="4599" width="2.125" style="1" customWidth="1"/>
    <col min="4600" max="4600" width="2.875" style="1" customWidth="1"/>
    <col min="4601" max="4601" width="1.375" style="1" customWidth="1"/>
    <col min="4602" max="4602" width="2" style="1" customWidth="1"/>
    <col min="4603" max="4603" width="4.625" style="1" customWidth="1"/>
    <col min="4604" max="4604" width="2.5" style="1" customWidth="1"/>
    <col min="4605" max="4605" width="7.25" style="1" customWidth="1"/>
    <col min="4606" max="4606" width="18.5" style="1" customWidth="1"/>
    <col min="4607" max="4607" width="13.25" style="1" customWidth="1"/>
    <col min="4608" max="4609" width="12" style="1" customWidth="1"/>
    <col min="4610" max="4610" width="18.125" style="1" customWidth="1"/>
    <col min="4611" max="4611" width="0.875" style="1" customWidth="1"/>
    <col min="4612" max="4854" width="9" style="1"/>
    <col min="4855" max="4855" width="2.125" style="1" customWidth="1"/>
    <col min="4856" max="4856" width="2.875" style="1" customWidth="1"/>
    <col min="4857" max="4857" width="1.375" style="1" customWidth="1"/>
    <col min="4858" max="4858" width="2" style="1" customWidth="1"/>
    <col min="4859" max="4859" width="4.625" style="1" customWidth="1"/>
    <col min="4860" max="4860" width="2.5" style="1" customWidth="1"/>
    <col min="4861" max="4861" width="7.25" style="1" customWidth="1"/>
    <col min="4862" max="4862" width="18.5" style="1" customWidth="1"/>
    <col min="4863" max="4863" width="13.25" style="1" customWidth="1"/>
    <col min="4864" max="4865" width="12" style="1" customWidth="1"/>
    <col min="4866" max="4866" width="18.125" style="1" customWidth="1"/>
    <col min="4867" max="4867" width="0.875" style="1" customWidth="1"/>
    <col min="4868" max="5110" width="9" style="1"/>
    <col min="5111" max="5111" width="2.125" style="1" customWidth="1"/>
    <col min="5112" max="5112" width="2.875" style="1" customWidth="1"/>
    <col min="5113" max="5113" width="1.375" style="1" customWidth="1"/>
    <col min="5114" max="5114" width="2" style="1" customWidth="1"/>
    <col min="5115" max="5115" width="4.625" style="1" customWidth="1"/>
    <col min="5116" max="5116" width="2.5" style="1" customWidth="1"/>
    <col min="5117" max="5117" width="7.25" style="1" customWidth="1"/>
    <col min="5118" max="5118" width="18.5" style="1" customWidth="1"/>
    <col min="5119" max="5119" width="13.25" style="1" customWidth="1"/>
    <col min="5120" max="5121" width="12" style="1" customWidth="1"/>
    <col min="5122" max="5122" width="18.125" style="1" customWidth="1"/>
    <col min="5123" max="5123" width="0.875" style="1" customWidth="1"/>
    <col min="5124" max="5366" width="9" style="1"/>
    <col min="5367" max="5367" width="2.125" style="1" customWidth="1"/>
    <col min="5368" max="5368" width="2.875" style="1" customWidth="1"/>
    <col min="5369" max="5369" width="1.375" style="1" customWidth="1"/>
    <col min="5370" max="5370" width="2" style="1" customWidth="1"/>
    <col min="5371" max="5371" width="4.625" style="1" customWidth="1"/>
    <col min="5372" max="5372" width="2.5" style="1" customWidth="1"/>
    <col min="5373" max="5373" width="7.25" style="1" customWidth="1"/>
    <col min="5374" max="5374" width="18.5" style="1" customWidth="1"/>
    <col min="5375" max="5375" width="13.25" style="1" customWidth="1"/>
    <col min="5376" max="5377" width="12" style="1" customWidth="1"/>
    <col min="5378" max="5378" width="18.125" style="1" customWidth="1"/>
    <col min="5379" max="5379" width="0.875" style="1" customWidth="1"/>
    <col min="5380" max="5622" width="9" style="1"/>
    <col min="5623" max="5623" width="2.125" style="1" customWidth="1"/>
    <col min="5624" max="5624" width="2.875" style="1" customWidth="1"/>
    <col min="5625" max="5625" width="1.375" style="1" customWidth="1"/>
    <col min="5626" max="5626" width="2" style="1" customWidth="1"/>
    <col min="5627" max="5627" width="4.625" style="1" customWidth="1"/>
    <col min="5628" max="5628" width="2.5" style="1" customWidth="1"/>
    <col min="5629" max="5629" width="7.25" style="1" customWidth="1"/>
    <col min="5630" max="5630" width="18.5" style="1" customWidth="1"/>
    <col min="5631" max="5631" width="13.25" style="1" customWidth="1"/>
    <col min="5632" max="5633" width="12" style="1" customWidth="1"/>
    <col min="5634" max="5634" width="18.125" style="1" customWidth="1"/>
    <col min="5635" max="5635" width="0.875" style="1" customWidth="1"/>
    <col min="5636" max="5878" width="9" style="1"/>
    <col min="5879" max="5879" width="2.125" style="1" customWidth="1"/>
    <col min="5880" max="5880" width="2.875" style="1" customWidth="1"/>
    <col min="5881" max="5881" width="1.375" style="1" customWidth="1"/>
    <col min="5882" max="5882" width="2" style="1" customWidth="1"/>
    <col min="5883" max="5883" width="4.625" style="1" customWidth="1"/>
    <col min="5884" max="5884" width="2.5" style="1" customWidth="1"/>
    <col min="5885" max="5885" width="7.25" style="1" customWidth="1"/>
    <col min="5886" max="5886" width="18.5" style="1" customWidth="1"/>
    <col min="5887" max="5887" width="13.25" style="1" customWidth="1"/>
    <col min="5888" max="5889" width="12" style="1" customWidth="1"/>
    <col min="5890" max="5890" width="18.125" style="1" customWidth="1"/>
    <col min="5891" max="5891" width="0.875" style="1" customWidth="1"/>
    <col min="5892" max="6134" width="9" style="1"/>
    <col min="6135" max="6135" width="2.125" style="1" customWidth="1"/>
    <col min="6136" max="6136" width="2.875" style="1" customWidth="1"/>
    <col min="6137" max="6137" width="1.375" style="1" customWidth="1"/>
    <col min="6138" max="6138" width="2" style="1" customWidth="1"/>
    <col min="6139" max="6139" width="4.625" style="1" customWidth="1"/>
    <col min="6140" max="6140" width="2.5" style="1" customWidth="1"/>
    <col min="6141" max="6141" width="7.25" style="1" customWidth="1"/>
    <col min="6142" max="6142" width="18.5" style="1" customWidth="1"/>
    <col min="6143" max="6143" width="13.25" style="1" customWidth="1"/>
    <col min="6144" max="6145" width="12" style="1" customWidth="1"/>
    <col min="6146" max="6146" width="18.125" style="1" customWidth="1"/>
    <col min="6147" max="6147" width="0.875" style="1" customWidth="1"/>
    <col min="6148" max="6390" width="9" style="1"/>
    <col min="6391" max="6391" width="2.125" style="1" customWidth="1"/>
    <col min="6392" max="6392" width="2.875" style="1" customWidth="1"/>
    <col min="6393" max="6393" width="1.375" style="1" customWidth="1"/>
    <col min="6394" max="6394" width="2" style="1" customWidth="1"/>
    <col min="6395" max="6395" width="4.625" style="1" customWidth="1"/>
    <col min="6396" max="6396" width="2.5" style="1" customWidth="1"/>
    <col min="6397" max="6397" width="7.25" style="1" customWidth="1"/>
    <col min="6398" max="6398" width="18.5" style="1" customWidth="1"/>
    <col min="6399" max="6399" width="13.25" style="1" customWidth="1"/>
    <col min="6400" max="6401" width="12" style="1" customWidth="1"/>
    <col min="6402" max="6402" width="18.125" style="1" customWidth="1"/>
    <col min="6403" max="6403" width="0.875" style="1" customWidth="1"/>
    <col min="6404" max="6646" width="9" style="1"/>
    <col min="6647" max="6647" width="2.125" style="1" customWidth="1"/>
    <col min="6648" max="6648" width="2.875" style="1" customWidth="1"/>
    <col min="6649" max="6649" width="1.375" style="1" customWidth="1"/>
    <col min="6650" max="6650" width="2" style="1" customWidth="1"/>
    <col min="6651" max="6651" width="4.625" style="1" customWidth="1"/>
    <col min="6652" max="6652" width="2.5" style="1" customWidth="1"/>
    <col min="6653" max="6653" width="7.25" style="1" customWidth="1"/>
    <col min="6654" max="6654" width="18.5" style="1" customWidth="1"/>
    <col min="6655" max="6655" width="13.25" style="1" customWidth="1"/>
    <col min="6656" max="6657" width="12" style="1" customWidth="1"/>
    <col min="6658" max="6658" width="18.125" style="1" customWidth="1"/>
    <col min="6659" max="6659" width="0.875" style="1" customWidth="1"/>
    <col min="6660" max="6902" width="9" style="1"/>
    <col min="6903" max="6903" width="2.125" style="1" customWidth="1"/>
    <col min="6904" max="6904" width="2.875" style="1" customWidth="1"/>
    <col min="6905" max="6905" width="1.375" style="1" customWidth="1"/>
    <col min="6906" max="6906" width="2" style="1" customWidth="1"/>
    <col min="6907" max="6907" width="4.625" style="1" customWidth="1"/>
    <col min="6908" max="6908" width="2.5" style="1" customWidth="1"/>
    <col min="6909" max="6909" width="7.25" style="1" customWidth="1"/>
    <col min="6910" max="6910" width="18.5" style="1" customWidth="1"/>
    <col min="6911" max="6911" width="13.25" style="1" customWidth="1"/>
    <col min="6912" max="6913" width="12" style="1" customWidth="1"/>
    <col min="6914" max="6914" width="18.125" style="1" customWidth="1"/>
    <col min="6915" max="6915" width="0.875" style="1" customWidth="1"/>
    <col min="6916" max="7158" width="9" style="1"/>
    <col min="7159" max="7159" width="2.125" style="1" customWidth="1"/>
    <col min="7160" max="7160" width="2.875" style="1" customWidth="1"/>
    <col min="7161" max="7161" width="1.375" style="1" customWidth="1"/>
    <col min="7162" max="7162" width="2" style="1" customWidth="1"/>
    <col min="7163" max="7163" width="4.625" style="1" customWidth="1"/>
    <col min="7164" max="7164" width="2.5" style="1" customWidth="1"/>
    <col min="7165" max="7165" width="7.25" style="1" customWidth="1"/>
    <col min="7166" max="7166" width="18.5" style="1" customWidth="1"/>
    <col min="7167" max="7167" width="13.25" style="1" customWidth="1"/>
    <col min="7168" max="7169" width="12" style="1" customWidth="1"/>
    <col min="7170" max="7170" width="18.125" style="1" customWidth="1"/>
    <col min="7171" max="7171" width="0.875" style="1" customWidth="1"/>
    <col min="7172" max="7414" width="9" style="1"/>
    <col min="7415" max="7415" width="2.125" style="1" customWidth="1"/>
    <col min="7416" max="7416" width="2.875" style="1" customWidth="1"/>
    <col min="7417" max="7417" width="1.375" style="1" customWidth="1"/>
    <col min="7418" max="7418" width="2" style="1" customWidth="1"/>
    <col min="7419" max="7419" width="4.625" style="1" customWidth="1"/>
    <col min="7420" max="7420" width="2.5" style="1" customWidth="1"/>
    <col min="7421" max="7421" width="7.25" style="1" customWidth="1"/>
    <col min="7422" max="7422" width="18.5" style="1" customWidth="1"/>
    <col min="7423" max="7423" width="13.25" style="1" customWidth="1"/>
    <col min="7424" max="7425" width="12" style="1" customWidth="1"/>
    <col min="7426" max="7426" width="18.125" style="1" customWidth="1"/>
    <col min="7427" max="7427" width="0.875" style="1" customWidth="1"/>
    <col min="7428" max="7670" width="9" style="1"/>
    <col min="7671" max="7671" width="2.125" style="1" customWidth="1"/>
    <col min="7672" max="7672" width="2.875" style="1" customWidth="1"/>
    <col min="7673" max="7673" width="1.375" style="1" customWidth="1"/>
    <col min="7674" max="7674" width="2" style="1" customWidth="1"/>
    <col min="7675" max="7675" width="4.625" style="1" customWidth="1"/>
    <col min="7676" max="7676" width="2.5" style="1" customWidth="1"/>
    <col min="7677" max="7677" width="7.25" style="1" customWidth="1"/>
    <col min="7678" max="7678" width="18.5" style="1" customWidth="1"/>
    <col min="7679" max="7679" width="13.25" style="1" customWidth="1"/>
    <col min="7680" max="7681" width="12" style="1" customWidth="1"/>
    <col min="7682" max="7682" width="18.125" style="1" customWidth="1"/>
    <col min="7683" max="7683" width="0.875" style="1" customWidth="1"/>
    <col min="7684" max="7926" width="9" style="1"/>
    <col min="7927" max="7927" width="2.125" style="1" customWidth="1"/>
    <col min="7928" max="7928" width="2.875" style="1" customWidth="1"/>
    <col min="7929" max="7929" width="1.375" style="1" customWidth="1"/>
    <col min="7930" max="7930" width="2" style="1" customWidth="1"/>
    <col min="7931" max="7931" width="4.625" style="1" customWidth="1"/>
    <col min="7932" max="7932" width="2.5" style="1" customWidth="1"/>
    <col min="7933" max="7933" width="7.25" style="1" customWidth="1"/>
    <col min="7934" max="7934" width="18.5" style="1" customWidth="1"/>
    <col min="7935" max="7935" width="13.25" style="1" customWidth="1"/>
    <col min="7936" max="7937" width="12" style="1" customWidth="1"/>
    <col min="7938" max="7938" width="18.125" style="1" customWidth="1"/>
    <col min="7939" max="7939" width="0.875" style="1" customWidth="1"/>
    <col min="7940" max="8182" width="9" style="1"/>
    <col min="8183" max="8183" width="2.125" style="1" customWidth="1"/>
    <col min="8184" max="8184" width="2.875" style="1" customWidth="1"/>
    <col min="8185" max="8185" width="1.375" style="1" customWidth="1"/>
    <col min="8186" max="8186" width="2" style="1" customWidth="1"/>
    <col min="8187" max="8187" width="4.625" style="1" customWidth="1"/>
    <col min="8188" max="8188" width="2.5" style="1" customWidth="1"/>
    <col min="8189" max="8189" width="7.25" style="1" customWidth="1"/>
    <col min="8190" max="8190" width="18.5" style="1" customWidth="1"/>
    <col min="8191" max="8191" width="13.25" style="1" customWidth="1"/>
    <col min="8192" max="8193" width="12" style="1" customWidth="1"/>
    <col min="8194" max="8194" width="18.125" style="1" customWidth="1"/>
    <col min="8195" max="8195" width="0.875" style="1" customWidth="1"/>
    <col min="8196" max="8438" width="9" style="1"/>
    <col min="8439" max="8439" width="2.125" style="1" customWidth="1"/>
    <col min="8440" max="8440" width="2.875" style="1" customWidth="1"/>
    <col min="8441" max="8441" width="1.375" style="1" customWidth="1"/>
    <col min="8442" max="8442" width="2" style="1" customWidth="1"/>
    <col min="8443" max="8443" width="4.625" style="1" customWidth="1"/>
    <col min="8444" max="8444" width="2.5" style="1" customWidth="1"/>
    <col min="8445" max="8445" width="7.25" style="1" customWidth="1"/>
    <col min="8446" max="8446" width="18.5" style="1" customWidth="1"/>
    <col min="8447" max="8447" width="13.25" style="1" customWidth="1"/>
    <col min="8448" max="8449" width="12" style="1" customWidth="1"/>
    <col min="8450" max="8450" width="18.125" style="1" customWidth="1"/>
    <col min="8451" max="8451" width="0.875" style="1" customWidth="1"/>
    <col min="8452" max="8694" width="9" style="1"/>
    <col min="8695" max="8695" width="2.125" style="1" customWidth="1"/>
    <col min="8696" max="8696" width="2.875" style="1" customWidth="1"/>
    <col min="8697" max="8697" width="1.375" style="1" customWidth="1"/>
    <col min="8698" max="8698" width="2" style="1" customWidth="1"/>
    <col min="8699" max="8699" width="4.625" style="1" customWidth="1"/>
    <col min="8700" max="8700" width="2.5" style="1" customWidth="1"/>
    <col min="8701" max="8701" width="7.25" style="1" customWidth="1"/>
    <col min="8702" max="8702" width="18.5" style="1" customWidth="1"/>
    <col min="8703" max="8703" width="13.25" style="1" customWidth="1"/>
    <col min="8704" max="8705" width="12" style="1" customWidth="1"/>
    <col min="8706" max="8706" width="18.125" style="1" customWidth="1"/>
    <col min="8707" max="8707" width="0.875" style="1" customWidth="1"/>
    <col min="8708" max="8950" width="9" style="1"/>
    <col min="8951" max="8951" width="2.125" style="1" customWidth="1"/>
    <col min="8952" max="8952" width="2.875" style="1" customWidth="1"/>
    <col min="8953" max="8953" width="1.375" style="1" customWidth="1"/>
    <col min="8954" max="8954" width="2" style="1" customWidth="1"/>
    <col min="8955" max="8955" width="4.625" style="1" customWidth="1"/>
    <col min="8956" max="8956" width="2.5" style="1" customWidth="1"/>
    <col min="8957" max="8957" width="7.25" style="1" customWidth="1"/>
    <col min="8958" max="8958" width="18.5" style="1" customWidth="1"/>
    <col min="8959" max="8959" width="13.25" style="1" customWidth="1"/>
    <col min="8960" max="8961" width="12" style="1" customWidth="1"/>
    <col min="8962" max="8962" width="18.125" style="1" customWidth="1"/>
    <col min="8963" max="8963" width="0.875" style="1" customWidth="1"/>
    <col min="8964" max="9206" width="9" style="1"/>
    <col min="9207" max="9207" width="2.125" style="1" customWidth="1"/>
    <col min="9208" max="9208" width="2.875" style="1" customWidth="1"/>
    <col min="9209" max="9209" width="1.375" style="1" customWidth="1"/>
    <col min="9210" max="9210" width="2" style="1" customWidth="1"/>
    <col min="9211" max="9211" width="4.625" style="1" customWidth="1"/>
    <col min="9212" max="9212" width="2.5" style="1" customWidth="1"/>
    <col min="9213" max="9213" width="7.25" style="1" customWidth="1"/>
    <col min="9214" max="9214" width="18.5" style="1" customWidth="1"/>
    <col min="9215" max="9215" width="13.25" style="1" customWidth="1"/>
    <col min="9216" max="9217" width="12" style="1" customWidth="1"/>
    <col min="9218" max="9218" width="18.125" style="1" customWidth="1"/>
    <col min="9219" max="9219" width="0.875" style="1" customWidth="1"/>
    <col min="9220" max="9462" width="9" style="1"/>
    <col min="9463" max="9463" width="2.125" style="1" customWidth="1"/>
    <col min="9464" max="9464" width="2.875" style="1" customWidth="1"/>
    <col min="9465" max="9465" width="1.375" style="1" customWidth="1"/>
    <col min="9466" max="9466" width="2" style="1" customWidth="1"/>
    <col min="9467" max="9467" width="4.625" style="1" customWidth="1"/>
    <col min="9468" max="9468" width="2.5" style="1" customWidth="1"/>
    <col min="9469" max="9469" width="7.25" style="1" customWidth="1"/>
    <col min="9470" max="9470" width="18.5" style="1" customWidth="1"/>
    <col min="9471" max="9471" width="13.25" style="1" customWidth="1"/>
    <col min="9472" max="9473" width="12" style="1" customWidth="1"/>
    <col min="9474" max="9474" width="18.125" style="1" customWidth="1"/>
    <col min="9475" max="9475" width="0.875" style="1" customWidth="1"/>
    <col min="9476" max="9718" width="9" style="1"/>
    <col min="9719" max="9719" width="2.125" style="1" customWidth="1"/>
    <col min="9720" max="9720" width="2.875" style="1" customWidth="1"/>
    <col min="9721" max="9721" width="1.375" style="1" customWidth="1"/>
    <col min="9722" max="9722" width="2" style="1" customWidth="1"/>
    <col min="9723" max="9723" width="4.625" style="1" customWidth="1"/>
    <col min="9724" max="9724" width="2.5" style="1" customWidth="1"/>
    <col min="9725" max="9725" width="7.25" style="1" customWidth="1"/>
    <col min="9726" max="9726" width="18.5" style="1" customWidth="1"/>
    <col min="9727" max="9727" width="13.25" style="1" customWidth="1"/>
    <col min="9728" max="9729" width="12" style="1" customWidth="1"/>
    <col min="9730" max="9730" width="18.125" style="1" customWidth="1"/>
    <col min="9731" max="9731" width="0.875" style="1" customWidth="1"/>
    <col min="9732" max="9974" width="9" style="1"/>
    <col min="9975" max="9975" width="2.125" style="1" customWidth="1"/>
    <col min="9976" max="9976" width="2.875" style="1" customWidth="1"/>
    <col min="9977" max="9977" width="1.375" style="1" customWidth="1"/>
    <col min="9978" max="9978" width="2" style="1" customWidth="1"/>
    <col min="9979" max="9979" width="4.625" style="1" customWidth="1"/>
    <col min="9980" max="9980" width="2.5" style="1" customWidth="1"/>
    <col min="9981" max="9981" width="7.25" style="1" customWidth="1"/>
    <col min="9982" max="9982" width="18.5" style="1" customWidth="1"/>
    <col min="9983" max="9983" width="13.25" style="1" customWidth="1"/>
    <col min="9984" max="9985" width="12" style="1" customWidth="1"/>
    <col min="9986" max="9986" width="18.125" style="1" customWidth="1"/>
    <col min="9987" max="9987" width="0.875" style="1" customWidth="1"/>
    <col min="9988" max="10230" width="9" style="1"/>
    <col min="10231" max="10231" width="2.125" style="1" customWidth="1"/>
    <col min="10232" max="10232" width="2.875" style="1" customWidth="1"/>
    <col min="10233" max="10233" width="1.375" style="1" customWidth="1"/>
    <col min="10234" max="10234" width="2" style="1" customWidth="1"/>
    <col min="10235" max="10235" width="4.625" style="1" customWidth="1"/>
    <col min="10236" max="10236" width="2.5" style="1" customWidth="1"/>
    <col min="10237" max="10237" width="7.25" style="1" customWidth="1"/>
    <col min="10238" max="10238" width="18.5" style="1" customWidth="1"/>
    <col min="10239" max="10239" width="13.25" style="1" customWidth="1"/>
    <col min="10240" max="10241" width="12" style="1" customWidth="1"/>
    <col min="10242" max="10242" width="18.125" style="1" customWidth="1"/>
    <col min="10243" max="10243" width="0.875" style="1" customWidth="1"/>
    <col min="10244" max="10486" width="9" style="1"/>
    <col min="10487" max="10487" width="2.125" style="1" customWidth="1"/>
    <col min="10488" max="10488" width="2.875" style="1" customWidth="1"/>
    <col min="10489" max="10489" width="1.375" style="1" customWidth="1"/>
    <col min="10490" max="10490" width="2" style="1" customWidth="1"/>
    <col min="10491" max="10491" width="4.625" style="1" customWidth="1"/>
    <col min="10492" max="10492" width="2.5" style="1" customWidth="1"/>
    <col min="10493" max="10493" width="7.25" style="1" customWidth="1"/>
    <col min="10494" max="10494" width="18.5" style="1" customWidth="1"/>
    <col min="10495" max="10495" width="13.25" style="1" customWidth="1"/>
    <col min="10496" max="10497" width="12" style="1" customWidth="1"/>
    <col min="10498" max="10498" width="18.125" style="1" customWidth="1"/>
    <col min="10499" max="10499" width="0.875" style="1" customWidth="1"/>
    <col min="10500" max="10742" width="9" style="1"/>
    <col min="10743" max="10743" width="2.125" style="1" customWidth="1"/>
    <col min="10744" max="10744" width="2.875" style="1" customWidth="1"/>
    <col min="10745" max="10745" width="1.375" style="1" customWidth="1"/>
    <col min="10746" max="10746" width="2" style="1" customWidth="1"/>
    <col min="10747" max="10747" width="4.625" style="1" customWidth="1"/>
    <col min="10748" max="10748" width="2.5" style="1" customWidth="1"/>
    <col min="10749" max="10749" width="7.25" style="1" customWidth="1"/>
    <col min="10750" max="10750" width="18.5" style="1" customWidth="1"/>
    <col min="10751" max="10751" width="13.25" style="1" customWidth="1"/>
    <col min="10752" max="10753" width="12" style="1" customWidth="1"/>
    <col min="10754" max="10754" width="18.125" style="1" customWidth="1"/>
    <col min="10755" max="10755" width="0.875" style="1" customWidth="1"/>
    <col min="10756" max="10998" width="9" style="1"/>
    <col min="10999" max="10999" width="2.125" style="1" customWidth="1"/>
    <col min="11000" max="11000" width="2.875" style="1" customWidth="1"/>
    <col min="11001" max="11001" width="1.375" style="1" customWidth="1"/>
    <col min="11002" max="11002" width="2" style="1" customWidth="1"/>
    <col min="11003" max="11003" width="4.625" style="1" customWidth="1"/>
    <col min="11004" max="11004" width="2.5" style="1" customWidth="1"/>
    <col min="11005" max="11005" width="7.25" style="1" customWidth="1"/>
    <col min="11006" max="11006" width="18.5" style="1" customWidth="1"/>
    <col min="11007" max="11007" width="13.25" style="1" customWidth="1"/>
    <col min="11008" max="11009" width="12" style="1" customWidth="1"/>
    <col min="11010" max="11010" width="18.125" style="1" customWidth="1"/>
    <col min="11011" max="11011" width="0.875" style="1" customWidth="1"/>
    <col min="11012" max="11254" width="9" style="1"/>
    <col min="11255" max="11255" width="2.125" style="1" customWidth="1"/>
    <col min="11256" max="11256" width="2.875" style="1" customWidth="1"/>
    <col min="11257" max="11257" width="1.375" style="1" customWidth="1"/>
    <col min="11258" max="11258" width="2" style="1" customWidth="1"/>
    <col min="11259" max="11259" width="4.625" style="1" customWidth="1"/>
    <col min="11260" max="11260" width="2.5" style="1" customWidth="1"/>
    <col min="11261" max="11261" width="7.25" style="1" customWidth="1"/>
    <col min="11262" max="11262" width="18.5" style="1" customWidth="1"/>
    <col min="11263" max="11263" width="13.25" style="1" customWidth="1"/>
    <col min="11264" max="11265" width="12" style="1" customWidth="1"/>
    <col min="11266" max="11266" width="18.125" style="1" customWidth="1"/>
    <col min="11267" max="11267" width="0.875" style="1" customWidth="1"/>
    <col min="11268" max="11510" width="9" style="1"/>
    <col min="11511" max="11511" width="2.125" style="1" customWidth="1"/>
    <col min="11512" max="11512" width="2.875" style="1" customWidth="1"/>
    <col min="11513" max="11513" width="1.375" style="1" customWidth="1"/>
    <col min="11514" max="11514" width="2" style="1" customWidth="1"/>
    <col min="11515" max="11515" width="4.625" style="1" customWidth="1"/>
    <col min="11516" max="11516" width="2.5" style="1" customWidth="1"/>
    <col min="11517" max="11517" width="7.25" style="1" customWidth="1"/>
    <col min="11518" max="11518" width="18.5" style="1" customWidth="1"/>
    <col min="11519" max="11519" width="13.25" style="1" customWidth="1"/>
    <col min="11520" max="11521" width="12" style="1" customWidth="1"/>
    <col min="11522" max="11522" width="18.125" style="1" customWidth="1"/>
    <col min="11523" max="11523" width="0.875" style="1" customWidth="1"/>
    <col min="11524" max="11766" width="9" style="1"/>
    <col min="11767" max="11767" width="2.125" style="1" customWidth="1"/>
    <col min="11768" max="11768" width="2.875" style="1" customWidth="1"/>
    <col min="11769" max="11769" width="1.375" style="1" customWidth="1"/>
    <col min="11770" max="11770" width="2" style="1" customWidth="1"/>
    <col min="11771" max="11771" width="4.625" style="1" customWidth="1"/>
    <col min="11772" max="11772" width="2.5" style="1" customWidth="1"/>
    <col min="11773" max="11773" width="7.25" style="1" customWidth="1"/>
    <col min="11774" max="11774" width="18.5" style="1" customWidth="1"/>
    <col min="11775" max="11775" width="13.25" style="1" customWidth="1"/>
    <col min="11776" max="11777" width="12" style="1" customWidth="1"/>
    <col min="11778" max="11778" width="18.125" style="1" customWidth="1"/>
    <col min="11779" max="11779" width="0.875" style="1" customWidth="1"/>
    <col min="11780" max="12022" width="9" style="1"/>
    <col min="12023" max="12023" width="2.125" style="1" customWidth="1"/>
    <col min="12024" max="12024" width="2.875" style="1" customWidth="1"/>
    <col min="12025" max="12025" width="1.375" style="1" customWidth="1"/>
    <col min="12026" max="12026" width="2" style="1" customWidth="1"/>
    <col min="12027" max="12027" width="4.625" style="1" customWidth="1"/>
    <col min="12028" max="12028" width="2.5" style="1" customWidth="1"/>
    <col min="12029" max="12029" width="7.25" style="1" customWidth="1"/>
    <col min="12030" max="12030" width="18.5" style="1" customWidth="1"/>
    <col min="12031" max="12031" width="13.25" style="1" customWidth="1"/>
    <col min="12032" max="12033" width="12" style="1" customWidth="1"/>
    <col min="12034" max="12034" width="18.125" style="1" customWidth="1"/>
    <col min="12035" max="12035" width="0.875" style="1" customWidth="1"/>
    <col min="12036" max="12278" width="9" style="1"/>
    <col min="12279" max="12279" width="2.125" style="1" customWidth="1"/>
    <col min="12280" max="12280" width="2.875" style="1" customWidth="1"/>
    <col min="12281" max="12281" width="1.375" style="1" customWidth="1"/>
    <col min="12282" max="12282" width="2" style="1" customWidth="1"/>
    <col min="12283" max="12283" width="4.625" style="1" customWidth="1"/>
    <col min="12284" max="12284" width="2.5" style="1" customWidth="1"/>
    <col min="12285" max="12285" width="7.25" style="1" customWidth="1"/>
    <col min="12286" max="12286" width="18.5" style="1" customWidth="1"/>
    <col min="12287" max="12287" width="13.25" style="1" customWidth="1"/>
    <col min="12288" max="12289" width="12" style="1" customWidth="1"/>
    <col min="12290" max="12290" width="18.125" style="1" customWidth="1"/>
    <col min="12291" max="12291" width="0.875" style="1" customWidth="1"/>
    <col min="12292" max="12534" width="9" style="1"/>
    <col min="12535" max="12535" width="2.125" style="1" customWidth="1"/>
    <col min="12536" max="12536" width="2.875" style="1" customWidth="1"/>
    <col min="12537" max="12537" width="1.375" style="1" customWidth="1"/>
    <col min="12538" max="12538" width="2" style="1" customWidth="1"/>
    <col min="12539" max="12539" width="4.625" style="1" customWidth="1"/>
    <col min="12540" max="12540" width="2.5" style="1" customWidth="1"/>
    <col min="12541" max="12541" width="7.25" style="1" customWidth="1"/>
    <col min="12542" max="12542" width="18.5" style="1" customWidth="1"/>
    <col min="12543" max="12543" width="13.25" style="1" customWidth="1"/>
    <col min="12544" max="12545" width="12" style="1" customWidth="1"/>
    <col min="12546" max="12546" width="18.125" style="1" customWidth="1"/>
    <col min="12547" max="12547" width="0.875" style="1" customWidth="1"/>
    <col min="12548" max="12790" width="9" style="1"/>
    <col min="12791" max="12791" width="2.125" style="1" customWidth="1"/>
    <col min="12792" max="12792" width="2.875" style="1" customWidth="1"/>
    <col min="12793" max="12793" width="1.375" style="1" customWidth="1"/>
    <col min="12794" max="12794" width="2" style="1" customWidth="1"/>
    <col min="12795" max="12795" width="4.625" style="1" customWidth="1"/>
    <col min="12796" max="12796" width="2.5" style="1" customWidth="1"/>
    <col min="12797" max="12797" width="7.25" style="1" customWidth="1"/>
    <col min="12798" max="12798" width="18.5" style="1" customWidth="1"/>
    <col min="12799" max="12799" width="13.25" style="1" customWidth="1"/>
    <col min="12800" max="12801" width="12" style="1" customWidth="1"/>
    <col min="12802" max="12802" width="18.125" style="1" customWidth="1"/>
    <col min="12803" max="12803" width="0.875" style="1" customWidth="1"/>
    <col min="12804" max="13046" width="9" style="1"/>
    <col min="13047" max="13047" width="2.125" style="1" customWidth="1"/>
    <col min="13048" max="13048" width="2.875" style="1" customWidth="1"/>
    <col min="13049" max="13049" width="1.375" style="1" customWidth="1"/>
    <col min="13050" max="13050" width="2" style="1" customWidth="1"/>
    <col min="13051" max="13051" width="4.625" style="1" customWidth="1"/>
    <col min="13052" max="13052" width="2.5" style="1" customWidth="1"/>
    <col min="13053" max="13053" width="7.25" style="1" customWidth="1"/>
    <col min="13054" max="13054" width="18.5" style="1" customWidth="1"/>
    <col min="13055" max="13055" width="13.25" style="1" customWidth="1"/>
    <col min="13056" max="13057" width="12" style="1" customWidth="1"/>
    <col min="13058" max="13058" width="18.125" style="1" customWidth="1"/>
    <col min="13059" max="13059" width="0.875" style="1" customWidth="1"/>
    <col min="13060" max="13302" width="9" style="1"/>
    <col min="13303" max="13303" width="2.125" style="1" customWidth="1"/>
    <col min="13304" max="13304" width="2.875" style="1" customWidth="1"/>
    <col min="13305" max="13305" width="1.375" style="1" customWidth="1"/>
    <col min="13306" max="13306" width="2" style="1" customWidth="1"/>
    <col min="13307" max="13307" width="4.625" style="1" customWidth="1"/>
    <col min="13308" max="13308" width="2.5" style="1" customWidth="1"/>
    <col min="13309" max="13309" width="7.25" style="1" customWidth="1"/>
    <col min="13310" max="13310" width="18.5" style="1" customWidth="1"/>
    <col min="13311" max="13311" width="13.25" style="1" customWidth="1"/>
    <col min="13312" max="13313" width="12" style="1" customWidth="1"/>
    <col min="13314" max="13314" width="18.125" style="1" customWidth="1"/>
    <col min="13315" max="13315" width="0.875" style="1" customWidth="1"/>
    <col min="13316" max="13558" width="9" style="1"/>
    <col min="13559" max="13559" width="2.125" style="1" customWidth="1"/>
    <col min="13560" max="13560" width="2.875" style="1" customWidth="1"/>
    <col min="13561" max="13561" width="1.375" style="1" customWidth="1"/>
    <col min="13562" max="13562" width="2" style="1" customWidth="1"/>
    <col min="13563" max="13563" width="4.625" style="1" customWidth="1"/>
    <col min="13564" max="13564" width="2.5" style="1" customWidth="1"/>
    <col min="13565" max="13565" width="7.25" style="1" customWidth="1"/>
    <col min="13566" max="13566" width="18.5" style="1" customWidth="1"/>
    <col min="13567" max="13567" width="13.25" style="1" customWidth="1"/>
    <col min="13568" max="13569" width="12" style="1" customWidth="1"/>
    <col min="13570" max="13570" width="18.125" style="1" customWidth="1"/>
    <col min="13571" max="13571" width="0.875" style="1" customWidth="1"/>
    <col min="13572" max="13814" width="9" style="1"/>
    <col min="13815" max="13815" width="2.125" style="1" customWidth="1"/>
    <col min="13816" max="13816" width="2.875" style="1" customWidth="1"/>
    <col min="13817" max="13817" width="1.375" style="1" customWidth="1"/>
    <col min="13818" max="13818" width="2" style="1" customWidth="1"/>
    <col min="13819" max="13819" width="4.625" style="1" customWidth="1"/>
    <col min="13820" max="13820" width="2.5" style="1" customWidth="1"/>
    <col min="13821" max="13821" width="7.25" style="1" customWidth="1"/>
    <col min="13822" max="13822" width="18.5" style="1" customWidth="1"/>
    <col min="13823" max="13823" width="13.25" style="1" customWidth="1"/>
    <col min="13824" max="13825" width="12" style="1" customWidth="1"/>
    <col min="13826" max="13826" width="18.125" style="1" customWidth="1"/>
    <col min="13827" max="13827" width="0.875" style="1" customWidth="1"/>
    <col min="13828" max="14070" width="9" style="1"/>
    <col min="14071" max="14071" width="2.125" style="1" customWidth="1"/>
    <col min="14072" max="14072" width="2.875" style="1" customWidth="1"/>
    <col min="14073" max="14073" width="1.375" style="1" customWidth="1"/>
    <col min="14074" max="14074" width="2" style="1" customWidth="1"/>
    <col min="14075" max="14075" width="4.625" style="1" customWidth="1"/>
    <col min="14076" max="14076" width="2.5" style="1" customWidth="1"/>
    <col min="14077" max="14077" width="7.25" style="1" customWidth="1"/>
    <col min="14078" max="14078" width="18.5" style="1" customWidth="1"/>
    <col min="14079" max="14079" width="13.25" style="1" customWidth="1"/>
    <col min="14080" max="14081" width="12" style="1" customWidth="1"/>
    <col min="14082" max="14082" width="18.125" style="1" customWidth="1"/>
    <col min="14083" max="14083" width="0.875" style="1" customWidth="1"/>
    <col min="14084" max="14326" width="9" style="1"/>
    <col min="14327" max="14327" width="2.125" style="1" customWidth="1"/>
    <col min="14328" max="14328" width="2.875" style="1" customWidth="1"/>
    <col min="14329" max="14329" width="1.375" style="1" customWidth="1"/>
    <col min="14330" max="14330" width="2" style="1" customWidth="1"/>
    <col min="14331" max="14331" width="4.625" style="1" customWidth="1"/>
    <col min="14332" max="14332" width="2.5" style="1" customWidth="1"/>
    <col min="14333" max="14333" width="7.25" style="1" customWidth="1"/>
    <col min="14334" max="14334" width="18.5" style="1" customWidth="1"/>
    <col min="14335" max="14335" width="13.25" style="1" customWidth="1"/>
    <col min="14336" max="14337" width="12" style="1" customWidth="1"/>
    <col min="14338" max="14338" width="18.125" style="1" customWidth="1"/>
    <col min="14339" max="14339" width="0.875" style="1" customWidth="1"/>
    <col min="14340" max="14582" width="9" style="1"/>
    <col min="14583" max="14583" width="2.125" style="1" customWidth="1"/>
    <col min="14584" max="14584" width="2.875" style="1" customWidth="1"/>
    <col min="14585" max="14585" width="1.375" style="1" customWidth="1"/>
    <col min="14586" max="14586" width="2" style="1" customWidth="1"/>
    <col min="14587" max="14587" width="4.625" style="1" customWidth="1"/>
    <col min="14588" max="14588" width="2.5" style="1" customWidth="1"/>
    <col min="14589" max="14589" width="7.25" style="1" customWidth="1"/>
    <col min="14590" max="14590" width="18.5" style="1" customWidth="1"/>
    <col min="14591" max="14591" width="13.25" style="1" customWidth="1"/>
    <col min="14592" max="14593" width="12" style="1" customWidth="1"/>
    <col min="14594" max="14594" width="18.125" style="1" customWidth="1"/>
    <col min="14595" max="14595" width="0.875" style="1" customWidth="1"/>
    <col min="14596" max="14838" width="9" style="1"/>
    <col min="14839" max="14839" width="2.125" style="1" customWidth="1"/>
    <col min="14840" max="14840" width="2.875" style="1" customWidth="1"/>
    <col min="14841" max="14841" width="1.375" style="1" customWidth="1"/>
    <col min="14842" max="14842" width="2" style="1" customWidth="1"/>
    <col min="14843" max="14843" width="4.625" style="1" customWidth="1"/>
    <col min="14844" max="14844" width="2.5" style="1" customWidth="1"/>
    <col min="14845" max="14845" width="7.25" style="1" customWidth="1"/>
    <col min="14846" max="14846" width="18.5" style="1" customWidth="1"/>
    <col min="14847" max="14847" width="13.25" style="1" customWidth="1"/>
    <col min="14848" max="14849" width="12" style="1" customWidth="1"/>
    <col min="14850" max="14850" width="18.125" style="1" customWidth="1"/>
    <col min="14851" max="14851" width="0.875" style="1" customWidth="1"/>
    <col min="14852" max="15094" width="9" style="1"/>
    <col min="15095" max="15095" width="2.125" style="1" customWidth="1"/>
    <col min="15096" max="15096" width="2.875" style="1" customWidth="1"/>
    <col min="15097" max="15097" width="1.375" style="1" customWidth="1"/>
    <col min="15098" max="15098" width="2" style="1" customWidth="1"/>
    <col min="15099" max="15099" width="4.625" style="1" customWidth="1"/>
    <col min="15100" max="15100" width="2.5" style="1" customWidth="1"/>
    <col min="15101" max="15101" width="7.25" style="1" customWidth="1"/>
    <col min="15102" max="15102" width="18.5" style="1" customWidth="1"/>
    <col min="15103" max="15103" width="13.25" style="1" customWidth="1"/>
    <col min="15104" max="15105" width="12" style="1" customWidth="1"/>
    <col min="15106" max="15106" width="18.125" style="1" customWidth="1"/>
    <col min="15107" max="15107" width="0.875" style="1" customWidth="1"/>
    <col min="15108" max="15350" width="9" style="1"/>
    <col min="15351" max="15351" width="2.125" style="1" customWidth="1"/>
    <col min="15352" max="15352" width="2.875" style="1" customWidth="1"/>
    <col min="15353" max="15353" width="1.375" style="1" customWidth="1"/>
    <col min="15354" max="15354" width="2" style="1" customWidth="1"/>
    <col min="15355" max="15355" width="4.625" style="1" customWidth="1"/>
    <col min="15356" max="15356" width="2.5" style="1" customWidth="1"/>
    <col min="15357" max="15357" width="7.25" style="1" customWidth="1"/>
    <col min="15358" max="15358" width="18.5" style="1" customWidth="1"/>
    <col min="15359" max="15359" width="13.25" style="1" customWidth="1"/>
    <col min="15360" max="15361" width="12" style="1" customWidth="1"/>
    <col min="15362" max="15362" width="18.125" style="1" customWidth="1"/>
    <col min="15363" max="15363" width="0.875" style="1" customWidth="1"/>
    <col min="15364" max="15606" width="9" style="1"/>
    <col min="15607" max="15607" width="2.125" style="1" customWidth="1"/>
    <col min="15608" max="15608" width="2.875" style="1" customWidth="1"/>
    <col min="15609" max="15609" width="1.375" style="1" customWidth="1"/>
    <col min="15610" max="15610" width="2" style="1" customWidth="1"/>
    <col min="15611" max="15611" width="4.625" style="1" customWidth="1"/>
    <col min="15612" max="15612" width="2.5" style="1" customWidth="1"/>
    <col min="15613" max="15613" width="7.25" style="1" customWidth="1"/>
    <col min="15614" max="15614" width="18.5" style="1" customWidth="1"/>
    <col min="15615" max="15615" width="13.25" style="1" customWidth="1"/>
    <col min="15616" max="15617" width="12" style="1" customWidth="1"/>
    <col min="15618" max="15618" width="18.125" style="1" customWidth="1"/>
    <col min="15619" max="15619" width="0.875" style="1" customWidth="1"/>
    <col min="15620" max="15862" width="9" style="1"/>
    <col min="15863" max="15863" width="2.125" style="1" customWidth="1"/>
    <col min="15864" max="15864" width="2.875" style="1" customWidth="1"/>
    <col min="15865" max="15865" width="1.375" style="1" customWidth="1"/>
    <col min="15866" max="15866" width="2" style="1" customWidth="1"/>
    <col min="15867" max="15867" width="4.625" style="1" customWidth="1"/>
    <col min="15868" max="15868" width="2.5" style="1" customWidth="1"/>
    <col min="15869" max="15869" width="7.25" style="1" customWidth="1"/>
    <col min="15870" max="15870" width="18.5" style="1" customWidth="1"/>
    <col min="15871" max="15871" width="13.25" style="1" customWidth="1"/>
    <col min="15872" max="15873" width="12" style="1" customWidth="1"/>
    <col min="15874" max="15874" width="18.125" style="1" customWidth="1"/>
    <col min="15875" max="15875" width="0.875" style="1" customWidth="1"/>
    <col min="15876" max="16118" width="9" style="1"/>
    <col min="16119" max="16119" width="2.125" style="1" customWidth="1"/>
    <col min="16120" max="16120" width="2.875" style="1" customWidth="1"/>
    <col min="16121" max="16121" width="1.375" style="1" customWidth="1"/>
    <col min="16122" max="16122" width="2" style="1" customWidth="1"/>
    <col min="16123" max="16123" width="4.625" style="1" customWidth="1"/>
    <col min="16124" max="16124" width="2.5" style="1" customWidth="1"/>
    <col min="16125" max="16125" width="7.25" style="1" customWidth="1"/>
    <col min="16126" max="16126" width="18.5" style="1" customWidth="1"/>
    <col min="16127" max="16127" width="13.25" style="1" customWidth="1"/>
    <col min="16128" max="16129" width="12" style="1" customWidth="1"/>
    <col min="16130" max="16130" width="18.125" style="1" customWidth="1"/>
    <col min="16131" max="16131" width="0.875" style="1" customWidth="1"/>
    <col min="16132" max="16384" width="9" style="1"/>
  </cols>
  <sheetData>
    <row r="1" spans="1:12" ht="21" customHeight="1">
      <c r="A1" s="177" t="s">
        <v>88</v>
      </c>
      <c r="B1" s="177"/>
      <c r="C1" s="177"/>
      <c r="D1" s="177"/>
      <c r="E1" s="177"/>
      <c r="F1" s="177"/>
      <c r="G1" s="177"/>
      <c r="H1" s="177"/>
      <c r="I1" s="177"/>
      <c r="J1" s="178" t="s">
        <v>0</v>
      </c>
      <c r="K1" s="178"/>
    </row>
    <row r="2" spans="1:12" s="2" customFormat="1" ht="13.5" customHeight="1">
      <c r="A2" s="183" t="s">
        <v>116</v>
      </c>
      <c r="B2" s="183"/>
      <c r="C2" s="183"/>
      <c r="D2" s="183"/>
      <c r="E2" s="183"/>
      <c r="F2" s="183"/>
      <c r="G2" s="183"/>
      <c r="H2" s="183"/>
      <c r="I2" s="183"/>
      <c r="J2" s="179" t="s">
        <v>1</v>
      </c>
      <c r="K2" s="179"/>
    </row>
    <row r="3" spans="1:12" s="2" customFormat="1" ht="13.5" customHeight="1">
      <c r="H3" s="61"/>
      <c r="I3" s="133"/>
      <c r="J3" s="134"/>
      <c r="K3" s="3" t="s">
        <v>2</v>
      </c>
    </row>
    <row r="4" spans="1:12" s="2" customFormat="1" ht="27" customHeight="1">
      <c r="A4" s="180" t="s">
        <v>3</v>
      </c>
      <c r="B4" s="181"/>
      <c r="C4" s="181"/>
      <c r="D4" s="181"/>
      <c r="E4" s="181"/>
      <c r="F4" s="181"/>
      <c r="G4" s="181"/>
      <c r="H4" s="182"/>
      <c r="I4" s="135" t="s">
        <v>5</v>
      </c>
      <c r="J4" s="136" t="s">
        <v>87</v>
      </c>
      <c r="K4" s="80" t="s">
        <v>6</v>
      </c>
    </row>
    <row r="5" spans="1:12" s="2" customFormat="1" ht="13.5" customHeight="1">
      <c r="A5" s="4" t="s">
        <v>7</v>
      </c>
      <c r="B5" s="5"/>
      <c r="C5" s="5" t="s">
        <v>8</v>
      </c>
      <c r="D5" s="5"/>
      <c r="E5" s="5"/>
      <c r="F5" s="5"/>
      <c r="G5" s="5"/>
      <c r="H5" s="62"/>
      <c r="I5" s="137"/>
      <c r="J5" s="12"/>
      <c r="K5" s="7"/>
    </row>
    <row r="6" spans="1:12" s="2" customFormat="1" ht="13.5" customHeight="1">
      <c r="A6" s="4"/>
      <c r="B6" s="5">
        <v>1</v>
      </c>
      <c r="C6" s="5"/>
      <c r="D6" s="5" t="s">
        <v>9</v>
      </c>
      <c r="E6" s="5"/>
      <c r="F6" s="5"/>
      <c r="G6" s="5"/>
      <c r="H6" s="62"/>
      <c r="I6" s="75"/>
      <c r="J6" s="12"/>
      <c r="K6" s="8"/>
    </row>
    <row r="7" spans="1:12" s="2" customFormat="1" ht="13.5" customHeight="1">
      <c r="A7" s="4"/>
      <c r="B7" s="5"/>
      <c r="C7" s="5"/>
      <c r="D7" s="5"/>
      <c r="E7" s="5" t="s">
        <v>74</v>
      </c>
      <c r="F7" s="5"/>
      <c r="G7" s="5"/>
      <c r="H7" s="62"/>
      <c r="I7" s="75">
        <v>50000</v>
      </c>
      <c r="J7" s="12">
        <v>50000</v>
      </c>
      <c r="K7" s="8"/>
      <c r="L7" s="10"/>
    </row>
    <row r="8" spans="1:12" s="2" customFormat="1" ht="13.5" customHeight="1">
      <c r="A8" s="4"/>
      <c r="B8" s="5"/>
      <c r="C8" s="5"/>
      <c r="D8" s="5"/>
      <c r="E8" s="5" t="s">
        <v>10</v>
      </c>
      <c r="F8" s="5"/>
      <c r="G8" s="5"/>
      <c r="H8" s="62"/>
      <c r="I8" s="138">
        <v>1040000</v>
      </c>
      <c r="J8" s="139">
        <v>1040000</v>
      </c>
      <c r="K8" s="8"/>
      <c r="L8" s="10"/>
    </row>
    <row r="9" spans="1:12" s="2" customFormat="1" ht="13.5" customHeight="1">
      <c r="A9" s="4"/>
      <c r="B9" s="5">
        <v>2</v>
      </c>
      <c r="C9" s="5"/>
      <c r="D9" s="5" t="s">
        <v>12</v>
      </c>
      <c r="E9" s="5"/>
      <c r="F9" s="5"/>
      <c r="G9" s="5"/>
      <c r="H9" s="62"/>
      <c r="I9" s="75"/>
      <c r="J9" s="12"/>
      <c r="K9" s="8"/>
    </row>
    <row r="10" spans="1:12" s="2" customFormat="1" ht="13.5" customHeight="1">
      <c r="A10" s="4"/>
      <c r="B10" s="5"/>
      <c r="C10" s="5"/>
      <c r="D10" s="5"/>
      <c r="E10" s="5" t="s">
        <v>75</v>
      </c>
      <c r="F10" s="5"/>
      <c r="G10" s="5"/>
      <c r="H10" s="62"/>
      <c r="I10" s="75">
        <v>700000</v>
      </c>
      <c r="J10" s="12">
        <v>700000</v>
      </c>
      <c r="K10" s="8"/>
    </row>
    <row r="11" spans="1:12" s="2" customFormat="1" ht="13.5" customHeight="1">
      <c r="A11" s="4"/>
      <c r="B11" s="5"/>
      <c r="C11" s="5"/>
      <c r="D11" s="5"/>
      <c r="E11" s="5" t="s">
        <v>11</v>
      </c>
      <c r="F11" s="5"/>
      <c r="G11" s="5"/>
      <c r="H11" s="62"/>
      <c r="I11" s="75">
        <v>294000</v>
      </c>
      <c r="J11" s="12">
        <v>291000</v>
      </c>
      <c r="K11" s="8"/>
    </row>
    <row r="12" spans="1:12" s="2" customFormat="1" ht="13.5" customHeight="1">
      <c r="A12" s="4"/>
      <c r="B12" s="5"/>
      <c r="C12" s="5"/>
      <c r="D12" s="5"/>
      <c r="E12" s="5" t="s">
        <v>12</v>
      </c>
      <c r="F12" s="5"/>
      <c r="G12" s="5"/>
      <c r="H12" s="62"/>
      <c r="I12" s="75">
        <v>9500</v>
      </c>
      <c r="J12" s="12">
        <v>100000</v>
      </c>
      <c r="K12" s="8"/>
      <c r="L12" s="11"/>
    </row>
    <row r="13" spans="1:12" s="2" customFormat="1" ht="13.5" customHeight="1">
      <c r="A13" s="4"/>
      <c r="B13" s="5">
        <v>3</v>
      </c>
      <c r="C13" s="5"/>
      <c r="D13" s="5" t="s">
        <v>13</v>
      </c>
      <c r="E13" s="5"/>
      <c r="F13" s="5"/>
      <c r="G13" s="5"/>
      <c r="H13" s="62"/>
      <c r="I13" s="75"/>
      <c r="J13" s="12"/>
      <c r="K13" s="8"/>
    </row>
    <row r="14" spans="1:12" s="2" customFormat="1" ht="13.5" customHeight="1">
      <c r="A14" s="4"/>
      <c r="B14" s="5"/>
      <c r="C14" s="5"/>
      <c r="D14" s="5"/>
      <c r="E14" s="184" t="s">
        <v>77</v>
      </c>
      <c r="F14" s="184"/>
      <c r="G14" s="184"/>
      <c r="H14" s="62" t="s">
        <v>15</v>
      </c>
      <c r="I14" s="75">
        <v>5434187</v>
      </c>
      <c r="J14" s="12">
        <v>5600000</v>
      </c>
      <c r="K14" s="14" t="s">
        <v>82</v>
      </c>
      <c r="L14" s="11"/>
    </row>
    <row r="15" spans="1:12" s="2" customFormat="1" ht="13.5" customHeight="1">
      <c r="A15" s="4"/>
      <c r="B15" s="5"/>
      <c r="C15" s="5"/>
      <c r="D15" s="5"/>
      <c r="E15" s="185"/>
      <c r="F15" s="185"/>
      <c r="G15" s="185"/>
      <c r="H15" s="62" t="s">
        <v>16</v>
      </c>
      <c r="I15" s="75">
        <v>100000</v>
      </c>
      <c r="J15" s="12">
        <v>120000</v>
      </c>
      <c r="K15" s="13" t="s">
        <v>96</v>
      </c>
      <c r="L15" s="11"/>
    </row>
    <row r="16" spans="1:12" s="2" customFormat="1" ht="13.5" customHeight="1">
      <c r="A16" s="4"/>
      <c r="B16" s="5"/>
      <c r="C16" s="5"/>
      <c r="D16" s="5"/>
      <c r="E16" s="186" t="s">
        <v>95</v>
      </c>
      <c r="F16" s="186"/>
      <c r="G16" s="186"/>
      <c r="H16" s="6" t="s">
        <v>18</v>
      </c>
      <c r="I16" s="75">
        <v>10000</v>
      </c>
      <c r="J16" s="12">
        <v>10000</v>
      </c>
      <c r="K16" s="14" t="s">
        <v>80</v>
      </c>
      <c r="L16" s="11"/>
    </row>
    <row r="17" spans="1:12" s="2" customFormat="1" ht="13.5" customHeight="1">
      <c r="A17" s="4"/>
      <c r="B17" s="5"/>
      <c r="C17" s="5"/>
      <c r="D17" s="5"/>
      <c r="E17" s="185"/>
      <c r="F17" s="185"/>
      <c r="G17" s="185"/>
      <c r="H17" s="62" t="s">
        <v>14</v>
      </c>
      <c r="I17" s="75">
        <v>0</v>
      </c>
      <c r="J17" s="12">
        <v>0</v>
      </c>
      <c r="K17" s="14"/>
      <c r="L17" s="11"/>
    </row>
    <row r="18" spans="1:12" s="2" customFormat="1" ht="13.5" customHeight="1">
      <c r="A18" s="4"/>
      <c r="B18" s="5"/>
      <c r="C18" s="5"/>
      <c r="D18" s="5"/>
      <c r="E18" s="184" t="s">
        <v>78</v>
      </c>
      <c r="F18" s="184"/>
      <c r="G18" s="184"/>
      <c r="H18" s="6" t="s">
        <v>17</v>
      </c>
      <c r="I18" s="75">
        <v>340000</v>
      </c>
      <c r="J18" s="12">
        <v>300000</v>
      </c>
      <c r="K18" s="14" t="s">
        <v>76</v>
      </c>
      <c r="L18" s="11"/>
    </row>
    <row r="19" spans="1:12" s="2" customFormat="1" ht="13.5" customHeight="1">
      <c r="A19" s="4"/>
      <c r="B19" s="5"/>
      <c r="C19" s="5"/>
      <c r="D19" s="5"/>
      <c r="E19" s="185"/>
      <c r="F19" s="185"/>
      <c r="G19" s="185"/>
      <c r="H19" s="6" t="s">
        <v>89</v>
      </c>
      <c r="I19" s="75">
        <v>160000</v>
      </c>
      <c r="J19" s="12">
        <v>0</v>
      </c>
      <c r="K19" s="13"/>
      <c r="L19" s="11"/>
    </row>
    <row r="20" spans="1:12" s="2" customFormat="1" ht="13.5" customHeight="1">
      <c r="A20" s="4"/>
      <c r="B20" s="5"/>
      <c r="C20" s="5"/>
      <c r="D20" s="5"/>
      <c r="E20" s="184" t="s">
        <v>79</v>
      </c>
      <c r="F20" s="184"/>
      <c r="G20" s="184"/>
      <c r="H20" s="6" t="s">
        <v>93</v>
      </c>
      <c r="I20" s="75">
        <v>2616000</v>
      </c>
      <c r="J20" s="12">
        <v>2828000</v>
      </c>
      <c r="K20" s="13" t="s">
        <v>70</v>
      </c>
    </row>
    <row r="21" spans="1:12" s="2" customFormat="1" ht="13.5" customHeight="1">
      <c r="A21" s="4"/>
      <c r="B21" s="5"/>
      <c r="C21" s="5"/>
      <c r="D21" s="5"/>
      <c r="E21" s="185"/>
      <c r="F21" s="185"/>
      <c r="G21" s="185"/>
      <c r="H21" s="62" t="s">
        <v>94</v>
      </c>
      <c r="I21" s="75">
        <v>0</v>
      </c>
      <c r="J21" s="12">
        <v>10524000</v>
      </c>
      <c r="K21" s="14" t="s">
        <v>97</v>
      </c>
    </row>
    <row r="22" spans="1:12" s="2" customFormat="1" ht="13.5" customHeight="1">
      <c r="A22" s="4"/>
      <c r="B22" s="5"/>
      <c r="C22" s="5"/>
      <c r="D22" s="5"/>
      <c r="E22" s="5" t="s">
        <v>92</v>
      </c>
      <c r="F22" s="5"/>
      <c r="G22" s="5"/>
      <c r="H22" s="62"/>
      <c r="I22" s="75">
        <v>3000</v>
      </c>
      <c r="J22" s="12">
        <v>0</v>
      </c>
      <c r="K22" s="13"/>
    </row>
    <row r="23" spans="1:12" s="2" customFormat="1" ht="13.5" customHeight="1">
      <c r="A23" s="4"/>
      <c r="B23" s="5"/>
      <c r="C23" s="5"/>
      <c r="D23" s="5"/>
      <c r="E23" s="5"/>
      <c r="F23" s="5"/>
      <c r="G23" s="5"/>
      <c r="H23" s="62"/>
      <c r="I23" s="75"/>
      <c r="J23" s="12"/>
      <c r="K23" s="14"/>
    </row>
    <row r="24" spans="1:12" s="2" customFormat="1" ht="13.5" customHeight="1">
      <c r="A24" s="4"/>
      <c r="B24" s="5">
        <v>4</v>
      </c>
      <c r="C24" s="5"/>
      <c r="D24" s="5" t="s">
        <v>19</v>
      </c>
      <c r="E24" s="5"/>
      <c r="F24" s="5"/>
      <c r="G24" s="5"/>
      <c r="H24" s="62"/>
      <c r="I24" s="75"/>
      <c r="J24" s="12"/>
      <c r="K24" s="8"/>
    </row>
    <row r="25" spans="1:12" s="2" customFormat="1" ht="13.5" customHeight="1">
      <c r="A25" s="4"/>
      <c r="B25" s="5"/>
      <c r="C25" s="5"/>
      <c r="D25" s="5"/>
      <c r="E25" s="5" t="s">
        <v>81</v>
      </c>
      <c r="F25" s="5"/>
      <c r="G25" s="5"/>
      <c r="H25" s="62"/>
      <c r="I25" s="75">
        <v>0</v>
      </c>
      <c r="J25" s="12">
        <v>1200000</v>
      </c>
      <c r="K25" s="8" t="s">
        <v>98</v>
      </c>
    </row>
    <row r="26" spans="1:12" s="2" customFormat="1" ht="13.5" customHeight="1">
      <c r="A26" s="4"/>
      <c r="B26" s="5"/>
      <c r="C26" s="5"/>
      <c r="D26" s="5"/>
      <c r="E26" s="5" t="s">
        <v>20</v>
      </c>
      <c r="F26" s="5"/>
      <c r="G26" s="5"/>
      <c r="H26" s="62"/>
      <c r="I26" s="75">
        <v>143</v>
      </c>
      <c r="J26" s="12">
        <v>150</v>
      </c>
      <c r="K26" s="8"/>
      <c r="L26" s="11"/>
    </row>
    <row r="27" spans="1:12" s="2" customFormat="1" ht="13.5" customHeight="1">
      <c r="A27" s="4"/>
      <c r="B27" s="5"/>
      <c r="C27" s="5"/>
      <c r="D27" s="5"/>
      <c r="E27" s="5" t="s">
        <v>21</v>
      </c>
      <c r="F27" s="5"/>
      <c r="G27" s="5"/>
      <c r="H27" s="62"/>
      <c r="I27" s="82">
        <v>3985120</v>
      </c>
      <c r="J27" s="83">
        <v>0</v>
      </c>
      <c r="K27" s="15"/>
      <c r="L27" s="11"/>
    </row>
    <row r="28" spans="1:12" s="2" customFormat="1" ht="13.5" customHeight="1">
      <c r="A28" s="52"/>
      <c r="B28" s="53"/>
      <c r="C28" s="53"/>
      <c r="D28" s="53"/>
      <c r="E28" s="53"/>
      <c r="F28" s="53"/>
      <c r="G28" s="53"/>
      <c r="H28" s="69"/>
      <c r="I28" s="82"/>
      <c r="J28" s="83"/>
      <c r="K28" s="16"/>
    </row>
    <row r="29" spans="1:12" s="2" customFormat="1" ht="13.5" customHeight="1">
      <c r="A29" s="54"/>
      <c r="B29" s="33"/>
      <c r="C29" s="33"/>
      <c r="D29" s="33"/>
      <c r="E29" s="33"/>
      <c r="F29" s="33" t="s">
        <v>22</v>
      </c>
      <c r="G29" s="33"/>
      <c r="H29" s="70"/>
      <c r="I29" s="140">
        <f>SUM(I7:I27)</f>
        <v>14741950</v>
      </c>
      <c r="J29" s="141">
        <f>SUM(J7:J27)</f>
        <v>22763150</v>
      </c>
      <c r="K29" s="17"/>
    </row>
    <row r="30" spans="1:12" s="2" customFormat="1" ht="13.5" customHeight="1">
      <c r="A30" s="174"/>
      <c r="B30" s="175"/>
      <c r="C30" s="175"/>
      <c r="D30" s="175"/>
      <c r="E30" s="175"/>
      <c r="F30" s="175"/>
      <c r="G30" s="175"/>
      <c r="H30" s="176"/>
      <c r="I30" s="142"/>
      <c r="J30" s="143"/>
      <c r="K30" s="18"/>
    </row>
    <row r="31" spans="1:12" s="2" customFormat="1" ht="13.5" customHeight="1">
      <c r="A31" s="4" t="s">
        <v>23</v>
      </c>
      <c r="B31" s="5"/>
      <c r="C31" s="5" t="s">
        <v>24</v>
      </c>
      <c r="D31" s="5"/>
      <c r="E31" s="5"/>
      <c r="F31" s="5"/>
      <c r="G31" s="5"/>
      <c r="H31" s="62"/>
      <c r="I31" s="76"/>
      <c r="J31" s="12"/>
      <c r="K31" s="19"/>
    </row>
    <row r="32" spans="1:12" s="2" customFormat="1" ht="13.5" customHeight="1">
      <c r="A32" s="4"/>
      <c r="B32" s="5">
        <v>1</v>
      </c>
      <c r="C32" s="5"/>
      <c r="D32" s="5" t="s">
        <v>25</v>
      </c>
      <c r="E32" s="5"/>
      <c r="F32" s="5"/>
      <c r="G32" s="5"/>
      <c r="H32" s="62"/>
      <c r="I32" s="76"/>
      <c r="J32" s="12"/>
      <c r="K32" s="20"/>
    </row>
    <row r="33" spans="1:12" s="2" customFormat="1" ht="13.5" customHeight="1">
      <c r="A33" s="4"/>
      <c r="B33" s="5"/>
      <c r="C33" s="5" t="s">
        <v>26</v>
      </c>
      <c r="D33" s="5"/>
      <c r="E33" s="5"/>
      <c r="F33" s="5"/>
      <c r="G33" s="5"/>
      <c r="H33" s="62"/>
      <c r="I33" s="76"/>
      <c r="J33" s="12"/>
      <c r="K33" s="20"/>
    </row>
    <row r="34" spans="1:12" s="2" customFormat="1" ht="13.5" customHeight="1">
      <c r="A34" s="4"/>
      <c r="B34" s="5"/>
      <c r="C34" s="5"/>
      <c r="D34" s="5"/>
      <c r="E34" s="5" t="s">
        <v>27</v>
      </c>
      <c r="F34" s="5"/>
      <c r="G34" s="5"/>
      <c r="H34" s="63"/>
      <c r="I34" s="21">
        <v>1792000</v>
      </c>
      <c r="J34" s="21">
        <v>6000000</v>
      </c>
      <c r="K34" s="31" t="s">
        <v>113</v>
      </c>
      <c r="L34" s="23"/>
    </row>
    <row r="35" spans="1:12" s="2" customFormat="1" ht="13.5" customHeight="1">
      <c r="A35" s="4"/>
      <c r="B35" s="5"/>
      <c r="C35" s="5"/>
      <c r="D35" s="5"/>
      <c r="E35" s="5" t="s">
        <v>28</v>
      </c>
      <c r="F35" s="5"/>
      <c r="G35" s="5"/>
      <c r="H35" s="63"/>
      <c r="I35" s="21">
        <v>0</v>
      </c>
      <c r="J35" s="21">
        <v>0</v>
      </c>
      <c r="K35" s="19"/>
      <c r="L35" s="11"/>
    </row>
    <row r="36" spans="1:12" s="2" customFormat="1" ht="13.5" customHeight="1">
      <c r="A36" s="4"/>
      <c r="B36" s="5"/>
      <c r="C36" s="5"/>
      <c r="D36" s="5"/>
      <c r="E36" s="5" t="s">
        <v>29</v>
      </c>
      <c r="F36" s="5"/>
      <c r="G36" s="5"/>
      <c r="H36" s="63"/>
      <c r="I36" s="21">
        <v>121900</v>
      </c>
      <c r="J36" s="21">
        <v>427224</v>
      </c>
      <c r="K36" s="31" t="s">
        <v>113</v>
      </c>
      <c r="L36" s="11"/>
    </row>
    <row r="37" spans="1:12" s="2" customFormat="1" ht="13.5" customHeight="1">
      <c r="A37" s="4"/>
      <c r="B37" s="5"/>
      <c r="C37" s="5"/>
      <c r="D37" s="5"/>
      <c r="E37" s="5" t="s">
        <v>30</v>
      </c>
      <c r="F37" s="5"/>
      <c r="G37" s="5"/>
      <c r="H37" s="63"/>
      <c r="I37" s="21">
        <v>16000</v>
      </c>
      <c r="J37" s="21">
        <v>252853</v>
      </c>
      <c r="K37" s="31" t="s">
        <v>113</v>
      </c>
      <c r="L37" s="11"/>
    </row>
    <row r="38" spans="1:12" s="2" customFormat="1" ht="13.5" customHeight="1">
      <c r="A38" s="4"/>
      <c r="B38" s="5"/>
      <c r="C38" s="5"/>
      <c r="D38" s="5"/>
      <c r="E38" s="5" t="s">
        <v>31</v>
      </c>
      <c r="F38" s="5"/>
      <c r="G38" s="5"/>
      <c r="H38" s="63"/>
      <c r="I38" s="21">
        <v>0</v>
      </c>
      <c r="J38" s="21">
        <v>0</v>
      </c>
      <c r="K38" s="19"/>
      <c r="L38" s="11"/>
    </row>
    <row r="39" spans="1:12" s="2" customFormat="1" ht="13.5" customHeight="1">
      <c r="A39" s="4"/>
      <c r="B39" s="5"/>
      <c r="C39" s="5"/>
      <c r="D39" s="5"/>
      <c r="E39" s="5" t="s">
        <v>32</v>
      </c>
      <c r="F39" s="5"/>
      <c r="G39" s="5"/>
      <c r="H39" s="63"/>
      <c r="I39" s="144">
        <v>0</v>
      </c>
      <c r="J39" s="145">
        <v>0</v>
      </c>
      <c r="K39" s="26"/>
      <c r="L39" s="11"/>
    </row>
    <row r="40" spans="1:12" s="2" customFormat="1" ht="13.5" customHeight="1">
      <c r="A40" s="4"/>
      <c r="B40" s="5"/>
      <c r="C40" s="5"/>
      <c r="D40" s="5"/>
      <c r="E40" s="27" t="s">
        <v>33</v>
      </c>
      <c r="F40" s="28"/>
      <c r="G40" s="27"/>
      <c r="H40" s="64"/>
      <c r="I40" s="146">
        <f>SUM(I34:I39)</f>
        <v>1929900</v>
      </c>
      <c r="J40" s="147">
        <f>SUM(J34:J39)</f>
        <v>6680077</v>
      </c>
      <c r="K40" s="22"/>
    </row>
    <row r="41" spans="1:12" s="2" customFormat="1" ht="13.5" customHeight="1">
      <c r="A41" s="4"/>
      <c r="B41" s="5"/>
      <c r="C41" s="5" t="s">
        <v>34</v>
      </c>
      <c r="D41" s="5"/>
      <c r="E41" s="5"/>
      <c r="F41" s="29"/>
      <c r="G41" s="5"/>
      <c r="H41" s="65"/>
      <c r="I41" s="148"/>
      <c r="J41" s="149"/>
      <c r="K41" s="19"/>
    </row>
    <row r="42" spans="1:12" s="2" customFormat="1" ht="13.5" customHeight="1">
      <c r="A42" s="4"/>
      <c r="B42" s="5"/>
      <c r="C42" s="5"/>
      <c r="D42" s="5"/>
      <c r="E42" s="5" t="s">
        <v>35</v>
      </c>
      <c r="F42" s="5"/>
      <c r="G42" s="5"/>
      <c r="H42" s="63"/>
      <c r="I42" s="21">
        <v>107018</v>
      </c>
      <c r="J42" s="21">
        <v>0</v>
      </c>
      <c r="K42" s="22"/>
      <c r="L42" s="11"/>
    </row>
    <row r="43" spans="1:12" s="2" customFormat="1" ht="13.5" customHeight="1">
      <c r="A43" s="4"/>
      <c r="B43" s="5"/>
      <c r="C43" s="5"/>
      <c r="D43" s="5"/>
      <c r="E43" s="5" t="s">
        <v>36</v>
      </c>
      <c r="F43" s="5"/>
      <c r="G43" s="5"/>
      <c r="H43" s="63"/>
      <c r="I43" s="21">
        <v>156077</v>
      </c>
      <c r="J43" s="21">
        <v>88000</v>
      </c>
      <c r="K43" s="31"/>
      <c r="L43" s="11"/>
    </row>
    <row r="44" spans="1:12" s="2" customFormat="1" ht="13.5" customHeight="1">
      <c r="A44" s="4"/>
      <c r="B44" s="5"/>
      <c r="C44" s="5"/>
      <c r="D44" s="5"/>
      <c r="E44" s="5" t="s">
        <v>38</v>
      </c>
      <c r="F44" s="5"/>
      <c r="G44" s="5"/>
      <c r="H44" s="63"/>
      <c r="I44" s="21">
        <v>85969</v>
      </c>
      <c r="J44" s="21">
        <v>344000</v>
      </c>
      <c r="K44" s="31"/>
      <c r="L44" s="11"/>
    </row>
    <row r="45" spans="1:12" s="2" customFormat="1" ht="13.5" customHeight="1">
      <c r="A45" s="4"/>
      <c r="B45" s="5"/>
      <c r="C45" s="5"/>
      <c r="D45" s="5"/>
      <c r="E45" s="5" t="s">
        <v>40</v>
      </c>
      <c r="F45" s="5"/>
      <c r="G45" s="5"/>
      <c r="H45" s="63"/>
      <c r="I45" s="73">
        <v>33132</v>
      </c>
      <c r="J45" s="21">
        <v>202400</v>
      </c>
      <c r="K45" s="31"/>
      <c r="L45" s="11"/>
    </row>
    <row r="46" spans="1:12" s="2" customFormat="1" ht="13.5" customHeight="1">
      <c r="A46" s="4"/>
      <c r="B46" s="5"/>
      <c r="C46" s="5"/>
      <c r="D46" s="5"/>
      <c r="E46" s="5" t="s">
        <v>41</v>
      </c>
      <c r="F46" s="5"/>
      <c r="G46" s="5"/>
      <c r="H46" s="63"/>
      <c r="I46" s="73">
        <v>966541</v>
      </c>
      <c r="J46" s="21">
        <v>420200</v>
      </c>
      <c r="K46" s="31"/>
      <c r="L46" s="11"/>
    </row>
    <row r="47" spans="1:12" s="2" customFormat="1" ht="13.5" customHeight="1">
      <c r="A47" s="4"/>
      <c r="B47" s="5"/>
      <c r="C47" s="5"/>
      <c r="D47" s="5"/>
      <c r="E47" s="5" t="s">
        <v>42</v>
      </c>
      <c r="F47" s="5"/>
      <c r="G47" s="5"/>
      <c r="H47" s="63"/>
      <c r="I47" s="73">
        <v>885411</v>
      </c>
      <c r="J47" s="21">
        <v>440000</v>
      </c>
      <c r="K47" s="22"/>
      <c r="L47" s="11"/>
    </row>
    <row r="48" spans="1:12" s="2" customFormat="1" ht="13.5" customHeight="1">
      <c r="A48" s="4"/>
      <c r="B48" s="5"/>
      <c r="C48" s="5"/>
      <c r="D48" s="5"/>
      <c r="E48" s="5" t="s">
        <v>43</v>
      </c>
      <c r="F48" s="5"/>
      <c r="G48" s="5"/>
      <c r="H48" s="63"/>
      <c r="I48" s="73">
        <v>0</v>
      </c>
      <c r="J48" s="21">
        <v>0</v>
      </c>
      <c r="K48" s="19"/>
      <c r="L48" s="11"/>
    </row>
    <row r="49" spans="1:12" s="2" customFormat="1" ht="13.5" customHeight="1">
      <c r="A49" s="4"/>
      <c r="B49" s="5"/>
      <c r="C49" s="5"/>
      <c r="D49" s="5"/>
      <c r="E49" s="5" t="s">
        <v>44</v>
      </c>
      <c r="F49" s="5"/>
      <c r="G49" s="5"/>
      <c r="H49" s="63"/>
      <c r="I49" s="73">
        <v>1723553</v>
      </c>
      <c r="J49" s="21">
        <v>1046000</v>
      </c>
      <c r="K49" s="22"/>
      <c r="L49" s="11"/>
    </row>
    <row r="50" spans="1:12" s="2" customFormat="1" ht="13.5" customHeight="1">
      <c r="A50" s="4"/>
      <c r="B50" s="5"/>
      <c r="C50" s="5"/>
      <c r="D50" s="5"/>
      <c r="E50" s="5" t="s">
        <v>45</v>
      </c>
      <c r="F50" s="5"/>
      <c r="G50" s="5"/>
      <c r="H50" s="63"/>
      <c r="I50" s="73">
        <v>0</v>
      </c>
      <c r="J50" s="21">
        <v>0</v>
      </c>
      <c r="K50" s="31"/>
      <c r="L50" s="11"/>
    </row>
    <row r="51" spans="1:12" s="2" customFormat="1" ht="13.5" customHeight="1">
      <c r="A51" s="4"/>
      <c r="B51" s="5"/>
      <c r="C51" s="5"/>
      <c r="D51" s="5"/>
      <c r="E51" s="5" t="s">
        <v>46</v>
      </c>
      <c r="F51" s="5"/>
      <c r="G51" s="5"/>
      <c r="H51" s="63"/>
      <c r="I51" s="73">
        <v>0</v>
      </c>
      <c r="J51" s="21">
        <v>84523</v>
      </c>
      <c r="K51" s="19"/>
      <c r="L51" s="11"/>
    </row>
    <row r="52" spans="1:12" s="2" customFormat="1" ht="13.5" customHeight="1">
      <c r="A52" s="4"/>
      <c r="B52" s="5"/>
      <c r="C52" s="5"/>
      <c r="D52" s="5"/>
      <c r="E52" s="5" t="s">
        <v>47</v>
      </c>
      <c r="F52" s="5"/>
      <c r="G52" s="5"/>
      <c r="H52" s="63"/>
      <c r="I52" s="73">
        <v>0</v>
      </c>
      <c r="J52" s="21">
        <v>2082000</v>
      </c>
      <c r="K52" s="72"/>
      <c r="L52" s="11"/>
    </row>
    <row r="53" spans="1:12" s="2" customFormat="1" ht="13.5" customHeight="1">
      <c r="A53" s="4"/>
      <c r="B53" s="5"/>
      <c r="C53" s="5"/>
      <c r="D53" s="5"/>
      <c r="E53" s="5" t="s">
        <v>48</v>
      </c>
      <c r="F53" s="5"/>
      <c r="G53" s="5"/>
      <c r="H53" s="63"/>
      <c r="I53" s="73">
        <v>0</v>
      </c>
      <c r="J53" s="21">
        <v>22000</v>
      </c>
      <c r="K53" s="31"/>
      <c r="L53" s="11"/>
    </row>
    <row r="54" spans="1:12" s="2" customFormat="1" ht="13.5" customHeight="1">
      <c r="A54" s="4"/>
      <c r="B54" s="5"/>
      <c r="C54" s="5"/>
      <c r="D54" s="5"/>
      <c r="E54" s="5" t="s">
        <v>73</v>
      </c>
      <c r="F54" s="5"/>
      <c r="G54" s="5"/>
      <c r="H54" s="63"/>
      <c r="I54" s="74">
        <v>21780</v>
      </c>
      <c r="J54" s="21">
        <v>110000</v>
      </c>
      <c r="K54" s="31"/>
      <c r="L54" s="11"/>
    </row>
    <row r="55" spans="1:12" s="2" customFormat="1" ht="13.5" customHeight="1">
      <c r="A55" s="4"/>
      <c r="B55" s="5"/>
      <c r="C55" s="5"/>
      <c r="D55" s="5"/>
      <c r="E55" s="5" t="s">
        <v>49</v>
      </c>
      <c r="F55" s="5"/>
      <c r="G55" s="5"/>
      <c r="H55" s="63"/>
      <c r="I55" s="77">
        <v>0</v>
      </c>
      <c r="J55" s="74">
        <v>0</v>
      </c>
      <c r="K55" s="26"/>
      <c r="L55" s="11"/>
    </row>
    <row r="56" spans="1:12" s="2" customFormat="1" ht="13.5" customHeight="1">
      <c r="A56" s="4"/>
      <c r="B56" s="5"/>
      <c r="C56" s="5"/>
      <c r="D56" s="5"/>
      <c r="E56" s="33" t="s">
        <v>33</v>
      </c>
      <c r="F56" s="34"/>
      <c r="G56" s="33"/>
      <c r="H56" s="66"/>
      <c r="I56" s="150">
        <f>SUM(I42:I55)</f>
        <v>3979481</v>
      </c>
      <c r="J56" s="151">
        <f>SUM(J42:J55)</f>
        <v>4839123</v>
      </c>
      <c r="K56" s="17"/>
    </row>
    <row r="57" spans="1:12" s="2" customFormat="1" ht="13.5" customHeight="1">
      <c r="A57" s="35"/>
      <c r="B57" s="36"/>
      <c r="C57" s="36"/>
      <c r="D57" s="36" t="s">
        <v>50</v>
      </c>
      <c r="E57" s="33"/>
      <c r="F57" s="34"/>
      <c r="G57" s="33"/>
      <c r="H57" s="66"/>
      <c r="I57" s="150">
        <f>I40+I56</f>
        <v>5909381</v>
      </c>
      <c r="J57" s="152">
        <f>J40+J56</f>
        <v>11519200</v>
      </c>
      <c r="K57" s="37"/>
    </row>
    <row r="58" spans="1:12" s="2" customFormat="1" ht="27" customHeight="1">
      <c r="A58" s="180" t="s">
        <v>3</v>
      </c>
      <c r="B58" s="181"/>
      <c r="C58" s="181"/>
      <c r="D58" s="181"/>
      <c r="E58" s="181"/>
      <c r="F58" s="181"/>
      <c r="G58" s="181"/>
      <c r="H58" s="182"/>
      <c r="I58" s="135" t="s">
        <v>5</v>
      </c>
      <c r="J58" s="153" t="s">
        <v>4</v>
      </c>
      <c r="K58" s="80" t="s">
        <v>6</v>
      </c>
    </row>
    <row r="59" spans="1:12" s="2" customFormat="1" ht="13.5" customHeight="1">
      <c r="A59" s="38"/>
      <c r="B59" s="39">
        <v>2</v>
      </c>
      <c r="C59" s="40"/>
      <c r="D59" s="40" t="s">
        <v>51</v>
      </c>
      <c r="E59" s="40"/>
      <c r="F59" s="40"/>
      <c r="G59" s="40"/>
      <c r="H59" s="67"/>
      <c r="I59" s="154"/>
      <c r="J59" s="155"/>
      <c r="K59" s="41"/>
    </row>
    <row r="60" spans="1:12" s="2" customFormat="1" ht="13.5" customHeight="1">
      <c r="A60" s="42"/>
      <c r="B60" s="43"/>
      <c r="C60" s="44" t="s">
        <v>26</v>
      </c>
      <c r="D60" s="44"/>
      <c r="E60" s="44"/>
      <c r="F60" s="44"/>
      <c r="G60" s="44"/>
      <c r="H60" s="68"/>
      <c r="I60" s="156"/>
      <c r="J60" s="73"/>
      <c r="K60" s="45"/>
    </row>
    <row r="61" spans="1:12" s="2" customFormat="1" ht="13.5" customHeight="1">
      <c r="A61" s="4"/>
      <c r="B61" s="5"/>
      <c r="C61" s="5"/>
      <c r="D61" s="5"/>
      <c r="E61" s="5" t="s">
        <v>27</v>
      </c>
      <c r="F61" s="5"/>
      <c r="G61" s="5"/>
      <c r="H61" s="63"/>
      <c r="I61" s="21">
        <v>3484663</v>
      </c>
      <c r="J61" s="73">
        <v>2920000</v>
      </c>
      <c r="K61" s="22" t="s">
        <v>52</v>
      </c>
      <c r="L61" s="23"/>
    </row>
    <row r="62" spans="1:12" s="2" customFormat="1" ht="13.5" customHeight="1">
      <c r="A62" s="4"/>
      <c r="B62" s="5"/>
      <c r="C62" s="5"/>
      <c r="D62" s="5"/>
      <c r="E62" s="5" t="s">
        <v>118</v>
      </c>
      <c r="F62" s="5"/>
      <c r="G62" s="5"/>
      <c r="H62" s="63"/>
      <c r="I62" s="21">
        <v>0</v>
      </c>
      <c r="J62" s="73">
        <v>1800000</v>
      </c>
      <c r="K62" s="22" t="s">
        <v>52</v>
      </c>
      <c r="L62" s="11"/>
    </row>
    <row r="63" spans="1:12" s="2" customFormat="1" ht="13.5" customHeight="1">
      <c r="A63" s="4"/>
      <c r="B63" s="5"/>
      <c r="C63" s="5"/>
      <c r="D63" s="5"/>
      <c r="E63" s="5" t="s">
        <v>29</v>
      </c>
      <c r="F63" s="5"/>
      <c r="G63" s="5"/>
      <c r="H63" s="63"/>
      <c r="I63" s="21">
        <v>321983</v>
      </c>
      <c r="J63" s="73">
        <v>320000</v>
      </c>
      <c r="K63" s="22" t="s">
        <v>52</v>
      </c>
      <c r="L63" s="11"/>
    </row>
    <row r="64" spans="1:12" s="2" customFormat="1" ht="13.5" customHeight="1">
      <c r="A64" s="4"/>
      <c r="B64" s="5"/>
      <c r="C64" s="5"/>
      <c r="D64" s="5"/>
      <c r="E64" s="5" t="s">
        <v>30</v>
      </c>
      <c r="F64" s="5"/>
      <c r="G64" s="5"/>
      <c r="H64" s="63"/>
      <c r="I64" s="21">
        <v>41276</v>
      </c>
      <c r="J64" s="73">
        <v>40000</v>
      </c>
      <c r="K64" s="22" t="s">
        <v>52</v>
      </c>
      <c r="L64" s="11"/>
    </row>
    <row r="65" spans="1:12" s="2" customFormat="1" ht="13.5" customHeight="1">
      <c r="A65" s="4"/>
      <c r="B65" s="5"/>
      <c r="C65" s="5"/>
      <c r="D65" s="5"/>
      <c r="E65" s="5" t="s">
        <v>31</v>
      </c>
      <c r="F65" s="5"/>
      <c r="G65" s="5"/>
      <c r="H65" s="63"/>
      <c r="I65" s="21">
        <v>15236</v>
      </c>
      <c r="J65" s="73">
        <v>15000</v>
      </c>
      <c r="K65" s="46"/>
      <c r="L65" s="11"/>
    </row>
    <row r="66" spans="1:12" s="2" customFormat="1" ht="13.5" customHeight="1">
      <c r="A66" s="4"/>
      <c r="B66" s="5"/>
      <c r="C66" s="5"/>
      <c r="D66" s="5"/>
      <c r="E66" s="5" t="s">
        <v>32</v>
      </c>
      <c r="F66" s="5"/>
      <c r="G66" s="5"/>
      <c r="H66" s="63"/>
      <c r="I66" s="81">
        <v>132000</v>
      </c>
      <c r="J66" s="74">
        <v>132000</v>
      </c>
      <c r="K66" s="47"/>
      <c r="L66" s="11"/>
    </row>
    <row r="67" spans="1:12" s="2" customFormat="1" ht="13.5" customHeight="1">
      <c r="A67" s="4"/>
      <c r="B67" s="5"/>
      <c r="C67" s="5"/>
      <c r="D67" s="5"/>
      <c r="E67" s="27" t="s">
        <v>33</v>
      </c>
      <c r="F67" s="28"/>
      <c r="G67" s="27"/>
      <c r="H67" s="64"/>
      <c r="I67" s="157">
        <f>SUM(I61:I66)</f>
        <v>3995158</v>
      </c>
      <c r="J67" s="155">
        <f>SUM(J61:J66)</f>
        <v>5227000</v>
      </c>
      <c r="K67" s="48"/>
    </row>
    <row r="68" spans="1:12" s="2" customFormat="1" ht="13.5" customHeight="1">
      <c r="A68" s="4"/>
      <c r="B68" s="5"/>
      <c r="C68" s="5" t="s">
        <v>34</v>
      </c>
      <c r="D68" s="5"/>
      <c r="E68" s="5"/>
      <c r="F68" s="5"/>
      <c r="G68" s="5"/>
      <c r="H68" s="63"/>
      <c r="I68" s="76"/>
      <c r="J68" s="73"/>
      <c r="K68" s="46"/>
    </row>
    <row r="69" spans="1:12" s="2" customFormat="1" ht="13.5" customHeight="1">
      <c r="A69" s="4"/>
      <c r="B69" s="5"/>
      <c r="C69" s="5"/>
      <c r="D69" s="5"/>
      <c r="E69" s="5" t="s">
        <v>35</v>
      </c>
      <c r="F69" s="5"/>
      <c r="G69" s="5"/>
      <c r="H69" s="63"/>
      <c r="I69" s="21">
        <v>66970</v>
      </c>
      <c r="J69" s="76">
        <v>140000</v>
      </c>
      <c r="K69" s="22" t="s">
        <v>53</v>
      </c>
      <c r="L69" s="11"/>
    </row>
    <row r="70" spans="1:12" s="2" customFormat="1" ht="13.5" customHeight="1">
      <c r="A70" s="4"/>
      <c r="B70" s="5"/>
      <c r="C70" s="5"/>
      <c r="D70" s="5"/>
      <c r="E70" s="5" t="s">
        <v>36</v>
      </c>
      <c r="F70" s="5"/>
      <c r="G70" s="5"/>
      <c r="H70" s="63"/>
      <c r="I70" s="21">
        <v>12160</v>
      </c>
      <c r="J70" s="76">
        <v>140000</v>
      </c>
      <c r="K70" s="46"/>
      <c r="L70" s="11"/>
    </row>
    <row r="71" spans="1:12" s="2" customFormat="1" ht="13.5" customHeight="1">
      <c r="A71" s="4"/>
      <c r="B71" s="5"/>
      <c r="C71" s="5"/>
      <c r="D71" s="5"/>
      <c r="E71" s="5" t="s">
        <v>37</v>
      </c>
      <c r="F71" s="5"/>
      <c r="G71" s="5"/>
      <c r="H71" s="63"/>
      <c r="I71" s="21">
        <v>0</v>
      </c>
      <c r="J71" s="76">
        <v>0</v>
      </c>
      <c r="K71" s="46"/>
      <c r="L71" s="11"/>
    </row>
    <row r="72" spans="1:12" s="2" customFormat="1" ht="13.5" customHeight="1">
      <c r="A72" s="4"/>
      <c r="B72" s="5"/>
      <c r="C72" s="5"/>
      <c r="D72" s="5"/>
      <c r="E72" s="5" t="s">
        <v>38</v>
      </c>
      <c r="F72" s="5"/>
      <c r="G72" s="5"/>
      <c r="H72" s="63"/>
      <c r="I72" s="21">
        <v>340097</v>
      </c>
      <c r="J72" s="76">
        <v>340000</v>
      </c>
      <c r="K72" s="31" t="s">
        <v>83</v>
      </c>
      <c r="L72" s="11"/>
    </row>
    <row r="73" spans="1:12" s="2" customFormat="1" ht="13.5" customHeight="1">
      <c r="A73" s="4"/>
      <c r="B73" s="5"/>
      <c r="C73" s="5"/>
      <c r="D73" s="5"/>
      <c r="E73" s="5" t="s">
        <v>39</v>
      </c>
      <c r="F73" s="5"/>
      <c r="G73" s="5"/>
      <c r="H73" s="63"/>
      <c r="I73" s="21">
        <v>0</v>
      </c>
      <c r="J73" s="76">
        <v>0</v>
      </c>
      <c r="K73" s="49"/>
      <c r="L73" s="11"/>
    </row>
    <row r="74" spans="1:12" s="2" customFormat="1" ht="13.5" customHeight="1">
      <c r="A74" s="4"/>
      <c r="B74" s="5"/>
      <c r="C74" s="5"/>
      <c r="D74" s="5"/>
      <c r="E74" s="5" t="s">
        <v>40</v>
      </c>
      <c r="F74" s="5"/>
      <c r="G74" s="5"/>
      <c r="H74" s="63"/>
      <c r="I74" s="21">
        <v>29970</v>
      </c>
      <c r="J74" s="76">
        <v>50000</v>
      </c>
      <c r="K74" s="31" t="s">
        <v>84</v>
      </c>
      <c r="L74" s="11"/>
    </row>
    <row r="75" spans="1:12" s="2" customFormat="1" ht="13.5" customHeight="1">
      <c r="A75" s="4"/>
      <c r="B75" s="5"/>
      <c r="C75" s="5"/>
      <c r="D75" s="5"/>
      <c r="E75" s="5" t="s">
        <v>41</v>
      </c>
      <c r="F75" s="5"/>
      <c r="G75" s="5"/>
      <c r="H75" s="63"/>
      <c r="I75" s="21">
        <v>148204</v>
      </c>
      <c r="J75" s="76">
        <v>1000000</v>
      </c>
      <c r="K75" s="31" t="s">
        <v>85</v>
      </c>
      <c r="L75" s="11"/>
    </row>
    <row r="76" spans="1:12" s="2" customFormat="1" ht="13.5" customHeight="1">
      <c r="A76" s="4"/>
      <c r="B76" s="5"/>
      <c r="C76" s="5"/>
      <c r="D76" s="5"/>
      <c r="E76" s="5" t="s">
        <v>90</v>
      </c>
      <c r="F76" s="5"/>
      <c r="G76" s="5"/>
      <c r="H76" s="63"/>
      <c r="I76" s="76">
        <v>565400</v>
      </c>
      <c r="J76" s="76">
        <v>570000</v>
      </c>
      <c r="K76" s="46"/>
      <c r="L76" s="11"/>
    </row>
    <row r="77" spans="1:12" s="2" customFormat="1" ht="13.5" customHeight="1">
      <c r="A77" s="4"/>
      <c r="B77" s="5"/>
      <c r="C77" s="5"/>
      <c r="D77" s="5"/>
      <c r="E77" s="5" t="s">
        <v>91</v>
      </c>
      <c r="F77" s="5"/>
      <c r="G77" s="5"/>
      <c r="H77" s="63"/>
      <c r="I77" s="76">
        <v>194000</v>
      </c>
      <c r="J77" s="76">
        <v>194000</v>
      </c>
      <c r="K77" s="22" t="s">
        <v>72</v>
      </c>
      <c r="L77" s="11"/>
    </row>
    <row r="78" spans="1:12" s="2" customFormat="1" ht="13.5" customHeight="1">
      <c r="A78" s="4"/>
      <c r="B78" s="5"/>
      <c r="C78" s="5"/>
      <c r="D78" s="5"/>
      <c r="E78" s="5" t="s">
        <v>42</v>
      </c>
      <c r="F78" s="5"/>
      <c r="G78" s="5"/>
      <c r="H78" s="63"/>
      <c r="I78" s="76">
        <v>690185</v>
      </c>
      <c r="J78" s="76">
        <v>850000</v>
      </c>
      <c r="K78" s="31" t="s">
        <v>86</v>
      </c>
      <c r="L78" s="11"/>
    </row>
    <row r="79" spans="1:12" s="2" customFormat="1" ht="13.5" customHeight="1">
      <c r="A79" s="4"/>
      <c r="B79" s="5"/>
      <c r="C79" s="5"/>
      <c r="D79" s="5"/>
      <c r="E79" s="5" t="s">
        <v>43</v>
      </c>
      <c r="F79" s="5"/>
      <c r="G79" s="5"/>
      <c r="H79" s="63"/>
      <c r="I79" s="76">
        <v>232040</v>
      </c>
      <c r="J79" s="76">
        <v>300000</v>
      </c>
      <c r="K79" s="22" t="s">
        <v>117</v>
      </c>
      <c r="L79" s="11"/>
    </row>
    <row r="80" spans="1:12" s="2" customFormat="1" ht="13.5" customHeight="1">
      <c r="A80" s="4"/>
      <c r="B80" s="5"/>
      <c r="C80" s="5"/>
      <c r="D80" s="5"/>
      <c r="E80" s="5" t="s">
        <v>44</v>
      </c>
      <c r="F80" s="5"/>
      <c r="G80" s="5"/>
      <c r="H80" s="63"/>
      <c r="I80" s="76">
        <v>79016</v>
      </c>
      <c r="J80" s="158">
        <v>1000000</v>
      </c>
      <c r="K80" s="22" t="s">
        <v>71</v>
      </c>
      <c r="L80" s="11"/>
    </row>
    <row r="81" spans="1:12" s="2" customFormat="1" ht="13.5" customHeight="1">
      <c r="A81" s="4"/>
      <c r="B81" s="5"/>
      <c r="C81" s="5"/>
      <c r="D81" s="5"/>
      <c r="E81" s="5" t="s">
        <v>46</v>
      </c>
      <c r="F81" s="5"/>
      <c r="G81" s="5"/>
      <c r="H81" s="63"/>
      <c r="I81" s="76">
        <v>83080</v>
      </c>
      <c r="J81" s="76">
        <v>20000</v>
      </c>
      <c r="K81" s="24"/>
      <c r="L81" s="11"/>
    </row>
    <row r="82" spans="1:12" s="2" customFormat="1" ht="13.5" customHeight="1">
      <c r="A82" s="4"/>
      <c r="B82" s="5"/>
      <c r="C82" s="5"/>
      <c r="D82" s="5"/>
      <c r="E82" s="5" t="s">
        <v>47</v>
      </c>
      <c r="F82" s="5"/>
      <c r="G82" s="5"/>
      <c r="H82" s="63"/>
      <c r="I82" s="76">
        <v>395340</v>
      </c>
      <c r="J82" s="76">
        <v>0</v>
      </c>
      <c r="K82" s="22"/>
      <c r="L82" s="11"/>
    </row>
    <row r="83" spans="1:12" s="2" customFormat="1" ht="13.5" customHeight="1">
      <c r="A83" s="4"/>
      <c r="B83" s="5"/>
      <c r="C83" s="5"/>
      <c r="D83" s="5"/>
      <c r="E83" s="5" t="s">
        <v>48</v>
      </c>
      <c r="F83" s="5"/>
      <c r="G83" s="5"/>
      <c r="H83" s="63"/>
      <c r="I83" s="76">
        <v>63613</v>
      </c>
      <c r="J83" s="76">
        <v>42000</v>
      </c>
      <c r="K83" s="22" t="s">
        <v>52</v>
      </c>
      <c r="L83" s="11"/>
    </row>
    <row r="84" spans="1:12" s="2" customFormat="1" ht="13.5" customHeight="1">
      <c r="A84" s="4"/>
      <c r="B84" s="5"/>
      <c r="C84" s="5"/>
      <c r="D84" s="5"/>
      <c r="E84" s="5" t="s">
        <v>73</v>
      </c>
      <c r="F84" s="5"/>
      <c r="G84" s="5"/>
      <c r="H84" s="63"/>
      <c r="I84" s="77">
        <v>239580</v>
      </c>
      <c r="J84" s="77">
        <v>160000</v>
      </c>
      <c r="K84" s="58" t="s">
        <v>114</v>
      </c>
      <c r="L84" s="11"/>
    </row>
    <row r="85" spans="1:12" s="2" customFormat="1" ht="13.5" customHeight="1">
      <c r="A85" s="4"/>
      <c r="B85" s="5"/>
      <c r="C85" s="5"/>
      <c r="D85" s="5"/>
      <c r="E85" s="5" t="s">
        <v>49</v>
      </c>
      <c r="F85" s="5"/>
      <c r="G85" s="5"/>
      <c r="H85" s="63"/>
      <c r="I85" s="144">
        <v>0</v>
      </c>
      <c r="J85" s="144">
        <v>1000</v>
      </c>
      <c r="K85" s="50"/>
      <c r="L85" s="11"/>
    </row>
    <row r="86" spans="1:12" s="2" customFormat="1" ht="13.5" customHeight="1">
      <c r="A86" s="4"/>
      <c r="B86" s="5"/>
      <c r="C86" s="5"/>
      <c r="D86" s="5"/>
      <c r="E86" s="27" t="s">
        <v>33</v>
      </c>
      <c r="F86" s="28"/>
      <c r="G86" s="27"/>
      <c r="H86" s="64"/>
      <c r="I86" s="146">
        <f>SUM(I69:I85)</f>
        <v>3139655</v>
      </c>
      <c r="J86" s="146">
        <f>SUM(J69:J85)</f>
        <v>4807000</v>
      </c>
      <c r="K86" s="18"/>
    </row>
    <row r="87" spans="1:12" s="2" customFormat="1" ht="13.5" customHeight="1">
      <c r="A87" s="4"/>
      <c r="B87" s="5"/>
      <c r="C87" s="5"/>
      <c r="D87" s="5" t="s">
        <v>54</v>
      </c>
      <c r="E87" s="29"/>
      <c r="F87" s="5"/>
      <c r="G87" s="5"/>
      <c r="H87" s="65"/>
      <c r="I87" s="76">
        <f>(I67+I86)</f>
        <v>7134813</v>
      </c>
      <c r="J87" s="21">
        <f>(J67+J86)</f>
        <v>10034000</v>
      </c>
      <c r="K87" s="19"/>
    </row>
    <row r="88" spans="1:12" s="2" customFormat="1" ht="13.5" customHeight="1">
      <c r="A88" s="4"/>
      <c r="B88" s="5"/>
      <c r="C88" s="5"/>
      <c r="D88" s="5"/>
      <c r="E88" s="5"/>
      <c r="F88" s="5"/>
      <c r="G88" s="5"/>
      <c r="H88" s="62"/>
      <c r="I88" s="76"/>
      <c r="J88" s="21"/>
      <c r="K88" s="19"/>
    </row>
    <row r="89" spans="1:12" s="2" customFormat="1" ht="13.5" customHeight="1">
      <c r="A89" s="4"/>
      <c r="B89" s="5"/>
      <c r="C89" s="5"/>
      <c r="D89" s="5"/>
      <c r="E89" s="5" t="s">
        <v>55</v>
      </c>
      <c r="F89" s="5"/>
      <c r="G89" s="5"/>
      <c r="H89" s="62"/>
      <c r="I89" s="79">
        <f>I57+I87</f>
        <v>13044194</v>
      </c>
      <c r="J89" s="159">
        <f>J57+J87</f>
        <v>21553200</v>
      </c>
      <c r="K89" s="37"/>
    </row>
    <row r="90" spans="1:12" s="2" customFormat="1" ht="13.5" customHeight="1">
      <c r="A90" s="4"/>
      <c r="B90" s="5"/>
      <c r="C90" s="5"/>
      <c r="D90" s="5"/>
      <c r="E90" s="5"/>
      <c r="F90" s="5"/>
      <c r="G90" s="5"/>
      <c r="H90" s="62"/>
      <c r="I90" s="142"/>
      <c r="J90" s="12"/>
      <c r="K90" s="30"/>
    </row>
    <row r="91" spans="1:12" s="2" customFormat="1" ht="13.5" customHeight="1">
      <c r="A91" s="4" t="s">
        <v>56</v>
      </c>
      <c r="B91" s="5"/>
      <c r="C91" s="5" t="s">
        <v>57</v>
      </c>
      <c r="D91" s="5"/>
      <c r="E91" s="5"/>
      <c r="F91" s="5"/>
      <c r="G91" s="5"/>
      <c r="H91" s="62"/>
      <c r="I91" s="76"/>
      <c r="J91" s="12"/>
      <c r="K91" s="24"/>
    </row>
    <row r="92" spans="1:12" s="2" customFormat="1" ht="13.5" customHeight="1">
      <c r="A92" s="4"/>
      <c r="B92" s="5"/>
      <c r="C92" s="5"/>
      <c r="D92" s="5" t="s">
        <v>58</v>
      </c>
      <c r="E92" s="5"/>
      <c r="F92" s="5"/>
      <c r="G92" s="5"/>
      <c r="H92" s="62"/>
      <c r="I92" s="75">
        <v>0</v>
      </c>
      <c r="J92" s="12">
        <v>0</v>
      </c>
      <c r="K92" s="32"/>
      <c r="L92" s="51"/>
    </row>
    <row r="93" spans="1:12" s="2" customFormat="1" ht="13.5" customHeight="1">
      <c r="A93" s="4"/>
      <c r="B93" s="5"/>
      <c r="C93" s="5"/>
      <c r="D93" s="5" t="s">
        <v>59</v>
      </c>
      <c r="E93" s="5"/>
      <c r="F93" s="5"/>
      <c r="G93" s="5"/>
      <c r="H93" s="62"/>
      <c r="I93" s="75">
        <v>0</v>
      </c>
      <c r="J93" s="12">
        <v>0</v>
      </c>
      <c r="K93" s="9"/>
      <c r="L93" s="51"/>
    </row>
    <row r="94" spans="1:12" s="2" customFormat="1" ht="13.5" customHeight="1">
      <c r="A94" s="4"/>
      <c r="B94" s="5"/>
      <c r="C94" s="5" t="s">
        <v>60</v>
      </c>
      <c r="D94" s="5"/>
      <c r="E94" s="5"/>
      <c r="F94" s="5"/>
      <c r="G94" s="5"/>
      <c r="H94" s="62"/>
      <c r="I94" s="75">
        <f>SUM(I92:I93)</f>
        <v>0</v>
      </c>
      <c r="J94" s="75">
        <f>SUM(J92:J93)</f>
        <v>0</v>
      </c>
      <c r="K94" s="30"/>
      <c r="L94" s="51"/>
    </row>
    <row r="95" spans="1:12" s="2" customFormat="1" ht="13.5" customHeight="1">
      <c r="A95" s="4"/>
      <c r="B95" s="5"/>
      <c r="C95" s="5"/>
      <c r="D95" s="5"/>
      <c r="E95" s="5"/>
      <c r="F95" s="5"/>
      <c r="G95" s="5"/>
      <c r="H95" s="62"/>
      <c r="I95" s="76"/>
      <c r="J95" s="12"/>
      <c r="K95" s="24"/>
    </row>
    <row r="96" spans="1:12" s="2" customFormat="1" ht="13.5" customHeight="1">
      <c r="A96" s="4" t="s">
        <v>61</v>
      </c>
      <c r="B96" s="5"/>
      <c r="C96" s="5" t="s">
        <v>62</v>
      </c>
      <c r="D96" s="5"/>
      <c r="E96" s="5"/>
      <c r="F96" s="5"/>
      <c r="G96" s="5"/>
      <c r="H96" s="62"/>
      <c r="I96" s="76"/>
      <c r="J96" s="12"/>
      <c r="K96" s="24"/>
    </row>
    <row r="97" spans="1:12" s="2" customFormat="1" ht="13.5" customHeight="1">
      <c r="A97" s="4"/>
      <c r="B97" s="5"/>
      <c r="C97" s="5"/>
      <c r="D97" s="5" t="s">
        <v>63</v>
      </c>
      <c r="E97" s="5"/>
      <c r="F97" s="5"/>
      <c r="G97" s="5"/>
      <c r="H97" s="62"/>
      <c r="I97" s="75">
        <v>0</v>
      </c>
      <c r="J97" s="12">
        <v>0</v>
      </c>
      <c r="K97" s="24"/>
      <c r="L97" s="51"/>
    </row>
    <row r="98" spans="1:12" s="2" customFormat="1" ht="13.5" customHeight="1">
      <c r="A98" s="4"/>
      <c r="B98" s="5"/>
      <c r="C98" s="5"/>
      <c r="D98" s="5" t="s">
        <v>64</v>
      </c>
      <c r="E98" s="5"/>
      <c r="F98" s="5"/>
      <c r="G98" s="5"/>
      <c r="H98" s="62"/>
      <c r="I98" s="82">
        <v>0</v>
      </c>
      <c r="J98" s="83">
        <v>0</v>
      </c>
      <c r="K98" s="32"/>
      <c r="L98" s="51"/>
    </row>
    <row r="99" spans="1:12" s="2" customFormat="1" ht="13.5" customHeight="1">
      <c r="A99" s="4"/>
      <c r="B99" s="5"/>
      <c r="C99" s="5" t="s">
        <v>65</v>
      </c>
      <c r="D99" s="5"/>
      <c r="E99" s="5"/>
      <c r="F99" s="5"/>
      <c r="G99" s="5"/>
      <c r="H99" s="62"/>
      <c r="I99" s="75">
        <f t="shared" ref="I99:J99" si="0">SUM(I97:I98)</f>
        <v>0</v>
      </c>
      <c r="J99" s="75">
        <f t="shared" si="0"/>
        <v>0</v>
      </c>
      <c r="K99" s="32"/>
      <c r="L99" s="51"/>
    </row>
    <row r="100" spans="1:12" s="2" customFormat="1" ht="13.5" customHeight="1">
      <c r="A100" s="52"/>
      <c r="B100" s="53"/>
      <c r="C100" s="53"/>
      <c r="D100" s="53"/>
      <c r="E100" s="53"/>
      <c r="F100" s="53"/>
      <c r="G100" s="53"/>
      <c r="H100" s="69"/>
      <c r="I100" s="144"/>
      <c r="J100" s="83"/>
      <c r="K100" s="25"/>
    </row>
    <row r="101" spans="1:12" s="2" customFormat="1" ht="13.5" customHeight="1">
      <c r="A101" s="54"/>
      <c r="B101" s="33"/>
      <c r="C101" s="33"/>
      <c r="D101" s="33" t="s">
        <v>66</v>
      </c>
      <c r="E101" s="33"/>
      <c r="F101" s="33"/>
      <c r="G101" s="33"/>
      <c r="H101" s="70"/>
      <c r="I101" s="140">
        <f>I29-I89+I94-I99</f>
        <v>1697756</v>
      </c>
      <c r="J101" s="140">
        <f>J29-J89+J94-J99</f>
        <v>1209950</v>
      </c>
      <c r="K101" s="55"/>
    </row>
    <row r="102" spans="1:12" s="2" customFormat="1" ht="13.5" customHeight="1">
      <c r="A102" s="54"/>
      <c r="B102" s="33"/>
      <c r="C102" s="33"/>
      <c r="D102" s="33" t="s">
        <v>67</v>
      </c>
      <c r="E102" s="33"/>
      <c r="F102" s="33"/>
      <c r="G102" s="33"/>
      <c r="H102" s="70"/>
      <c r="I102" s="78">
        <v>2751517</v>
      </c>
      <c r="J102" s="59">
        <f>I103</f>
        <v>4449273</v>
      </c>
      <c r="K102" s="56"/>
    </row>
    <row r="103" spans="1:12" s="2" customFormat="1" ht="13.5" customHeight="1">
      <c r="A103" s="54"/>
      <c r="B103" s="33"/>
      <c r="C103" s="33"/>
      <c r="D103" s="33" t="s">
        <v>68</v>
      </c>
      <c r="E103" s="33"/>
      <c r="F103" s="33"/>
      <c r="G103" s="33"/>
      <c r="H103" s="70"/>
      <c r="I103" s="79">
        <f>I101+I102</f>
        <v>4449273</v>
      </c>
      <c r="J103" s="60">
        <f>J101+J102</f>
        <v>5659223</v>
      </c>
      <c r="K103" s="56"/>
    </row>
    <row r="104" spans="1:12" s="2" customFormat="1" ht="13.5" customHeight="1">
      <c r="B104" s="2" t="s">
        <v>69</v>
      </c>
      <c r="H104" s="61"/>
      <c r="I104" s="133"/>
      <c r="J104" s="133"/>
      <c r="K104" s="57">
        <f ca="1">TODAY()</f>
        <v>45818</v>
      </c>
    </row>
    <row r="105" spans="1:12" s="2" customFormat="1" ht="13.5" customHeight="1">
      <c r="H105" s="61"/>
      <c r="I105" s="133"/>
      <c r="J105" s="133"/>
      <c r="K105" s="57"/>
    </row>
    <row r="106" spans="1:12" s="2" customFormat="1" ht="13.5" customHeight="1">
      <c r="H106" s="61"/>
      <c r="I106" s="133"/>
      <c r="J106" s="133"/>
    </row>
    <row r="107" spans="1:12" s="2" customFormat="1" ht="13.5" customHeight="1">
      <c r="H107" s="61"/>
      <c r="I107" s="133"/>
      <c r="J107" s="133"/>
    </row>
    <row r="108" spans="1:12" s="2" customFormat="1" ht="13.5" customHeight="1">
      <c r="H108" s="61"/>
      <c r="I108" s="133"/>
      <c r="J108" s="133"/>
    </row>
    <row r="109" spans="1:12" s="2" customFormat="1" ht="13.5" customHeight="1">
      <c r="H109" s="61"/>
      <c r="I109" s="133"/>
      <c r="J109" s="133"/>
    </row>
    <row r="110" spans="1:12" s="2" customFormat="1" ht="13.5" customHeight="1">
      <c r="H110" s="61"/>
      <c r="I110" s="133"/>
      <c r="J110" s="133"/>
    </row>
    <row r="111" spans="1:12" s="2" customFormat="1" ht="13.5" customHeight="1">
      <c r="H111" s="61"/>
      <c r="I111" s="133"/>
      <c r="J111" s="133"/>
    </row>
    <row r="112" spans="1:12" s="2" customFormat="1" ht="13.5" customHeight="1">
      <c r="H112" s="61"/>
      <c r="I112" s="133"/>
      <c r="J112" s="133"/>
    </row>
    <row r="113" spans="8:10" s="2" customFormat="1" ht="13.5" customHeight="1">
      <c r="H113" s="61"/>
      <c r="I113" s="133"/>
      <c r="J113" s="133"/>
    </row>
    <row r="114" spans="8:10" s="2" customFormat="1" ht="13.5" customHeight="1">
      <c r="H114" s="61"/>
      <c r="I114" s="133"/>
      <c r="J114" s="133"/>
    </row>
    <row r="115" spans="8:10" s="2" customFormat="1" ht="15" customHeight="1">
      <c r="H115" s="61"/>
      <c r="I115" s="133"/>
      <c r="J115" s="133"/>
    </row>
    <row r="116" spans="8:10" s="2" customFormat="1" ht="15" customHeight="1">
      <c r="H116" s="61"/>
      <c r="I116" s="133"/>
      <c r="J116" s="133"/>
    </row>
    <row r="117" spans="8:10" s="2" customFormat="1" ht="15" customHeight="1">
      <c r="H117" s="61"/>
      <c r="I117" s="133"/>
      <c r="J117" s="133"/>
    </row>
    <row r="118" spans="8:10" s="2" customFormat="1" ht="12">
      <c r="H118" s="61"/>
      <c r="I118" s="133"/>
      <c r="J118" s="133"/>
    </row>
    <row r="119" spans="8:10" s="2" customFormat="1" ht="12">
      <c r="H119" s="61"/>
      <c r="I119" s="133"/>
      <c r="J119" s="133"/>
    </row>
    <row r="120" spans="8:10" s="2" customFormat="1" ht="12">
      <c r="H120" s="61"/>
      <c r="I120" s="133"/>
      <c r="J120" s="133"/>
    </row>
    <row r="121" spans="8:10" s="2" customFormat="1" ht="12">
      <c r="H121" s="61"/>
      <c r="I121" s="133"/>
      <c r="J121" s="133"/>
    </row>
    <row r="122" spans="8:10" s="2" customFormat="1" ht="12">
      <c r="H122" s="61"/>
      <c r="I122" s="133"/>
      <c r="J122" s="133"/>
    </row>
    <row r="123" spans="8:10" s="2" customFormat="1" ht="12">
      <c r="H123" s="61"/>
      <c r="I123" s="133"/>
      <c r="J123" s="133"/>
    </row>
    <row r="124" spans="8:10" s="2" customFormat="1" ht="12">
      <c r="H124" s="61"/>
      <c r="I124" s="133"/>
      <c r="J124" s="133"/>
    </row>
    <row r="125" spans="8:10" s="2" customFormat="1" ht="12">
      <c r="H125" s="61"/>
      <c r="I125" s="133"/>
      <c r="J125" s="133"/>
    </row>
    <row r="126" spans="8:10" s="2" customFormat="1" ht="12">
      <c r="H126" s="61"/>
      <c r="I126" s="133"/>
      <c r="J126" s="133"/>
    </row>
    <row r="127" spans="8:10" s="2" customFormat="1" ht="12">
      <c r="H127" s="61"/>
      <c r="I127" s="133"/>
      <c r="J127" s="133"/>
    </row>
    <row r="128" spans="8:10" s="2" customFormat="1" ht="12">
      <c r="H128" s="61"/>
      <c r="I128" s="133"/>
      <c r="J128" s="133"/>
    </row>
    <row r="129" spans="8:10" s="2" customFormat="1" ht="12">
      <c r="H129" s="61"/>
      <c r="I129" s="133"/>
      <c r="J129" s="133"/>
    </row>
    <row r="130" spans="8:10" s="2" customFormat="1" ht="12">
      <c r="H130" s="61"/>
      <c r="I130" s="133"/>
      <c r="J130" s="133"/>
    </row>
    <row r="131" spans="8:10" s="2" customFormat="1" ht="12">
      <c r="H131" s="61"/>
      <c r="I131" s="133"/>
      <c r="J131" s="133"/>
    </row>
    <row r="132" spans="8:10" s="2" customFormat="1" ht="12">
      <c r="H132" s="61"/>
      <c r="I132" s="133"/>
      <c r="J132" s="133"/>
    </row>
    <row r="133" spans="8:10" s="2" customFormat="1" ht="12">
      <c r="H133" s="61"/>
      <c r="I133" s="133"/>
      <c r="J133" s="133"/>
    </row>
    <row r="134" spans="8:10" s="2" customFormat="1" ht="12">
      <c r="H134" s="61"/>
      <c r="I134" s="133"/>
      <c r="J134" s="133"/>
    </row>
    <row r="135" spans="8:10" s="2" customFormat="1" ht="12">
      <c r="H135" s="61"/>
      <c r="I135" s="133"/>
      <c r="J135" s="133"/>
    </row>
    <row r="136" spans="8:10" s="2" customFormat="1" ht="12">
      <c r="H136" s="61"/>
      <c r="I136" s="133"/>
      <c r="J136" s="133"/>
    </row>
    <row r="137" spans="8:10" s="2" customFormat="1" ht="12">
      <c r="H137" s="61"/>
      <c r="I137" s="133"/>
      <c r="J137" s="133"/>
    </row>
    <row r="138" spans="8:10" s="2" customFormat="1" ht="12">
      <c r="H138" s="61"/>
      <c r="I138" s="133"/>
      <c r="J138" s="133"/>
    </row>
    <row r="139" spans="8:10" s="2" customFormat="1" ht="12">
      <c r="H139" s="61"/>
      <c r="I139" s="133"/>
      <c r="J139" s="133"/>
    </row>
    <row r="140" spans="8:10" s="2" customFormat="1" ht="12">
      <c r="H140" s="61"/>
      <c r="I140" s="133"/>
      <c r="J140" s="133"/>
    </row>
    <row r="141" spans="8:10" s="2" customFormat="1" ht="12">
      <c r="H141" s="61"/>
      <c r="I141" s="133"/>
      <c r="J141" s="133"/>
    </row>
    <row r="142" spans="8:10" s="2" customFormat="1" ht="12">
      <c r="H142" s="61"/>
      <c r="I142" s="133"/>
      <c r="J142" s="133"/>
    </row>
    <row r="143" spans="8:10" s="2" customFormat="1" ht="12">
      <c r="H143" s="61"/>
      <c r="I143" s="133"/>
      <c r="J143" s="133"/>
    </row>
    <row r="144" spans="8:10" s="2" customFormat="1" ht="12">
      <c r="H144" s="61"/>
      <c r="I144" s="133"/>
      <c r="J144" s="133"/>
    </row>
    <row r="145" spans="8:10" s="2" customFormat="1" ht="12">
      <c r="H145" s="61"/>
      <c r="I145" s="133"/>
      <c r="J145" s="133"/>
    </row>
    <row r="146" spans="8:10" s="2" customFormat="1" ht="12">
      <c r="H146" s="61"/>
      <c r="I146" s="133"/>
      <c r="J146" s="133"/>
    </row>
    <row r="147" spans="8:10" s="2" customFormat="1" ht="12">
      <c r="H147" s="61"/>
      <c r="I147" s="133"/>
      <c r="J147" s="133"/>
    </row>
    <row r="148" spans="8:10" s="2" customFormat="1" ht="12">
      <c r="H148" s="61"/>
      <c r="I148" s="133"/>
      <c r="J148" s="133"/>
    </row>
    <row r="149" spans="8:10" s="2" customFormat="1" ht="12">
      <c r="H149" s="61"/>
      <c r="I149" s="133"/>
      <c r="J149" s="133"/>
    </row>
    <row r="150" spans="8:10" s="2" customFormat="1" ht="12">
      <c r="H150" s="61"/>
      <c r="I150" s="133"/>
      <c r="J150" s="133"/>
    </row>
    <row r="151" spans="8:10" s="2" customFormat="1" ht="12">
      <c r="H151" s="61"/>
      <c r="I151" s="133"/>
      <c r="J151" s="133"/>
    </row>
    <row r="152" spans="8:10" s="2" customFormat="1" ht="12">
      <c r="H152" s="61"/>
      <c r="I152" s="133"/>
      <c r="J152" s="133"/>
    </row>
    <row r="153" spans="8:10" s="2" customFormat="1" ht="12">
      <c r="H153" s="61"/>
      <c r="I153" s="133"/>
      <c r="J153" s="133"/>
    </row>
    <row r="154" spans="8:10" s="2" customFormat="1" ht="12">
      <c r="H154" s="61"/>
      <c r="I154" s="133"/>
      <c r="J154" s="133"/>
    </row>
    <row r="155" spans="8:10" s="2" customFormat="1" ht="12">
      <c r="H155" s="61"/>
      <c r="I155" s="133"/>
      <c r="J155" s="133"/>
    </row>
    <row r="156" spans="8:10" s="2" customFormat="1" ht="12">
      <c r="H156" s="61"/>
      <c r="I156" s="133"/>
      <c r="J156" s="133"/>
    </row>
  </sheetData>
  <mergeCells count="10">
    <mergeCell ref="A1:I1"/>
    <mergeCell ref="J1:K1"/>
    <mergeCell ref="J2:K2"/>
    <mergeCell ref="A4:H4"/>
    <mergeCell ref="A58:H58"/>
    <mergeCell ref="A2:I2"/>
    <mergeCell ref="E18:G19"/>
    <mergeCell ref="E20:G21"/>
    <mergeCell ref="E14:G15"/>
    <mergeCell ref="E16:G17"/>
  </mergeCells>
  <phoneticPr fontId="3"/>
  <pageMargins left="0.43307086614173229" right="0.39370078740157483" top="0.74803149606299213" bottom="0.74803149606299213" header="0.31496062992125984" footer="0.31496062992125984"/>
  <pageSetup paperSize="9" scale="80" fitToHeight="0" orientation="portrait" r:id="rId1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77EE2-9356-4961-8CFF-3422A7E0440C}">
  <sheetPr>
    <pageSetUpPr fitToPage="1"/>
  </sheetPr>
  <dimension ref="A1:L28"/>
  <sheetViews>
    <sheetView workbookViewId="0">
      <selection activeCell="P25" sqref="P25"/>
    </sheetView>
  </sheetViews>
  <sheetFormatPr defaultRowHeight="16.5"/>
  <cols>
    <col min="1" max="2" width="9" style="84"/>
    <col min="3" max="3" width="17.75" style="84" customWidth="1"/>
    <col min="4" max="8" width="12.375" style="87" customWidth="1"/>
    <col min="9" max="9" width="13.75" style="87" customWidth="1"/>
    <col min="10" max="10" width="9" style="84"/>
    <col min="11" max="11" width="12" style="87" customWidth="1"/>
    <col min="12" max="12" width="15.625" style="84" customWidth="1"/>
    <col min="13" max="16384" width="9" style="84"/>
  </cols>
  <sheetData>
    <row r="1" spans="1:12" ht="24.75" customHeight="1" thickBot="1">
      <c r="A1" s="86" t="s">
        <v>108</v>
      </c>
      <c r="H1" s="198">
        <f ca="1">TODAY()</f>
        <v>45818</v>
      </c>
      <c r="I1" s="198"/>
    </row>
    <row r="2" spans="1:12" ht="24.75" customHeight="1">
      <c r="A2" s="95"/>
      <c r="B2" s="96"/>
      <c r="C2" s="100"/>
      <c r="D2" s="199" t="s">
        <v>99</v>
      </c>
      <c r="E2" s="200"/>
      <c r="F2" s="200"/>
      <c r="G2" s="201"/>
      <c r="H2" s="111" t="s">
        <v>100</v>
      </c>
      <c r="I2" s="202" t="s">
        <v>107</v>
      </c>
      <c r="K2" s="204" t="s">
        <v>109</v>
      </c>
      <c r="L2" s="205" t="s">
        <v>111</v>
      </c>
    </row>
    <row r="3" spans="1:12" s="85" customFormat="1" ht="21.75" customHeight="1" thickBot="1">
      <c r="A3" s="97"/>
      <c r="B3" s="98"/>
      <c r="C3" s="101" t="s">
        <v>103</v>
      </c>
      <c r="D3" s="104" t="s">
        <v>105</v>
      </c>
      <c r="E3" s="168" t="s">
        <v>104</v>
      </c>
      <c r="F3" s="162" t="s">
        <v>115</v>
      </c>
      <c r="G3" s="105" t="s">
        <v>107</v>
      </c>
      <c r="H3" s="112" t="s">
        <v>106</v>
      </c>
      <c r="I3" s="203"/>
      <c r="K3" s="204"/>
      <c r="L3" s="206"/>
    </row>
    <row r="4" spans="1:12" ht="17.25" thickTop="1">
      <c r="A4" s="187" t="s">
        <v>99</v>
      </c>
      <c r="B4" s="190" t="s">
        <v>101</v>
      </c>
      <c r="C4" s="121" t="s">
        <v>27</v>
      </c>
      <c r="D4" s="173">
        <v>1478400</v>
      </c>
      <c r="E4" s="169">
        <v>6354400</v>
      </c>
      <c r="F4" s="167"/>
      <c r="G4" s="123">
        <f>SUM(D4:F4)</f>
        <v>7832800</v>
      </c>
      <c r="H4" s="124">
        <v>2920000</v>
      </c>
      <c r="I4" s="125">
        <f>SUM(G4:H4)</f>
        <v>10752800</v>
      </c>
      <c r="K4" s="92">
        <v>5276663</v>
      </c>
      <c r="L4" s="89">
        <f>K4-D4</f>
        <v>3798263</v>
      </c>
    </row>
    <row r="5" spans="1:12">
      <c r="A5" s="188"/>
      <c r="B5" s="191"/>
      <c r="C5" s="102" t="s">
        <v>28</v>
      </c>
      <c r="D5" s="106"/>
      <c r="E5" s="90"/>
      <c r="F5" s="163"/>
      <c r="G5" s="107">
        <f t="shared" ref="G5:G9" si="0">SUM(D5:F5)</f>
        <v>0</v>
      </c>
      <c r="H5" s="113"/>
      <c r="I5" s="110">
        <f t="shared" ref="I5:I9" si="1">SUM(G5:H5)</f>
        <v>0</v>
      </c>
      <c r="K5" s="92"/>
      <c r="L5" s="89">
        <f t="shared" ref="L5:L26" si="2">K5-D5</f>
        <v>0</v>
      </c>
    </row>
    <row r="6" spans="1:12">
      <c r="A6" s="188"/>
      <c r="B6" s="191"/>
      <c r="C6" s="102" t="s">
        <v>29</v>
      </c>
      <c r="D6" s="172">
        <v>96624</v>
      </c>
      <c r="E6" s="90">
        <v>330600</v>
      </c>
      <c r="F6" s="163"/>
      <c r="G6" s="107">
        <f t="shared" si="0"/>
        <v>427224</v>
      </c>
      <c r="H6" s="113">
        <v>320000</v>
      </c>
      <c r="I6" s="110">
        <f t="shared" si="1"/>
        <v>747224</v>
      </c>
      <c r="K6" s="92">
        <v>443883</v>
      </c>
      <c r="L6" s="89">
        <f t="shared" si="2"/>
        <v>347259</v>
      </c>
    </row>
    <row r="7" spans="1:12">
      <c r="A7" s="188"/>
      <c r="B7" s="191"/>
      <c r="C7" s="102" t="s">
        <v>30</v>
      </c>
      <c r="D7" s="172">
        <v>44853</v>
      </c>
      <c r="E7" s="90">
        <v>208000</v>
      </c>
      <c r="F7" s="163"/>
      <c r="G7" s="107">
        <f t="shared" si="0"/>
        <v>252853</v>
      </c>
      <c r="H7" s="113">
        <v>40000</v>
      </c>
      <c r="I7" s="110">
        <f t="shared" si="1"/>
        <v>292853</v>
      </c>
      <c r="K7" s="92">
        <v>57276</v>
      </c>
      <c r="L7" s="89">
        <f t="shared" si="2"/>
        <v>12423</v>
      </c>
    </row>
    <row r="8" spans="1:12">
      <c r="A8" s="188"/>
      <c r="B8" s="191"/>
      <c r="C8" s="102" t="s">
        <v>31</v>
      </c>
      <c r="D8" s="106"/>
      <c r="E8" s="90"/>
      <c r="F8" s="163"/>
      <c r="G8" s="107">
        <f t="shared" si="0"/>
        <v>0</v>
      </c>
      <c r="H8" s="113">
        <v>15000</v>
      </c>
      <c r="I8" s="110">
        <f t="shared" si="1"/>
        <v>15000</v>
      </c>
      <c r="K8" s="92">
        <v>15236</v>
      </c>
      <c r="L8" s="89">
        <f t="shared" si="2"/>
        <v>15236</v>
      </c>
    </row>
    <row r="9" spans="1:12">
      <c r="A9" s="188"/>
      <c r="B9" s="191"/>
      <c r="C9" s="102" t="s">
        <v>32</v>
      </c>
      <c r="D9" s="106"/>
      <c r="E9" s="90"/>
      <c r="F9" s="163"/>
      <c r="G9" s="107">
        <f t="shared" si="0"/>
        <v>0</v>
      </c>
      <c r="H9" s="113">
        <v>132000</v>
      </c>
      <c r="I9" s="110">
        <f t="shared" si="1"/>
        <v>132000</v>
      </c>
      <c r="K9" s="92">
        <v>132000</v>
      </c>
      <c r="L9" s="89">
        <f t="shared" si="2"/>
        <v>132000</v>
      </c>
    </row>
    <row r="10" spans="1:12">
      <c r="A10" s="188"/>
      <c r="B10" s="192"/>
      <c r="C10" s="103" t="s">
        <v>33</v>
      </c>
      <c r="D10" s="108">
        <f t="shared" ref="D10:H10" si="3">SUM(D4:D9)</f>
        <v>1619877</v>
      </c>
      <c r="E10" s="91">
        <f t="shared" si="3"/>
        <v>6893000</v>
      </c>
      <c r="F10" s="164"/>
      <c r="G10" s="109">
        <f t="shared" si="3"/>
        <v>8512877</v>
      </c>
      <c r="H10" s="114">
        <f t="shared" si="3"/>
        <v>3427000</v>
      </c>
      <c r="I10" s="110">
        <f>SUM(I4:I9)</f>
        <v>11939877</v>
      </c>
      <c r="K10" s="92">
        <f>SUM(K4:K9)</f>
        <v>5925058</v>
      </c>
      <c r="L10" s="88">
        <f>SUM(L4:L9)</f>
        <v>4305181</v>
      </c>
    </row>
    <row r="11" spans="1:12">
      <c r="A11" s="188"/>
      <c r="B11" s="193" t="s">
        <v>102</v>
      </c>
      <c r="C11" s="102" t="s">
        <v>35</v>
      </c>
      <c r="D11" s="106"/>
      <c r="E11" s="90"/>
      <c r="F11" s="163"/>
      <c r="G11" s="109">
        <f>SUM(D11:F11)</f>
        <v>0</v>
      </c>
      <c r="H11" s="113">
        <v>140000</v>
      </c>
      <c r="I11" s="110">
        <f>SUM(G11:H11)</f>
        <v>140000</v>
      </c>
      <c r="K11" s="92">
        <v>137595</v>
      </c>
      <c r="L11" s="89">
        <f t="shared" si="2"/>
        <v>137595</v>
      </c>
    </row>
    <row r="12" spans="1:12">
      <c r="A12" s="188"/>
      <c r="B12" s="194"/>
      <c r="C12" s="102" t="s">
        <v>36</v>
      </c>
      <c r="D12" s="106"/>
      <c r="E12" s="90">
        <v>88000</v>
      </c>
      <c r="F12" s="163"/>
      <c r="G12" s="109">
        <f t="shared" ref="G12:G26" si="4">SUM(D12:F12)</f>
        <v>88000</v>
      </c>
      <c r="H12" s="113">
        <v>140000</v>
      </c>
      <c r="I12" s="110">
        <f t="shared" ref="I12:I26" si="5">SUM(G12:H12)</f>
        <v>228000</v>
      </c>
      <c r="K12" s="92">
        <v>168237</v>
      </c>
      <c r="L12" s="89">
        <f t="shared" si="2"/>
        <v>168237</v>
      </c>
    </row>
    <row r="13" spans="1:12">
      <c r="A13" s="188"/>
      <c r="B13" s="194"/>
      <c r="C13" s="102" t="s">
        <v>37</v>
      </c>
      <c r="D13" s="106"/>
      <c r="E13" s="90"/>
      <c r="F13" s="163"/>
      <c r="G13" s="109">
        <f t="shared" si="4"/>
        <v>0</v>
      </c>
      <c r="H13" s="113"/>
      <c r="I13" s="110">
        <f t="shared" si="5"/>
        <v>0</v>
      </c>
      <c r="K13" s="92">
        <v>0</v>
      </c>
      <c r="L13" s="89">
        <f t="shared" si="2"/>
        <v>0</v>
      </c>
    </row>
    <row r="14" spans="1:12">
      <c r="A14" s="188"/>
      <c r="B14" s="194"/>
      <c r="C14" s="102" t="s">
        <v>38</v>
      </c>
      <c r="D14" s="106"/>
      <c r="E14" s="90">
        <v>344000</v>
      </c>
      <c r="F14" s="163"/>
      <c r="G14" s="109">
        <f t="shared" si="4"/>
        <v>344000</v>
      </c>
      <c r="H14" s="115">
        <v>340000</v>
      </c>
      <c r="I14" s="110">
        <f t="shared" si="5"/>
        <v>684000</v>
      </c>
      <c r="K14" s="92">
        <v>426066</v>
      </c>
      <c r="L14" s="89">
        <f t="shared" si="2"/>
        <v>426066</v>
      </c>
    </row>
    <row r="15" spans="1:12">
      <c r="A15" s="188"/>
      <c r="B15" s="194"/>
      <c r="C15" s="102" t="s">
        <v>40</v>
      </c>
      <c r="D15" s="172">
        <v>92400</v>
      </c>
      <c r="E15" s="90">
        <v>110000</v>
      </c>
      <c r="F15" s="163"/>
      <c r="G15" s="109">
        <f t="shared" si="4"/>
        <v>202400</v>
      </c>
      <c r="H15" s="115">
        <v>50000</v>
      </c>
      <c r="I15" s="110">
        <f t="shared" si="5"/>
        <v>252400</v>
      </c>
      <c r="K15" s="92">
        <v>99495</v>
      </c>
      <c r="L15" s="89">
        <f t="shared" si="2"/>
        <v>7095</v>
      </c>
    </row>
    <row r="16" spans="1:12">
      <c r="A16" s="188"/>
      <c r="B16" s="194"/>
      <c r="C16" s="102" t="s">
        <v>41</v>
      </c>
      <c r="D16" s="172">
        <v>90200</v>
      </c>
      <c r="E16" s="90">
        <v>330000</v>
      </c>
      <c r="F16" s="163"/>
      <c r="G16" s="109">
        <f t="shared" si="4"/>
        <v>420200</v>
      </c>
      <c r="H16" s="113">
        <v>1000000</v>
      </c>
      <c r="I16" s="110">
        <f t="shared" si="5"/>
        <v>1420200</v>
      </c>
      <c r="K16" s="92">
        <v>1114745</v>
      </c>
      <c r="L16" s="89">
        <f t="shared" si="2"/>
        <v>1024545</v>
      </c>
    </row>
    <row r="17" spans="1:12">
      <c r="A17" s="188"/>
      <c r="B17" s="194"/>
      <c r="C17" s="102" t="s">
        <v>42</v>
      </c>
      <c r="D17" s="172">
        <v>220000</v>
      </c>
      <c r="E17" s="90">
        <v>220000</v>
      </c>
      <c r="F17" s="163"/>
      <c r="G17" s="109">
        <f t="shared" si="4"/>
        <v>440000</v>
      </c>
      <c r="H17" s="115">
        <v>850000</v>
      </c>
      <c r="I17" s="110">
        <f t="shared" si="5"/>
        <v>1290000</v>
      </c>
      <c r="K17" s="92">
        <v>1526344</v>
      </c>
      <c r="L17" s="89">
        <f t="shared" si="2"/>
        <v>1306344</v>
      </c>
    </row>
    <row r="18" spans="1:12">
      <c r="A18" s="188"/>
      <c r="B18" s="194"/>
      <c r="C18" s="102" t="s">
        <v>43</v>
      </c>
      <c r="D18" s="106"/>
      <c r="E18" s="90"/>
      <c r="F18" s="163"/>
      <c r="G18" s="109">
        <f t="shared" si="4"/>
        <v>0</v>
      </c>
      <c r="H18" s="113">
        <v>2240</v>
      </c>
      <c r="I18" s="110">
        <f t="shared" si="5"/>
        <v>2240</v>
      </c>
      <c r="K18" s="92">
        <v>2240</v>
      </c>
      <c r="L18" s="89">
        <f t="shared" si="2"/>
        <v>2240</v>
      </c>
    </row>
    <row r="19" spans="1:12">
      <c r="A19" s="188"/>
      <c r="B19" s="194"/>
      <c r="C19" s="102" t="s">
        <v>44</v>
      </c>
      <c r="D19" s="172">
        <v>726000</v>
      </c>
      <c r="E19" s="90">
        <v>320000</v>
      </c>
      <c r="F19" s="163"/>
      <c r="G19" s="109">
        <f t="shared" si="4"/>
        <v>1046000</v>
      </c>
      <c r="H19" s="113">
        <v>1000000</v>
      </c>
      <c r="I19" s="110">
        <f t="shared" si="5"/>
        <v>2046000</v>
      </c>
      <c r="K19" s="92">
        <v>1802569</v>
      </c>
      <c r="L19" s="89">
        <f t="shared" si="2"/>
        <v>1076569</v>
      </c>
    </row>
    <row r="20" spans="1:12">
      <c r="A20" s="188"/>
      <c r="B20" s="194"/>
      <c r="C20" s="102" t="s">
        <v>91</v>
      </c>
      <c r="D20" s="106"/>
      <c r="E20" s="90"/>
      <c r="F20" s="163"/>
      <c r="G20" s="109">
        <f t="shared" si="4"/>
        <v>0</v>
      </c>
      <c r="H20" s="113">
        <v>194000</v>
      </c>
      <c r="I20" s="110">
        <f t="shared" si="5"/>
        <v>194000</v>
      </c>
      <c r="K20" s="92">
        <v>194000</v>
      </c>
      <c r="L20" s="89">
        <f t="shared" si="2"/>
        <v>194000</v>
      </c>
    </row>
    <row r="21" spans="1:12">
      <c r="A21" s="188"/>
      <c r="B21" s="194"/>
      <c r="C21" s="102" t="s">
        <v>46</v>
      </c>
      <c r="D21" s="172">
        <v>79523</v>
      </c>
      <c r="E21" s="90">
        <v>5000</v>
      </c>
      <c r="F21" s="163"/>
      <c r="G21" s="109">
        <f t="shared" si="4"/>
        <v>84523</v>
      </c>
      <c r="H21" s="113">
        <v>20000</v>
      </c>
      <c r="I21" s="110">
        <f t="shared" si="5"/>
        <v>104523</v>
      </c>
      <c r="K21" s="92">
        <v>82426</v>
      </c>
      <c r="L21" s="89">
        <f t="shared" si="2"/>
        <v>2903</v>
      </c>
    </row>
    <row r="22" spans="1:12">
      <c r="A22" s="188"/>
      <c r="B22" s="194"/>
      <c r="C22" s="102" t="s">
        <v>47</v>
      </c>
      <c r="D22" s="106"/>
      <c r="E22" s="90">
        <v>2082000</v>
      </c>
      <c r="F22" s="163"/>
      <c r="G22" s="109">
        <f t="shared" si="4"/>
        <v>2082000</v>
      </c>
      <c r="H22" s="113">
        <v>0</v>
      </c>
      <c r="I22" s="110">
        <f t="shared" si="5"/>
        <v>2082000</v>
      </c>
      <c r="K22" s="92">
        <v>395340</v>
      </c>
      <c r="L22" s="89">
        <f t="shared" si="2"/>
        <v>395340</v>
      </c>
    </row>
    <row r="23" spans="1:12">
      <c r="A23" s="188"/>
      <c r="B23" s="194"/>
      <c r="C23" s="102" t="s">
        <v>110</v>
      </c>
      <c r="D23" s="106"/>
      <c r="E23" s="90"/>
      <c r="F23" s="163"/>
      <c r="G23" s="109">
        <f t="shared" si="4"/>
        <v>0</v>
      </c>
      <c r="H23" s="113">
        <v>570000</v>
      </c>
      <c r="I23" s="110">
        <f t="shared" si="5"/>
        <v>570000</v>
      </c>
      <c r="K23" s="92">
        <v>565400</v>
      </c>
      <c r="L23" s="89">
        <f t="shared" si="2"/>
        <v>565400</v>
      </c>
    </row>
    <row r="24" spans="1:12">
      <c r="A24" s="188"/>
      <c r="B24" s="194"/>
      <c r="C24" s="102" t="s">
        <v>48</v>
      </c>
      <c r="D24" s="106"/>
      <c r="E24" s="90">
        <v>22000</v>
      </c>
      <c r="F24" s="163"/>
      <c r="G24" s="109">
        <f t="shared" si="4"/>
        <v>22000</v>
      </c>
      <c r="H24" s="115">
        <v>42000</v>
      </c>
      <c r="I24" s="110">
        <f t="shared" si="5"/>
        <v>64000</v>
      </c>
      <c r="K24" s="92">
        <v>63613</v>
      </c>
      <c r="L24" s="89">
        <f t="shared" si="2"/>
        <v>63613</v>
      </c>
    </row>
    <row r="25" spans="1:12">
      <c r="A25" s="188"/>
      <c r="B25" s="194"/>
      <c r="C25" s="102" t="s">
        <v>73</v>
      </c>
      <c r="D25" s="106"/>
      <c r="E25" s="90">
        <v>110000</v>
      </c>
      <c r="F25" s="163"/>
      <c r="G25" s="109">
        <f t="shared" si="4"/>
        <v>110000</v>
      </c>
      <c r="H25" s="115">
        <v>160000</v>
      </c>
      <c r="I25" s="110">
        <f t="shared" si="5"/>
        <v>270000</v>
      </c>
      <c r="K25" s="92">
        <v>261360</v>
      </c>
      <c r="L25" s="89">
        <f t="shared" si="2"/>
        <v>261360</v>
      </c>
    </row>
    <row r="26" spans="1:12">
      <c r="A26" s="188"/>
      <c r="B26" s="194"/>
      <c r="C26" s="102" t="s">
        <v>49</v>
      </c>
      <c r="D26" s="106"/>
      <c r="E26" s="90"/>
      <c r="F26" s="163"/>
      <c r="G26" s="109">
        <f t="shared" si="4"/>
        <v>0</v>
      </c>
      <c r="H26" s="113">
        <v>1000</v>
      </c>
      <c r="I26" s="110">
        <f t="shared" si="5"/>
        <v>1000</v>
      </c>
      <c r="K26" s="92">
        <v>1100</v>
      </c>
      <c r="L26" s="89">
        <f t="shared" si="2"/>
        <v>1100</v>
      </c>
    </row>
    <row r="27" spans="1:12" ht="17.25" thickBot="1">
      <c r="A27" s="189"/>
      <c r="B27" s="195"/>
      <c r="C27" s="126" t="s">
        <v>33</v>
      </c>
      <c r="D27" s="127">
        <f>SUM(D12:D26)</f>
        <v>1208123</v>
      </c>
      <c r="E27" s="170">
        <f>SUM(E12:E26)</f>
        <v>3631000</v>
      </c>
      <c r="F27" s="165"/>
      <c r="G27" s="129">
        <f t="shared" ref="G27" si="6">SUM(D27:E27)</f>
        <v>4839123</v>
      </c>
      <c r="H27" s="130">
        <f>SUM(H11:H26)</f>
        <v>4509240</v>
      </c>
      <c r="I27" s="131">
        <f>SUM(I12:I26)</f>
        <v>9208363</v>
      </c>
      <c r="K27" s="92">
        <f>SUM(K11:K26)</f>
        <v>6840530</v>
      </c>
      <c r="L27" s="89">
        <f>SUM(L11:L26)</f>
        <v>5632407</v>
      </c>
    </row>
    <row r="28" spans="1:12" ht="18" thickTop="1" thickBot="1">
      <c r="A28" s="196" t="s">
        <v>112</v>
      </c>
      <c r="B28" s="197"/>
      <c r="C28" s="197"/>
      <c r="D28" s="116">
        <f>D10+D27</f>
        <v>2828000</v>
      </c>
      <c r="E28" s="171">
        <f t="shared" ref="E28:H28" si="7">E10+E27</f>
        <v>10524000</v>
      </c>
      <c r="F28" s="166"/>
      <c r="G28" s="118">
        <f t="shared" si="7"/>
        <v>13352000</v>
      </c>
      <c r="H28" s="119">
        <f t="shared" si="7"/>
        <v>7936240</v>
      </c>
      <c r="I28" s="120">
        <f>SUM(G28:H28)</f>
        <v>21288240</v>
      </c>
      <c r="K28" s="92">
        <f>K10+K27</f>
        <v>12765588</v>
      </c>
      <c r="L28" s="88">
        <f>L10+L27</f>
        <v>9937588</v>
      </c>
    </row>
  </sheetData>
  <mergeCells count="9">
    <mergeCell ref="K2:K3"/>
    <mergeCell ref="L2:L3"/>
    <mergeCell ref="A4:A27"/>
    <mergeCell ref="B4:B10"/>
    <mergeCell ref="B11:B27"/>
    <mergeCell ref="A28:C28"/>
    <mergeCell ref="H1:I1"/>
    <mergeCell ref="D2:G2"/>
    <mergeCell ref="I2:I3"/>
  </mergeCells>
  <phoneticPr fontId="3"/>
  <pageMargins left="0.7" right="0.7" top="0.75" bottom="0.75" header="0.3" footer="0.3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6E6F6-DB75-4B75-BBEA-5F8A75C18758}">
  <sheetPr>
    <pageSetUpPr fitToPage="1"/>
  </sheetPr>
  <dimension ref="A1:K28"/>
  <sheetViews>
    <sheetView workbookViewId="0">
      <selection activeCell="G32" sqref="G32"/>
    </sheetView>
  </sheetViews>
  <sheetFormatPr defaultRowHeight="16.5"/>
  <cols>
    <col min="1" max="2" width="9" style="84"/>
    <col min="3" max="3" width="17.75" style="84" customWidth="1"/>
    <col min="4" max="7" width="12.375" style="87" customWidth="1"/>
    <col min="8" max="8" width="13.75" style="87" customWidth="1"/>
    <col min="9" max="9" width="9" style="84"/>
    <col min="10" max="10" width="12" style="87" customWidth="1"/>
    <col min="11" max="11" width="15.625" style="84" customWidth="1"/>
    <col min="12" max="16384" width="9" style="84"/>
  </cols>
  <sheetData>
    <row r="1" spans="1:11" ht="24.75" customHeight="1" thickBot="1">
      <c r="A1" s="86" t="s">
        <v>108</v>
      </c>
      <c r="G1" s="198">
        <f ca="1">TODAY()</f>
        <v>45818</v>
      </c>
      <c r="H1" s="198"/>
    </row>
    <row r="2" spans="1:11" ht="24.75" customHeight="1">
      <c r="A2" s="95"/>
      <c r="B2" s="96"/>
      <c r="C2" s="100"/>
      <c r="D2" s="199" t="s">
        <v>99</v>
      </c>
      <c r="E2" s="200"/>
      <c r="F2" s="201"/>
      <c r="G2" s="111" t="s">
        <v>100</v>
      </c>
      <c r="H2" s="202" t="s">
        <v>107</v>
      </c>
      <c r="J2" s="204" t="s">
        <v>109</v>
      </c>
      <c r="K2" s="205" t="s">
        <v>111</v>
      </c>
    </row>
    <row r="3" spans="1:11" s="85" customFormat="1" ht="21.75" customHeight="1" thickBot="1">
      <c r="A3" s="97"/>
      <c r="B3" s="98"/>
      <c r="C3" s="101" t="s">
        <v>103</v>
      </c>
      <c r="D3" s="104" t="s">
        <v>105</v>
      </c>
      <c r="E3" s="99" t="s">
        <v>104</v>
      </c>
      <c r="F3" s="105" t="s">
        <v>107</v>
      </c>
      <c r="G3" s="112" t="s">
        <v>106</v>
      </c>
      <c r="H3" s="203"/>
      <c r="J3" s="204"/>
      <c r="K3" s="206"/>
    </row>
    <row r="4" spans="1:11" ht="17.25" thickTop="1">
      <c r="A4" s="187" t="s">
        <v>99</v>
      </c>
      <c r="B4" s="190" t="s">
        <v>101</v>
      </c>
      <c r="C4" s="121" t="s">
        <v>27</v>
      </c>
      <c r="D4" s="122">
        <v>1790000</v>
      </c>
      <c r="E4" s="132">
        <v>6354400</v>
      </c>
      <c r="F4" s="123">
        <f>SUM(D4:E4)</f>
        <v>8144400</v>
      </c>
      <c r="G4" s="124">
        <v>2920000</v>
      </c>
      <c r="H4" s="125">
        <f>SUM(F4:G4)</f>
        <v>11064400</v>
      </c>
      <c r="J4" s="92">
        <v>5276663</v>
      </c>
      <c r="K4" s="89">
        <f>J4-D4</f>
        <v>3486663</v>
      </c>
    </row>
    <row r="5" spans="1:11">
      <c r="A5" s="188"/>
      <c r="B5" s="191"/>
      <c r="C5" s="102" t="s">
        <v>28</v>
      </c>
      <c r="D5" s="106"/>
      <c r="E5" s="93"/>
      <c r="F5" s="107">
        <f t="shared" ref="F5:F9" si="0">SUM(D5:E5)</f>
        <v>0</v>
      </c>
      <c r="G5" s="113"/>
      <c r="H5" s="110">
        <f t="shared" ref="H5:H9" si="1">SUM(F5:G5)</f>
        <v>0</v>
      </c>
      <c r="J5" s="92"/>
      <c r="K5" s="89">
        <f t="shared" ref="K5:K26" si="2">J5-D5</f>
        <v>0</v>
      </c>
    </row>
    <row r="6" spans="1:11">
      <c r="A6" s="188"/>
      <c r="B6" s="191"/>
      <c r="C6" s="102" t="s">
        <v>29</v>
      </c>
      <c r="D6" s="106">
        <v>121900</v>
      </c>
      <c r="E6" s="93">
        <v>330600</v>
      </c>
      <c r="F6" s="107">
        <f t="shared" si="0"/>
        <v>452500</v>
      </c>
      <c r="G6" s="113">
        <v>320000</v>
      </c>
      <c r="H6" s="110">
        <f t="shared" si="1"/>
        <v>772500</v>
      </c>
      <c r="J6" s="92">
        <v>443883</v>
      </c>
      <c r="K6" s="89">
        <f t="shared" si="2"/>
        <v>321983</v>
      </c>
    </row>
    <row r="7" spans="1:11">
      <c r="A7" s="188"/>
      <c r="B7" s="191"/>
      <c r="C7" s="102" t="s">
        <v>30</v>
      </c>
      <c r="D7" s="106">
        <v>16000</v>
      </c>
      <c r="E7" s="93">
        <v>208000</v>
      </c>
      <c r="F7" s="107">
        <f t="shared" si="0"/>
        <v>224000</v>
      </c>
      <c r="G7" s="113">
        <v>40000</v>
      </c>
      <c r="H7" s="110">
        <f t="shared" si="1"/>
        <v>264000</v>
      </c>
      <c r="J7" s="92">
        <v>57276</v>
      </c>
      <c r="K7" s="89">
        <f t="shared" si="2"/>
        <v>41276</v>
      </c>
    </row>
    <row r="8" spans="1:11">
      <c r="A8" s="188"/>
      <c r="B8" s="191"/>
      <c r="C8" s="102" t="s">
        <v>31</v>
      </c>
      <c r="D8" s="106"/>
      <c r="E8" s="93"/>
      <c r="F8" s="107">
        <f t="shared" si="0"/>
        <v>0</v>
      </c>
      <c r="G8" s="113">
        <v>15000</v>
      </c>
      <c r="H8" s="110">
        <f t="shared" si="1"/>
        <v>15000</v>
      </c>
      <c r="J8" s="92">
        <v>15236</v>
      </c>
      <c r="K8" s="89">
        <f t="shared" si="2"/>
        <v>15236</v>
      </c>
    </row>
    <row r="9" spans="1:11">
      <c r="A9" s="188"/>
      <c r="B9" s="191"/>
      <c r="C9" s="102" t="s">
        <v>32</v>
      </c>
      <c r="D9" s="106"/>
      <c r="E9" s="93"/>
      <c r="F9" s="107">
        <f t="shared" si="0"/>
        <v>0</v>
      </c>
      <c r="G9" s="113">
        <v>132000</v>
      </c>
      <c r="H9" s="110">
        <f t="shared" si="1"/>
        <v>132000</v>
      </c>
      <c r="J9" s="92">
        <v>132000</v>
      </c>
      <c r="K9" s="89">
        <f t="shared" si="2"/>
        <v>132000</v>
      </c>
    </row>
    <row r="10" spans="1:11">
      <c r="A10" s="188"/>
      <c r="B10" s="192"/>
      <c r="C10" s="103" t="s">
        <v>33</v>
      </c>
      <c r="D10" s="108">
        <f t="shared" ref="D10:G10" si="3">SUM(D4:D9)</f>
        <v>1927900</v>
      </c>
      <c r="E10" s="94">
        <f t="shared" si="3"/>
        <v>6893000</v>
      </c>
      <c r="F10" s="109">
        <f t="shared" si="3"/>
        <v>8820900</v>
      </c>
      <c r="G10" s="114">
        <f t="shared" si="3"/>
        <v>3427000</v>
      </c>
      <c r="H10" s="110">
        <f>SUM(H4:H9)</f>
        <v>12247900</v>
      </c>
      <c r="J10" s="92">
        <f>SUM(J4:J9)</f>
        <v>5925058</v>
      </c>
      <c r="K10" s="88">
        <f>SUM(K4:K9)</f>
        <v>3997158</v>
      </c>
    </row>
    <row r="11" spans="1:11">
      <c r="A11" s="188"/>
      <c r="B11" s="193" t="s">
        <v>102</v>
      </c>
      <c r="C11" s="102" t="s">
        <v>35</v>
      </c>
      <c r="D11" s="106"/>
      <c r="E11" s="93"/>
      <c r="F11" s="109">
        <f>SUM(D11:E11)</f>
        <v>0</v>
      </c>
      <c r="G11" s="113">
        <v>140000</v>
      </c>
      <c r="H11" s="110">
        <f>SUM(F11:G11)</f>
        <v>140000</v>
      </c>
      <c r="J11" s="92">
        <v>137595</v>
      </c>
      <c r="K11" s="89">
        <f t="shared" si="2"/>
        <v>137595</v>
      </c>
    </row>
    <row r="12" spans="1:11">
      <c r="A12" s="188"/>
      <c r="B12" s="194"/>
      <c r="C12" s="102" t="s">
        <v>36</v>
      </c>
      <c r="D12" s="106">
        <v>30000</v>
      </c>
      <c r="E12" s="93">
        <v>88000</v>
      </c>
      <c r="F12" s="109">
        <f t="shared" ref="F12:F27" si="4">SUM(D12:E12)</f>
        <v>118000</v>
      </c>
      <c r="G12" s="113">
        <v>140000</v>
      </c>
      <c r="H12" s="110">
        <f t="shared" ref="H12:H26" si="5">SUM(F12:G12)</f>
        <v>258000</v>
      </c>
      <c r="J12" s="92">
        <v>168237</v>
      </c>
      <c r="K12" s="89">
        <f t="shared" si="2"/>
        <v>138237</v>
      </c>
    </row>
    <row r="13" spans="1:11">
      <c r="A13" s="188"/>
      <c r="B13" s="194"/>
      <c r="C13" s="102" t="s">
        <v>37</v>
      </c>
      <c r="D13" s="106"/>
      <c r="E13" s="93"/>
      <c r="F13" s="109">
        <f t="shared" si="4"/>
        <v>0</v>
      </c>
      <c r="G13" s="113"/>
      <c r="H13" s="110">
        <f t="shared" si="5"/>
        <v>0</v>
      </c>
      <c r="J13" s="92">
        <v>0</v>
      </c>
      <c r="K13" s="89">
        <f t="shared" si="2"/>
        <v>0</v>
      </c>
    </row>
    <row r="14" spans="1:11">
      <c r="A14" s="188"/>
      <c r="B14" s="194"/>
      <c r="C14" s="102" t="s">
        <v>38</v>
      </c>
      <c r="D14" s="106">
        <v>38000</v>
      </c>
      <c r="E14" s="93">
        <v>344000</v>
      </c>
      <c r="F14" s="109">
        <f t="shared" si="4"/>
        <v>382000</v>
      </c>
      <c r="G14" s="115">
        <v>340000</v>
      </c>
      <c r="H14" s="110">
        <f t="shared" si="5"/>
        <v>722000</v>
      </c>
      <c r="J14" s="92">
        <v>426066</v>
      </c>
      <c r="K14" s="89">
        <f t="shared" si="2"/>
        <v>388066</v>
      </c>
    </row>
    <row r="15" spans="1:11">
      <c r="A15" s="188"/>
      <c r="B15" s="194"/>
      <c r="C15" s="102" t="s">
        <v>40</v>
      </c>
      <c r="D15" s="106">
        <v>34000</v>
      </c>
      <c r="E15" s="93">
        <v>110000</v>
      </c>
      <c r="F15" s="109">
        <f t="shared" si="4"/>
        <v>144000</v>
      </c>
      <c r="G15" s="115">
        <v>50000</v>
      </c>
      <c r="H15" s="110">
        <f t="shared" si="5"/>
        <v>194000</v>
      </c>
      <c r="J15" s="92">
        <v>99495</v>
      </c>
      <c r="K15" s="89">
        <f t="shared" si="2"/>
        <v>65495</v>
      </c>
    </row>
    <row r="16" spans="1:11">
      <c r="A16" s="188"/>
      <c r="B16" s="194"/>
      <c r="C16" s="102" t="s">
        <v>41</v>
      </c>
      <c r="D16" s="106">
        <v>100000</v>
      </c>
      <c r="E16" s="93">
        <v>330000</v>
      </c>
      <c r="F16" s="109">
        <f t="shared" si="4"/>
        <v>430000</v>
      </c>
      <c r="G16" s="113">
        <v>1000000</v>
      </c>
      <c r="H16" s="110">
        <f t="shared" si="5"/>
        <v>1430000</v>
      </c>
      <c r="J16" s="92">
        <v>1114745</v>
      </c>
      <c r="K16" s="89">
        <f t="shared" si="2"/>
        <v>1014745</v>
      </c>
    </row>
    <row r="17" spans="1:11">
      <c r="A17" s="188"/>
      <c r="B17" s="194"/>
      <c r="C17" s="102" t="s">
        <v>42</v>
      </c>
      <c r="D17" s="106">
        <v>460000</v>
      </c>
      <c r="E17" s="93">
        <v>220000</v>
      </c>
      <c r="F17" s="109">
        <f t="shared" si="4"/>
        <v>680000</v>
      </c>
      <c r="G17" s="115">
        <v>850000</v>
      </c>
      <c r="H17" s="110">
        <f t="shared" si="5"/>
        <v>1530000</v>
      </c>
      <c r="J17" s="92">
        <v>1526344</v>
      </c>
      <c r="K17" s="89">
        <f t="shared" si="2"/>
        <v>1066344</v>
      </c>
    </row>
    <row r="18" spans="1:11">
      <c r="A18" s="188"/>
      <c r="B18" s="194"/>
      <c r="C18" s="102" t="s">
        <v>43</v>
      </c>
      <c r="D18" s="106"/>
      <c r="E18" s="93"/>
      <c r="F18" s="109">
        <f t="shared" si="4"/>
        <v>0</v>
      </c>
      <c r="G18" s="113">
        <v>2240</v>
      </c>
      <c r="H18" s="110">
        <f t="shared" si="5"/>
        <v>2240</v>
      </c>
      <c r="J18" s="92">
        <v>2240</v>
      </c>
      <c r="K18" s="89">
        <f t="shared" si="2"/>
        <v>2240</v>
      </c>
    </row>
    <row r="19" spans="1:11">
      <c r="A19" s="188"/>
      <c r="B19" s="194"/>
      <c r="C19" s="102" t="s">
        <v>44</v>
      </c>
      <c r="D19" s="106">
        <v>80000</v>
      </c>
      <c r="E19" s="93">
        <v>320000</v>
      </c>
      <c r="F19" s="109">
        <f t="shared" si="4"/>
        <v>400000</v>
      </c>
      <c r="G19" s="113">
        <v>1800000</v>
      </c>
      <c r="H19" s="110">
        <f t="shared" si="5"/>
        <v>2200000</v>
      </c>
      <c r="J19" s="92">
        <v>1802569</v>
      </c>
      <c r="K19" s="89">
        <f t="shared" si="2"/>
        <v>1722569</v>
      </c>
    </row>
    <row r="20" spans="1:11">
      <c r="A20" s="188"/>
      <c r="B20" s="194"/>
      <c r="C20" s="102" t="s">
        <v>91</v>
      </c>
      <c r="D20" s="106"/>
      <c r="E20" s="93"/>
      <c r="F20" s="109">
        <f t="shared" si="4"/>
        <v>0</v>
      </c>
      <c r="G20" s="113">
        <v>194000</v>
      </c>
      <c r="H20" s="110">
        <f t="shared" si="5"/>
        <v>194000</v>
      </c>
      <c r="J20" s="92">
        <v>194000</v>
      </c>
      <c r="K20" s="89">
        <f t="shared" si="2"/>
        <v>194000</v>
      </c>
    </row>
    <row r="21" spans="1:11">
      <c r="A21" s="188"/>
      <c r="B21" s="194"/>
      <c r="C21" s="102" t="s">
        <v>46</v>
      </c>
      <c r="D21" s="106"/>
      <c r="E21" s="93">
        <v>5000</v>
      </c>
      <c r="F21" s="109">
        <f t="shared" si="4"/>
        <v>5000</v>
      </c>
      <c r="G21" s="113">
        <v>100000</v>
      </c>
      <c r="H21" s="110">
        <f t="shared" si="5"/>
        <v>105000</v>
      </c>
      <c r="J21" s="92">
        <v>82426</v>
      </c>
      <c r="K21" s="89">
        <f t="shared" si="2"/>
        <v>82426</v>
      </c>
    </row>
    <row r="22" spans="1:11">
      <c r="A22" s="188"/>
      <c r="B22" s="194"/>
      <c r="C22" s="102" t="s">
        <v>47</v>
      </c>
      <c r="D22" s="106"/>
      <c r="E22" s="93">
        <v>2082000</v>
      </c>
      <c r="F22" s="109">
        <f t="shared" si="4"/>
        <v>2082000</v>
      </c>
      <c r="G22" s="113">
        <v>0</v>
      </c>
      <c r="H22" s="110">
        <f t="shared" si="5"/>
        <v>2082000</v>
      </c>
      <c r="J22" s="92">
        <v>395340</v>
      </c>
      <c r="K22" s="89">
        <f t="shared" si="2"/>
        <v>395340</v>
      </c>
    </row>
    <row r="23" spans="1:11">
      <c r="A23" s="188"/>
      <c r="B23" s="194"/>
      <c r="C23" s="102" t="s">
        <v>110</v>
      </c>
      <c r="D23" s="106"/>
      <c r="E23" s="93"/>
      <c r="F23" s="109">
        <f t="shared" si="4"/>
        <v>0</v>
      </c>
      <c r="G23" s="113">
        <v>570000</v>
      </c>
      <c r="H23" s="110">
        <f t="shared" si="5"/>
        <v>570000</v>
      </c>
      <c r="J23" s="92">
        <v>565400</v>
      </c>
      <c r="K23" s="89">
        <f t="shared" si="2"/>
        <v>565400</v>
      </c>
    </row>
    <row r="24" spans="1:11">
      <c r="A24" s="188"/>
      <c r="B24" s="194"/>
      <c r="C24" s="102" t="s">
        <v>48</v>
      </c>
      <c r="D24" s="106"/>
      <c r="E24" s="93">
        <v>22000</v>
      </c>
      <c r="F24" s="109">
        <f t="shared" si="4"/>
        <v>22000</v>
      </c>
      <c r="G24" s="115">
        <v>42000</v>
      </c>
      <c r="H24" s="110">
        <f t="shared" si="5"/>
        <v>64000</v>
      </c>
      <c r="J24" s="92">
        <v>63613</v>
      </c>
      <c r="K24" s="89">
        <f t="shared" si="2"/>
        <v>63613</v>
      </c>
    </row>
    <row r="25" spans="1:11">
      <c r="A25" s="188"/>
      <c r="B25" s="194"/>
      <c r="C25" s="102" t="s">
        <v>73</v>
      </c>
      <c r="D25" s="106"/>
      <c r="E25" s="93">
        <v>110000</v>
      </c>
      <c r="F25" s="109">
        <f t="shared" si="4"/>
        <v>110000</v>
      </c>
      <c r="G25" s="115">
        <v>160000</v>
      </c>
      <c r="H25" s="110">
        <f t="shared" si="5"/>
        <v>270000</v>
      </c>
      <c r="J25" s="92">
        <v>261360</v>
      </c>
      <c r="K25" s="89">
        <f t="shared" si="2"/>
        <v>261360</v>
      </c>
    </row>
    <row r="26" spans="1:11">
      <c r="A26" s="188"/>
      <c r="B26" s="194"/>
      <c r="C26" s="102" t="s">
        <v>49</v>
      </c>
      <c r="D26" s="106"/>
      <c r="E26" s="93"/>
      <c r="F26" s="109">
        <f t="shared" si="4"/>
        <v>0</v>
      </c>
      <c r="G26" s="113">
        <v>1000</v>
      </c>
      <c r="H26" s="110">
        <f t="shared" si="5"/>
        <v>1000</v>
      </c>
      <c r="J26" s="92">
        <v>1100</v>
      </c>
      <c r="K26" s="89">
        <f t="shared" si="2"/>
        <v>1100</v>
      </c>
    </row>
    <row r="27" spans="1:11" ht="17.25" thickBot="1">
      <c r="A27" s="189"/>
      <c r="B27" s="195"/>
      <c r="C27" s="126" t="s">
        <v>33</v>
      </c>
      <c r="D27" s="127">
        <f>SUM(D12:D26)</f>
        <v>742000</v>
      </c>
      <c r="E27" s="128">
        <f>SUM(E12:E26)</f>
        <v>3631000</v>
      </c>
      <c r="F27" s="129">
        <f t="shared" si="4"/>
        <v>4373000</v>
      </c>
      <c r="G27" s="130">
        <f>SUM(G11:G26)</f>
        <v>5389240</v>
      </c>
      <c r="H27" s="131">
        <f>SUM(H12:H26)</f>
        <v>9622240</v>
      </c>
      <c r="J27" s="92">
        <f>SUM(J11:J26)</f>
        <v>6840530</v>
      </c>
      <c r="K27" s="89">
        <f>SUM(K11:K26)</f>
        <v>6098530</v>
      </c>
    </row>
    <row r="28" spans="1:11" ht="18" thickTop="1" thickBot="1">
      <c r="A28" s="196" t="s">
        <v>112</v>
      </c>
      <c r="B28" s="197"/>
      <c r="C28" s="197"/>
      <c r="D28" s="116">
        <f>D10+D27</f>
        <v>2669900</v>
      </c>
      <c r="E28" s="117">
        <f t="shared" ref="E28:G28" si="6">E10+E27</f>
        <v>10524000</v>
      </c>
      <c r="F28" s="118">
        <f t="shared" si="6"/>
        <v>13193900</v>
      </c>
      <c r="G28" s="119">
        <f t="shared" si="6"/>
        <v>8816240</v>
      </c>
      <c r="H28" s="120">
        <f>SUM(F28:G28)</f>
        <v>22010140</v>
      </c>
      <c r="J28" s="92">
        <f>J10+J27</f>
        <v>12765588</v>
      </c>
      <c r="K28" s="88">
        <f>K10+K27</f>
        <v>10095688</v>
      </c>
    </row>
  </sheetData>
  <mergeCells count="9">
    <mergeCell ref="G1:H1"/>
    <mergeCell ref="J2:J3"/>
    <mergeCell ref="K2:K3"/>
    <mergeCell ref="D2:F2"/>
    <mergeCell ref="A28:C28"/>
    <mergeCell ref="H2:H3"/>
    <mergeCell ref="A4:A27"/>
    <mergeCell ref="B11:B27"/>
    <mergeCell ref="B4:B10"/>
  </mergeCells>
  <phoneticPr fontId="3"/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2025年間活動予算書（決算・予算）</vt:lpstr>
      <vt:lpstr>予算表　経費　事業費・管理費内訳 (2)</vt:lpstr>
      <vt:lpstr>予算表　経費　事業費・管理費内訳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es-net-01</dc:creator>
  <cp:lastModifiedBy>zse1953</cp:lastModifiedBy>
  <cp:lastPrinted>2025-05-15T06:56:17Z</cp:lastPrinted>
  <dcterms:created xsi:type="dcterms:W3CDTF">2020-04-30T01:41:13Z</dcterms:created>
  <dcterms:modified xsi:type="dcterms:W3CDTF">2025-06-10T01:16:40Z</dcterms:modified>
</cp:coreProperties>
</file>