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.210\事務局\②経理\★予算・決算\★2025年度　②決算\"/>
    </mc:Choice>
  </mc:AlternateContent>
  <xr:revisionPtr revIDLastSave="0" documentId="8_{AEF27A6B-F032-4C06-A990-92F0DD0A14EB}" xr6:coauthVersionLast="47" xr6:coauthVersionMax="47" xr10:uidLastSave="{00000000-0000-0000-0000-000000000000}"/>
  <bookViews>
    <workbookView xWindow="-120" yWindow="-120" windowWidth="29040" windowHeight="15720" xr2:uid="{71A22A8A-D08E-41DB-B404-38375E93B960}"/>
  </bookViews>
  <sheets>
    <sheet name="2025年間活動計算書（予算・決算）" sheetId="1" r:id="rId1"/>
  </sheets>
  <definedNames>
    <definedName name="_xlnm.Print_Area" localSheetId="0">'2025年間活動計算書（予算・決算）'!$A$1:$L$113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09" i="1" l="1"/>
  <c r="I109" i="1"/>
  <c r="K108" i="1"/>
  <c r="K107" i="1"/>
  <c r="K109" i="1" s="1"/>
  <c r="K104" i="1"/>
  <c r="I104" i="1"/>
  <c r="K103" i="1"/>
  <c r="K102" i="1"/>
  <c r="J96" i="1"/>
  <c r="I96" i="1"/>
  <c r="I97" i="1" s="1"/>
  <c r="I99" i="1" s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96" i="1" s="1"/>
  <c r="J78" i="1"/>
  <c r="J97" i="1" s="1"/>
  <c r="I78" i="1"/>
  <c r="K77" i="1"/>
  <c r="K76" i="1"/>
  <c r="K75" i="1"/>
  <c r="K74" i="1"/>
  <c r="K73" i="1"/>
  <c r="K78" i="1" s="1"/>
  <c r="K72" i="1"/>
  <c r="K71" i="1"/>
  <c r="I67" i="1"/>
  <c r="I66" i="1"/>
  <c r="K65" i="1"/>
  <c r="K64" i="1"/>
  <c r="K63" i="1"/>
  <c r="K62" i="1"/>
  <c r="K61" i="1"/>
  <c r="K60" i="1"/>
  <c r="K59" i="1"/>
  <c r="K58" i="1"/>
  <c r="K57" i="1"/>
  <c r="K56" i="1"/>
  <c r="K55" i="1"/>
  <c r="K54" i="1"/>
  <c r="J53" i="1"/>
  <c r="J66" i="1" s="1"/>
  <c r="K52" i="1"/>
  <c r="K51" i="1"/>
  <c r="J49" i="1"/>
  <c r="I49" i="1"/>
  <c r="K48" i="1"/>
  <c r="K47" i="1"/>
  <c r="K46" i="1"/>
  <c r="K45" i="1"/>
  <c r="K44" i="1"/>
  <c r="K43" i="1"/>
  <c r="K49" i="1" s="1"/>
  <c r="J36" i="1"/>
  <c r="I36" i="1"/>
  <c r="K35" i="1"/>
  <c r="K34" i="1"/>
  <c r="K33" i="1"/>
  <c r="K36" i="1" s="1"/>
  <c r="K32" i="1"/>
  <c r="K27" i="1"/>
  <c r="J27" i="1"/>
  <c r="I27" i="1"/>
  <c r="K26" i="1"/>
  <c r="K25" i="1"/>
  <c r="J23" i="1"/>
  <c r="J29" i="1" s="1"/>
  <c r="J38" i="1" s="1"/>
  <c r="I23" i="1"/>
  <c r="I29" i="1" s="1"/>
  <c r="I38" i="1" s="1"/>
  <c r="I111" i="1" s="1"/>
  <c r="I113" i="1" s="1"/>
  <c r="K22" i="1"/>
  <c r="K21" i="1"/>
  <c r="K20" i="1"/>
  <c r="K19" i="1"/>
  <c r="K23" i="1" s="1"/>
  <c r="K29" i="1" s="1"/>
  <c r="K17" i="1"/>
  <c r="K16" i="1"/>
  <c r="J15" i="1"/>
  <c r="I15" i="1"/>
  <c r="K14" i="1"/>
  <c r="K13" i="1"/>
  <c r="K12" i="1"/>
  <c r="K15" i="1" s="1"/>
  <c r="K11" i="1"/>
  <c r="K10" i="1"/>
  <c r="J9" i="1"/>
  <c r="I9" i="1"/>
  <c r="K8" i="1"/>
  <c r="K7" i="1"/>
  <c r="K9" i="1" s="1"/>
  <c r="K38" i="1" s="1"/>
  <c r="J111" i="1" l="1"/>
  <c r="J113" i="1" s="1"/>
  <c r="J67" i="1"/>
  <c r="J99" i="1" s="1"/>
  <c r="K97" i="1"/>
  <c r="K53" i="1"/>
  <c r="K66" i="1" s="1"/>
  <c r="K67" i="1" s="1"/>
  <c r="K99" i="1" s="1"/>
  <c r="K111" i="1" s="1"/>
  <c r="K113" i="1" s="1"/>
</calcChain>
</file>

<file path=xl/sharedStrings.xml><?xml version="1.0" encoding="utf-8"?>
<sst xmlns="http://schemas.openxmlformats.org/spreadsheetml/2006/main" count="140" uniqueCount="107">
  <si>
    <t>２０２５年度　活動計算書</t>
    <rPh sb="4" eb="5">
      <t>ネン</t>
    </rPh>
    <rPh sb="5" eb="6">
      <t>ド</t>
    </rPh>
    <rPh sb="7" eb="9">
      <t>カツドウ</t>
    </rPh>
    <rPh sb="9" eb="12">
      <t>ケイサンショ</t>
    </rPh>
    <phoneticPr fontId="4"/>
  </si>
  <si>
    <t>特定非営利活動法人　　　　　　　　　　　　　　　　大阪障害者雇用支援ネットワーク</t>
    <rPh sb="0" eb="2">
      <t>トクテイ</t>
    </rPh>
    <rPh sb="2" eb="5">
      <t>ヒエイリ</t>
    </rPh>
    <rPh sb="5" eb="7">
      <t>カツドウ</t>
    </rPh>
    <rPh sb="7" eb="9">
      <t>ホウジン</t>
    </rPh>
    <rPh sb="25" eb="27">
      <t>オオサカ</t>
    </rPh>
    <rPh sb="27" eb="30">
      <t>ショウガイシャ</t>
    </rPh>
    <rPh sb="30" eb="32">
      <t>コヨウ</t>
    </rPh>
    <rPh sb="32" eb="34">
      <t>シエン</t>
    </rPh>
    <phoneticPr fontId="4"/>
  </si>
  <si>
    <t>2025年４月１日～2026年３月31日</t>
    <rPh sb="4" eb="5">
      <t>ネン</t>
    </rPh>
    <rPh sb="6" eb="7">
      <t>ガツ</t>
    </rPh>
    <rPh sb="8" eb="9">
      <t>ニチ</t>
    </rPh>
    <rPh sb="14" eb="15">
      <t>ネン</t>
    </rPh>
    <phoneticPr fontId="4"/>
  </si>
  <si>
    <t>（単位：円）</t>
    <rPh sb="1" eb="3">
      <t>タンイ</t>
    </rPh>
    <phoneticPr fontId="4"/>
  </si>
  <si>
    <t>科　　　　目</t>
    <rPh sb="0" eb="1">
      <t>カ</t>
    </rPh>
    <rPh sb="5" eb="6">
      <t>メ</t>
    </rPh>
    <phoneticPr fontId="4"/>
  </si>
  <si>
    <t>年間予算額</t>
    <rPh sb="0" eb="2">
      <t>ネンカン</t>
    </rPh>
    <rPh sb="2" eb="4">
      <t>ヨサン</t>
    </rPh>
    <rPh sb="4" eb="5">
      <t>ガク</t>
    </rPh>
    <phoneticPr fontId="4"/>
  </si>
  <si>
    <t>年間決算額</t>
    <rPh sb="0" eb="2">
      <t>ネンカン</t>
    </rPh>
    <rPh sb="2" eb="4">
      <t>ケッサン</t>
    </rPh>
    <rPh sb="4" eb="5">
      <t>ガク</t>
    </rPh>
    <phoneticPr fontId="4"/>
  </si>
  <si>
    <t>差異
（決算－予算）</t>
    <rPh sb="0" eb="1">
      <t>サ</t>
    </rPh>
    <rPh sb="1" eb="2">
      <t>イ</t>
    </rPh>
    <rPh sb="4" eb="6">
      <t>ケッサン</t>
    </rPh>
    <rPh sb="7" eb="9">
      <t>ヨサン</t>
    </rPh>
    <phoneticPr fontId="4"/>
  </si>
  <si>
    <t>備　考</t>
    <phoneticPr fontId="4"/>
  </si>
  <si>
    <t>Ⅰ</t>
  </si>
  <si>
    <t>経常収益</t>
    <rPh sb="0" eb="2">
      <t>ケイジョウ</t>
    </rPh>
    <rPh sb="2" eb="4">
      <t>シュウエキ</t>
    </rPh>
    <phoneticPr fontId="4"/>
  </si>
  <si>
    <t>受取会費</t>
    <rPh sb="0" eb="1">
      <t>ウ</t>
    </rPh>
    <rPh sb="1" eb="2">
      <t>ト</t>
    </rPh>
    <rPh sb="2" eb="4">
      <t>カイヒ</t>
    </rPh>
    <phoneticPr fontId="4"/>
  </si>
  <si>
    <t>正会員入会金受取収入</t>
    <rPh sb="6" eb="7">
      <t>ウ</t>
    </rPh>
    <rPh sb="7" eb="8">
      <t>ト</t>
    </rPh>
    <phoneticPr fontId="4"/>
  </si>
  <si>
    <t>正会員受取会費</t>
    <rPh sb="3" eb="4">
      <t>ウ</t>
    </rPh>
    <rPh sb="4" eb="5">
      <t>ト</t>
    </rPh>
    <phoneticPr fontId="4"/>
  </si>
  <si>
    <t>受取会費計</t>
    <rPh sb="0" eb="2">
      <t>ウケトリ</t>
    </rPh>
    <rPh sb="2" eb="4">
      <t>カイヒ</t>
    </rPh>
    <rPh sb="4" eb="5">
      <t>ケイ</t>
    </rPh>
    <phoneticPr fontId="4"/>
  </si>
  <si>
    <t>受取寄付金</t>
    <rPh sb="0" eb="2">
      <t>ウケトリ</t>
    </rPh>
    <phoneticPr fontId="4"/>
  </si>
  <si>
    <t>正会員受取寄附金</t>
    <rPh sb="0" eb="3">
      <t>セイカイイン</t>
    </rPh>
    <rPh sb="3" eb="5">
      <t>ウケトリ</t>
    </rPh>
    <rPh sb="5" eb="8">
      <t>キフキン</t>
    </rPh>
    <phoneticPr fontId="4"/>
  </si>
  <si>
    <t>賛助会員受取会費</t>
    <rPh sb="0" eb="4">
      <t>サンジョカイイン</t>
    </rPh>
    <rPh sb="4" eb="6">
      <t>ウケトリ</t>
    </rPh>
    <rPh sb="6" eb="8">
      <t>カイヒ</t>
    </rPh>
    <phoneticPr fontId="4"/>
  </si>
  <si>
    <t>受取寄附金</t>
    <rPh sb="0" eb="2">
      <t>ウケトリ</t>
    </rPh>
    <rPh sb="2" eb="5">
      <t>キフキン</t>
    </rPh>
    <phoneticPr fontId="4"/>
  </si>
  <si>
    <t>受取寄附金計</t>
    <rPh sb="0" eb="5">
      <t>ウケトリキフキン</t>
    </rPh>
    <rPh sb="5" eb="6">
      <t>ケイ</t>
    </rPh>
    <phoneticPr fontId="4"/>
  </si>
  <si>
    <t>事業収益</t>
    <rPh sb="0" eb="2">
      <t>ジギョウ</t>
    </rPh>
    <rPh sb="2" eb="4">
      <t>シュウエキ</t>
    </rPh>
    <phoneticPr fontId="4"/>
  </si>
  <si>
    <t>１）自主事業収益</t>
    <rPh sb="2" eb="8">
      <t>ジシュジギョウシュウエキ</t>
    </rPh>
    <phoneticPr fontId="4"/>
  </si>
  <si>
    <t>研修事業部</t>
    <rPh sb="0" eb="5">
      <t>ケンシュウジギョウブ</t>
    </rPh>
    <phoneticPr fontId="3"/>
  </si>
  <si>
    <t>職場適応援助者養成研修</t>
    <rPh sb="0" eb="2">
      <t>ショクバ</t>
    </rPh>
    <rPh sb="2" eb="4">
      <t>テキオウ</t>
    </rPh>
    <rPh sb="4" eb="7">
      <t>エンジョシャ</t>
    </rPh>
    <rPh sb="7" eb="9">
      <t>ヨウセイ</t>
    </rPh>
    <rPh sb="9" eb="11">
      <t>ケンシュウ</t>
    </rPh>
    <phoneticPr fontId="4"/>
  </si>
  <si>
    <t>アドバンスト研修含む</t>
    <rPh sb="6" eb="8">
      <t>ケンシュウ</t>
    </rPh>
    <rPh sb="8" eb="9">
      <t>フク</t>
    </rPh>
    <phoneticPr fontId="4"/>
  </si>
  <si>
    <t>教育事業部</t>
    <rPh sb="0" eb="5">
      <t>キョウイクジギョウブ</t>
    </rPh>
    <phoneticPr fontId="3"/>
  </si>
  <si>
    <t>学生インターンシップ</t>
    <rPh sb="0" eb="2">
      <t>ガクセイ</t>
    </rPh>
    <phoneticPr fontId="3"/>
  </si>
  <si>
    <t>企業ネット事業部</t>
    <rPh sb="0" eb="2">
      <t>キギョウ</t>
    </rPh>
    <rPh sb="5" eb="8">
      <t>ジギョウブ</t>
    </rPh>
    <phoneticPr fontId="3"/>
  </si>
  <si>
    <t>新人幹部研修など</t>
    <rPh sb="0" eb="2">
      <t>シンジン</t>
    </rPh>
    <rPh sb="2" eb="4">
      <t>カンブ</t>
    </rPh>
    <rPh sb="4" eb="6">
      <t>ケンシュウ</t>
    </rPh>
    <phoneticPr fontId="4"/>
  </si>
  <si>
    <t>広報事業部</t>
    <rPh sb="0" eb="5">
      <t>コウホウジギョウブ</t>
    </rPh>
    <phoneticPr fontId="4"/>
  </si>
  <si>
    <t>取材協力費</t>
    <rPh sb="0" eb="5">
      <t>シュザイキョウリョクヒ</t>
    </rPh>
    <phoneticPr fontId="4"/>
  </si>
  <si>
    <t>ＪＩＣＡ</t>
    <phoneticPr fontId="4"/>
  </si>
  <si>
    <t>自主事業収益計</t>
    <rPh sb="0" eb="6">
      <t>ジシュジギョウシュウエキ</t>
    </rPh>
    <rPh sb="6" eb="7">
      <t>ケイ</t>
    </rPh>
    <phoneticPr fontId="4"/>
  </si>
  <si>
    <t>２）受託事業収益</t>
    <rPh sb="2" eb="8">
      <t>ジュタクジギョウシュウエキ</t>
    </rPh>
    <phoneticPr fontId="4"/>
  </si>
  <si>
    <t>地域ネット事業部</t>
    <rPh sb="0" eb="2">
      <t>チイキ</t>
    </rPh>
    <rPh sb="5" eb="8">
      <t>ジギョウブ</t>
    </rPh>
    <phoneticPr fontId="3"/>
  </si>
  <si>
    <t>業務受託収入（大阪府福祉部）</t>
    <rPh sb="0" eb="2">
      <t>ギョウム</t>
    </rPh>
    <rPh sb="2" eb="4">
      <t>ジュタク</t>
    </rPh>
    <rPh sb="4" eb="6">
      <t>シュウニュウ</t>
    </rPh>
    <rPh sb="7" eb="10">
      <t>オオサカフ</t>
    </rPh>
    <rPh sb="10" eb="13">
      <t>フクシブ</t>
    </rPh>
    <phoneticPr fontId="4"/>
  </si>
  <si>
    <t>就労移行等連携調整事業</t>
    <phoneticPr fontId="3"/>
  </si>
  <si>
    <t>業務受託収入（大阪府商工労働部）</t>
    <rPh sb="0" eb="2">
      <t>ギョウム</t>
    </rPh>
    <rPh sb="2" eb="4">
      <t>ジュタク</t>
    </rPh>
    <rPh sb="4" eb="6">
      <t>シュウニュウ</t>
    </rPh>
    <rPh sb="7" eb="10">
      <t>オオサカフ</t>
    </rPh>
    <rPh sb="10" eb="15">
      <t>ショウコウロウドウブ</t>
    </rPh>
    <phoneticPr fontId="4"/>
  </si>
  <si>
    <t>精神・発達障がい者等理解促進・職場定着支援事業</t>
    <rPh sb="0" eb="23">
      <t>セイシン</t>
    </rPh>
    <phoneticPr fontId="3"/>
  </si>
  <si>
    <t>受託事業収益計</t>
    <rPh sb="0" eb="6">
      <t>ジュタクジギョウシュウエキ</t>
    </rPh>
    <rPh sb="6" eb="7">
      <t>ケイ</t>
    </rPh>
    <phoneticPr fontId="4"/>
  </si>
  <si>
    <t>事業収益計</t>
    <rPh sb="0" eb="4">
      <t>ジギョウシュウエキ</t>
    </rPh>
    <rPh sb="4" eb="5">
      <t>ケイ</t>
    </rPh>
    <phoneticPr fontId="4"/>
  </si>
  <si>
    <t>その他収益</t>
    <rPh sb="2" eb="3">
      <t>タ</t>
    </rPh>
    <rPh sb="3" eb="5">
      <t>シュウエキ</t>
    </rPh>
    <phoneticPr fontId="4"/>
  </si>
  <si>
    <t>売上高</t>
    <rPh sb="0" eb="3">
      <t>ウリアゲダカ</t>
    </rPh>
    <phoneticPr fontId="4"/>
  </si>
  <si>
    <t>補助金等収入</t>
    <rPh sb="0" eb="3">
      <t>ホジョキン</t>
    </rPh>
    <rPh sb="3" eb="4">
      <t>ナド</t>
    </rPh>
    <rPh sb="4" eb="6">
      <t>シュウニュウ</t>
    </rPh>
    <phoneticPr fontId="4"/>
  </si>
  <si>
    <t>日本郵便年賀寄付金配当金</t>
    <rPh sb="0" eb="9">
      <t>ニホンユウビンネンガキフキン</t>
    </rPh>
    <rPh sb="9" eb="12">
      <t>ハイトウキン</t>
    </rPh>
    <phoneticPr fontId="4"/>
  </si>
  <si>
    <t>受取利息・その他</t>
  </si>
  <si>
    <t>雑収入</t>
    <rPh sb="0" eb="3">
      <t>ザッシュウニュウ</t>
    </rPh>
    <phoneticPr fontId="4"/>
  </si>
  <si>
    <t>その他収益計</t>
    <rPh sb="2" eb="3">
      <t>タ</t>
    </rPh>
    <rPh sb="3" eb="5">
      <t>シュウエキ</t>
    </rPh>
    <rPh sb="5" eb="6">
      <t>ケイ</t>
    </rPh>
    <phoneticPr fontId="4"/>
  </si>
  <si>
    <t>経常収益計</t>
    <rPh sb="0" eb="2">
      <t>ケイジョウ</t>
    </rPh>
    <rPh sb="2" eb="4">
      <t>シュウエキ</t>
    </rPh>
    <phoneticPr fontId="4"/>
  </si>
  <si>
    <t>Ⅱ</t>
  </si>
  <si>
    <t>経常費用</t>
    <rPh sb="0" eb="2">
      <t>ケイジョウ</t>
    </rPh>
    <rPh sb="2" eb="4">
      <t>ヒヨウ</t>
    </rPh>
    <phoneticPr fontId="4"/>
  </si>
  <si>
    <t>事業費</t>
  </si>
  <si>
    <t>（１）人件費</t>
    <rPh sb="3" eb="6">
      <t>ジンケンヒ</t>
    </rPh>
    <phoneticPr fontId="4"/>
  </si>
  <si>
    <t>給与手当（賞与含む）</t>
    <phoneticPr fontId="4"/>
  </si>
  <si>
    <t>役員報酬</t>
    <rPh sb="0" eb="4">
      <t>ヤクインホウシュウ</t>
    </rPh>
    <phoneticPr fontId="4"/>
  </si>
  <si>
    <t>法定福利費</t>
  </si>
  <si>
    <t>通勤交通費</t>
  </si>
  <si>
    <t>福利厚生費</t>
    <rPh sb="0" eb="2">
      <t>フクリ</t>
    </rPh>
    <rPh sb="2" eb="4">
      <t>コウセイ</t>
    </rPh>
    <rPh sb="4" eb="5">
      <t>ヒ</t>
    </rPh>
    <phoneticPr fontId="4"/>
  </si>
  <si>
    <t>退職金共済掛金</t>
    <rPh sb="0" eb="2">
      <t>タイショク</t>
    </rPh>
    <rPh sb="2" eb="3">
      <t>キン</t>
    </rPh>
    <rPh sb="3" eb="5">
      <t>キョウサイ</t>
    </rPh>
    <rPh sb="5" eb="7">
      <t>カケキン</t>
    </rPh>
    <phoneticPr fontId="4"/>
  </si>
  <si>
    <t>小計</t>
    <rPh sb="0" eb="2">
      <t>ショウケイ</t>
    </rPh>
    <phoneticPr fontId="4"/>
  </si>
  <si>
    <t>（２）その他経費</t>
    <rPh sb="5" eb="6">
      <t>タ</t>
    </rPh>
    <rPh sb="6" eb="8">
      <t>ケイヒ</t>
    </rPh>
    <phoneticPr fontId="4"/>
  </si>
  <si>
    <t>会議費</t>
  </si>
  <si>
    <t>旅費交通費</t>
  </si>
  <si>
    <t>教育研究費</t>
    <rPh sb="0" eb="2">
      <t>キョウイク</t>
    </rPh>
    <rPh sb="2" eb="4">
      <t>ケンキュウ</t>
    </rPh>
    <rPh sb="4" eb="5">
      <t>ヒ</t>
    </rPh>
    <phoneticPr fontId="4"/>
  </si>
  <si>
    <t>通信運搬費</t>
  </si>
  <si>
    <t>消耗品費</t>
  </si>
  <si>
    <t>広告宣伝費</t>
    <rPh sb="0" eb="5">
      <t>コウコクセンデンヒ</t>
    </rPh>
    <phoneticPr fontId="4"/>
  </si>
  <si>
    <t>印刷製本費</t>
  </si>
  <si>
    <t>保険料</t>
    <rPh sb="0" eb="3">
      <t>ホケンリョウ</t>
    </rPh>
    <phoneticPr fontId="4"/>
  </si>
  <si>
    <t>賃借料</t>
    <rPh sb="0" eb="2">
      <t>チンシャク</t>
    </rPh>
    <rPh sb="2" eb="3">
      <t>リョウ</t>
    </rPh>
    <phoneticPr fontId="4"/>
  </si>
  <si>
    <t>租税公課</t>
  </si>
  <si>
    <t>謝金</t>
    <rPh sb="0" eb="2">
      <t>シャキン</t>
    </rPh>
    <phoneticPr fontId="4"/>
  </si>
  <si>
    <t>雑費</t>
  </si>
  <si>
    <t>業務委託費</t>
    <rPh sb="0" eb="2">
      <t>ギョウム</t>
    </rPh>
    <rPh sb="2" eb="4">
      <t>イタク</t>
    </rPh>
    <rPh sb="4" eb="5">
      <t>ヒ</t>
    </rPh>
    <phoneticPr fontId="4"/>
  </si>
  <si>
    <t>光熱水料費</t>
    <rPh sb="0" eb="2">
      <t>コウネツ</t>
    </rPh>
    <rPh sb="2" eb="5">
      <t>スイリョウヒ</t>
    </rPh>
    <phoneticPr fontId="4"/>
  </si>
  <si>
    <t>リース料</t>
    <rPh sb="3" eb="4">
      <t>リョウ</t>
    </rPh>
    <phoneticPr fontId="4"/>
  </si>
  <si>
    <t>事業費合計</t>
    <rPh sb="0" eb="2">
      <t>ジギョウ</t>
    </rPh>
    <rPh sb="3" eb="5">
      <t>ゴウケイ</t>
    </rPh>
    <rPh sb="4" eb="5">
      <t>シゴウ</t>
    </rPh>
    <phoneticPr fontId="4"/>
  </si>
  <si>
    <t>差異
（予算－決算）</t>
    <rPh sb="0" eb="1">
      <t>サ</t>
    </rPh>
    <rPh sb="1" eb="2">
      <t>イ</t>
    </rPh>
    <rPh sb="4" eb="6">
      <t>ヨサン</t>
    </rPh>
    <rPh sb="7" eb="9">
      <t>ケッサン</t>
    </rPh>
    <phoneticPr fontId="4"/>
  </si>
  <si>
    <t>管理費</t>
  </si>
  <si>
    <t>事業費と配賦</t>
    <rPh sb="0" eb="3">
      <t>ジギョウヒ</t>
    </rPh>
    <rPh sb="4" eb="6">
      <t>ハイフ</t>
    </rPh>
    <phoneticPr fontId="4"/>
  </si>
  <si>
    <t>臨時雇賃金</t>
    <rPh sb="0" eb="2">
      <t>リンジ</t>
    </rPh>
    <rPh sb="2" eb="3">
      <t>コヨウ</t>
    </rPh>
    <rPh sb="3" eb="5">
      <t>チンギン</t>
    </rPh>
    <phoneticPr fontId="4"/>
  </si>
  <si>
    <t>事業費に振り替え</t>
    <rPh sb="0" eb="3">
      <t>ジギョウヒ</t>
    </rPh>
    <rPh sb="4" eb="5">
      <t>フ</t>
    </rPh>
    <rPh sb="6" eb="7">
      <t>カ</t>
    </rPh>
    <phoneticPr fontId="4"/>
  </si>
  <si>
    <t>懇親会など</t>
    <rPh sb="0" eb="3">
      <t>コンシンカイ</t>
    </rPh>
    <phoneticPr fontId="4"/>
  </si>
  <si>
    <t>新聞図書費</t>
    <rPh sb="0" eb="5">
      <t>シンブントショヒ</t>
    </rPh>
    <phoneticPr fontId="4"/>
  </si>
  <si>
    <t>定例会切手他・事業費と配賦</t>
    <rPh sb="0" eb="3">
      <t>テイレイカイ</t>
    </rPh>
    <rPh sb="3" eb="5">
      <t>キッテ</t>
    </rPh>
    <rPh sb="5" eb="6">
      <t>ホカ</t>
    </rPh>
    <phoneticPr fontId="4"/>
  </si>
  <si>
    <t>事務用品、ソフトなど・事業費と配賦</t>
    <rPh sb="0" eb="2">
      <t>ジム</t>
    </rPh>
    <rPh sb="2" eb="4">
      <t>ヨウヒン</t>
    </rPh>
    <phoneticPr fontId="4"/>
  </si>
  <si>
    <t>コピー料、事業費と配賦</t>
    <rPh sb="3" eb="4">
      <t>リョウ</t>
    </rPh>
    <phoneticPr fontId="4"/>
  </si>
  <si>
    <t>支払報酬料</t>
    <rPh sb="0" eb="5">
      <t>シハライホウシュウリョウ</t>
    </rPh>
    <phoneticPr fontId="4"/>
  </si>
  <si>
    <t>労務士・税理士報酬</t>
    <rPh sb="0" eb="3">
      <t>ロウムシ</t>
    </rPh>
    <rPh sb="4" eb="7">
      <t>ゼイリシ</t>
    </rPh>
    <rPh sb="7" eb="9">
      <t>ホウシュウ</t>
    </rPh>
    <phoneticPr fontId="4"/>
  </si>
  <si>
    <t>諸会費</t>
    <rPh sb="0" eb="3">
      <t>ショカイヒ</t>
    </rPh>
    <phoneticPr fontId="4"/>
  </si>
  <si>
    <t>士業への支払いを支払報酬料に変更</t>
    <rPh sb="0" eb="1">
      <t>シ</t>
    </rPh>
    <rPh sb="1" eb="2">
      <t>ギョウ</t>
    </rPh>
    <rPh sb="4" eb="6">
      <t>シハラ</t>
    </rPh>
    <rPh sb="8" eb="10">
      <t>シハラ</t>
    </rPh>
    <rPh sb="10" eb="12">
      <t>ホウシュウ</t>
    </rPh>
    <rPh sb="12" eb="13">
      <t>リョウ</t>
    </rPh>
    <rPh sb="14" eb="16">
      <t>ヘンコウ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</si>
  <si>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4"/>
  </si>
  <si>
    <t>管理費計</t>
    <rPh sb="0" eb="3">
      <t>カンリヒ</t>
    </rPh>
    <rPh sb="3" eb="4">
      <t>ケイ</t>
    </rPh>
    <phoneticPr fontId="4"/>
  </si>
  <si>
    <t>経常費用計</t>
    <rPh sb="0" eb="2">
      <t>ケイジョウ</t>
    </rPh>
    <rPh sb="2" eb="4">
      <t>ヒヨウ</t>
    </rPh>
    <rPh sb="4" eb="5">
      <t>ケイ</t>
    </rPh>
    <phoneticPr fontId="4"/>
  </si>
  <si>
    <t>Ⅲ</t>
    <phoneticPr fontId="4"/>
  </si>
  <si>
    <t>経常外収益</t>
    <rPh sb="0" eb="2">
      <t>ケイジョウ</t>
    </rPh>
    <rPh sb="2" eb="3">
      <t>ガイ</t>
    </rPh>
    <rPh sb="3" eb="5">
      <t>シュウエキ</t>
    </rPh>
    <phoneticPr fontId="4"/>
  </si>
  <si>
    <t>固定資産売却益</t>
    <rPh sb="0" eb="2">
      <t>コテイ</t>
    </rPh>
    <rPh sb="2" eb="4">
      <t>シサン</t>
    </rPh>
    <rPh sb="4" eb="7">
      <t>バイキャクエキ</t>
    </rPh>
    <phoneticPr fontId="4"/>
  </si>
  <si>
    <t>過年度損益修正益</t>
    <rPh sb="0" eb="3">
      <t>カネンド</t>
    </rPh>
    <rPh sb="3" eb="5">
      <t>ソンエキ</t>
    </rPh>
    <rPh sb="5" eb="7">
      <t>シュウセイ</t>
    </rPh>
    <rPh sb="7" eb="8">
      <t>エキ</t>
    </rPh>
    <phoneticPr fontId="4"/>
  </si>
  <si>
    <t>経常外収益計</t>
    <rPh sb="0" eb="2">
      <t>ケイジョウ</t>
    </rPh>
    <rPh sb="2" eb="3">
      <t>ガイ</t>
    </rPh>
    <rPh sb="3" eb="5">
      <t>シュウエキ</t>
    </rPh>
    <rPh sb="5" eb="6">
      <t>ケイ</t>
    </rPh>
    <phoneticPr fontId="4"/>
  </si>
  <si>
    <t>Ⅳ</t>
    <phoneticPr fontId="4"/>
  </si>
  <si>
    <t>経常外費用</t>
    <rPh sb="0" eb="2">
      <t>ケイジョウ</t>
    </rPh>
    <rPh sb="2" eb="3">
      <t>ガイ</t>
    </rPh>
    <rPh sb="3" eb="5">
      <t>ヒヨウ</t>
    </rPh>
    <phoneticPr fontId="4"/>
  </si>
  <si>
    <t>固定資産除却損</t>
    <rPh sb="0" eb="2">
      <t>コテイ</t>
    </rPh>
    <rPh sb="2" eb="4">
      <t>シサン</t>
    </rPh>
    <rPh sb="4" eb="6">
      <t>ジョキャク</t>
    </rPh>
    <rPh sb="6" eb="7">
      <t>ソン</t>
    </rPh>
    <phoneticPr fontId="4"/>
  </si>
  <si>
    <t>過年度損益修正損</t>
    <rPh sb="0" eb="3">
      <t>カネンド</t>
    </rPh>
    <rPh sb="3" eb="5">
      <t>ソンエキ</t>
    </rPh>
    <rPh sb="5" eb="7">
      <t>シュウセイ</t>
    </rPh>
    <rPh sb="7" eb="8">
      <t>ソン</t>
    </rPh>
    <phoneticPr fontId="4"/>
  </si>
  <si>
    <t>経常外費用計</t>
    <rPh sb="0" eb="2">
      <t>ケイジョウ</t>
    </rPh>
    <rPh sb="2" eb="3">
      <t>ガイ</t>
    </rPh>
    <rPh sb="3" eb="5">
      <t>ヒヨウ</t>
    </rPh>
    <rPh sb="5" eb="6">
      <t>ケイ</t>
    </rPh>
    <phoneticPr fontId="4"/>
  </si>
  <si>
    <t>当期正味財産増減額</t>
    <rPh sb="0" eb="2">
      <t>トウキ</t>
    </rPh>
    <rPh sb="2" eb="4">
      <t>ショウミ</t>
    </rPh>
    <rPh sb="4" eb="6">
      <t>ザイサン</t>
    </rPh>
    <rPh sb="6" eb="9">
      <t>ゾウゲンガク</t>
    </rPh>
    <phoneticPr fontId="4"/>
  </si>
  <si>
    <t>前期繰越正味財産額</t>
    <rPh sb="0" eb="2">
      <t>ゼンキ</t>
    </rPh>
    <rPh sb="2" eb="4">
      <t>クリコシ</t>
    </rPh>
    <rPh sb="4" eb="6">
      <t>ショウミ</t>
    </rPh>
    <rPh sb="6" eb="8">
      <t>ザイサン</t>
    </rPh>
    <rPh sb="8" eb="9">
      <t>ガク</t>
    </rPh>
    <phoneticPr fontId="4"/>
  </si>
  <si>
    <t>次期繰越正味財産額</t>
    <rPh sb="0" eb="2">
      <t>ジキ</t>
    </rPh>
    <rPh sb="2" eb="3">
      <t>ク</t>
    </rPh>
    <rPh sb="3" eb="4">
      <t>コ</t>
    </rPh>
    <rPh sb="4" eb="6">
      <t>ショウミ</t>
    </rPh>
    <rPh sb="6" eb="8">
      <t>ザイサン</t>
    </rPh>
    <rPh sb="8" eb="9">
      <t>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</si>
</sst>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#,##0;&quot;▲ &quot;#,##0"/>
    <numFmt numFmtId="178" formatCode="0_);\(0\)"/>
    <numFmt numFmtId="179" formatCode="#,##0_ 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name val="HGSｺﾞｼｯｸM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0"/>
      <name val="HGSｺﾞｼｯｸM"/>
      <family val="3"/>
      <charset val="128"/>
    </font>
    <font>
      <sz val="10"/>
      <color indexed="8"/>
      <name val="HGSｺﾞｼｯｸM"/>
      <family val="3"/>
      <charset val="128"/>
    </font>
    <font>
      <sz val="9"/>
      <color indexed="8"/>
      <name val="HGSｺﾞｼｯｸM"/>
      <family val="3"/>
      <charset val="128"/>
    </font>
    <font>
      <sz val="8"/>
      <name val="HGSｺﾞｼｯｸM"/>
      <family val="3"/>
      <charset val="128"/>
    </font>
    <font>
      <sz val="6"/>
      <name val="HGSｺﾞｼｯｸM"/>
      <family val="3"/>
      <charset val="128"/>
    </font>
    <font>
      <sz val="10"/>
      <name val="Segoe UI Symbol"/>
      <family val="3"/>
    </font>
    <font>
      <sz val="11"/>
      <name val="HGS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Continuous"/>
    </xf>
    <xf numFmtId="0" fontId="7" fillId="0" borderId="0" xfId="0" applyFont="1" applyAlignment="1">
      <alignment horizontal="centerContinuous" shrinkToFit="1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shrinkToFit="1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 applyAlignment="1">
      <alignment vertical="center" shrinkToFit="1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 shrinkToFit="1"/>
    </xf>
    <xf numFmtId="177" fontId="7" fillId="0" borderId="7" xfId="0" applyNumberFormat="1" applyFont="1" applyBorder="1">
      <alignment vertical="center"/>
    </xf>
    <xf numFmtId="176" fontId="7" fillId="0" borderId="7" xfId="0" applyNumberFormat="1" applyFont="1" applyBorder="1" applyAlignment="1">
      <alignment vertical="center" shrinkToFit="1"/>
    </xf>
    <xf numFmtId="177" fontId="7" fillId="0" borderId="8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 applyAlignment="1">
      <alignment vertical="center" shrinkToFit="1"/>
    </xf>
    <xf numFmtId="177" fontId="7" fillId="0" borderId="12" xfId="0" applyNumberFormat="1" applyFont="1" applyBorder="1">
      <alignment vertical="center"/>
    </xf>
    <xf numFmtId="177" fontId="7" fillId="0" borderId="11" xfId="0" applyNumberFormat="1" applyFont="1" applyBorder="1">
      <alignment vertical="center"/>
    </xf>
    <xf numFmtId="177" fontId="7" fillId="0" borderId="13" xfId="0" applyNumberFormat="1" applyFont="1" applyBorder="1">
      <alignment vertical="center"/>
    </xf>
    <xf numFmtId="176" fontId="7" fillId="0" borderId="11" xfId="0" applyNumberFormat="1" applyFont="1" applyBorder="1" applyAlignment="1">
      <alignment vertical="center" shrinkToFit="1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 applyAlignment="1">
      <alignment vertical="center" shrinkToFit="1"/>
    </xf>
    <xf numFmtId="177" fontId="7" fillId="0" borderId="3" xfId="0" applyNumberFormat="1" applyFont="1" applyBorder="1">
      <alignment vertical="center"/>
    </xf>
    <xf numFmtId="176" fontId="7" fillId="0" borderId="3" xfId="0" applyNumberFormat="1" applyFont="1" applyBorder="1" applyAlignment="1">
      <alignment vertical="center" shrinkToFit="1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 applyAlignment="1">
      <alignment vertical="center" shrinkToFit="1"/>
    </xf>
    <xf numFmtId="0" fontId="7" fillId="0" borderId="16" xfId="0" applyFont="1" applyBorder="1">
      <alignment vertical="center"/>
    </xf>
    <xf numFmtId="177" fontId="7" fillId="0" borderId="17" xfId="0" applyNumberFormat="1" applyFont="1" applyBorder="1">
      <alignment vertical="center"/>
    </xf>
    <xf numFmtId="176" fontId="7" fillId="0" borderId="16" xfId="0" applyNumberFormat="1" applyFont="1" applyBorder="1" applyAlignment="1">
      <alignment vertical="center" shrinkToFit="1"/>
    </xf>
    <xf numFmtId="176" fontId="5" fillId="0" borderId="7" xfId="0" applyNumberFormat="1" applyFont="1" applyBorder="1" applyAlignment="1">
      <alignment vertical="center" shrinkToFit="1"/>
    </xf>
    <xf numFmtId="177" fontId="7" fillId="0" borderId="0" xfId="0" applyNumberFormat="1" applyFont="1">
      <alignment vertical="center"/>
    </xf>
    <xf numFmtId="176" fontId="5" fillId="0" borderId="11" xfId="0" applyNumberFormat="1" applyFont="1" applyBorder="1" applyAlignment="1">
      <alignment vertical="center" shrinkToFit="1"/>
    </xf>
    <xf numFmtId="176" fontId="5" fillId="0" borderId="3" xfId="0" applyNumberFormat="1" applyFont="1" applyBorder="1" applyAlignment="1">
      <alignment vertical="center" shrinkToFit="1"/>
    </xf>
    <xf numFmtId="0" fontId="7" fillId="0" borderId="6" xfId="0" applyFont="1" applyBorder="1" applyAlignment="1">
      <alignment horizontal="left" vertical="center"/>
    </xf>
    <xf numFmtId="38" fontId="7" fillId="0" borderId="7" xfId="1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vertical="center" shrinkToFit="1"/>
    </xf>
    <xf numFmtId="38" fontId="7" fillId="0" borderId="12" xfId="1" applyFont="1" applyBorder="1">
      <alignment vertical="center"/>
    </xf>
    <xf numFmtId="176" fontId="5" fillId="0" borderId="12" xfId="0" applyNumberFormat="1" applyFont="1" applyBorder="1" applyAlignment="1">
      <alignment vertical="center" shrinkToFi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38" fontId="7" fillId="0" borderId="3" xfId="1" applyFont="1" applyBorder="1">
      <alignment vertical="center"/>
    </xf>
    <xf numFmtId="176" fontId="5" fillId="0" borderId="3" xfId="0" applyNumberFormat="1" applyFont="1" applyBorder="1">
      <alignment vertical="center"/>
    </xf>
    <xf numFmtId="38" fontId="7" fillId="0" borderId="16" xfId="1" applyFont="1" applyBorder="1">
      <alignment vertical="center"/>
    </xf>
    <xf numFmtId="176" fontId="5" fillId="0" borderId="16" xfId="0" applyNumberFormat="1" applyFont="1" applyBorder="1">
      <alignment vertical="center"/>
    </xf>
    <xf numFmtId="0" fontId="7" fillId="0" borderId="10" xfId="0" applyFont="1" applyBorder="1" applyAlignment="1">
      <alignment horizontal="left" vertical="center"/>
    </xf>
    <xf numFmtId="176" fontId="5" fillId="0" borderId="7" xfId="0" applyNumberFormat="1" applyFont="1" applyBorder="1">
      <alignment vertical="center"/>
    </xf>
    <xf numFmtId="38" fontId="7" fillId="0" borderId="11" xfId="1" applyFont="1" applyBorder="1">
      <alignment vertical="center"/>
    </xf>
    <xf numFmtId="0" fontId="7" fillId="0" borderId="18" xfId="0" applyFont="1" applyBorder="1">
      <alignment vertical="center"/>
    </xf>
    <xf numFmtId="176" fontId="5" fillId="0" borderId="16" xfId="0" applyNumberFormat="1" applyFont="1" applyBorder="1" applyAlignment="1">
      <alignment vertical="center" shrinkToFit="1"/>
    </xf>
    <xf numFmtId="38" fontId="7" fillId="0" borderId="3" xfId="0" applyNumberFormat="1" applyFont="1" applyBorder="1">
      <alignment vertical="center"/>
    </xf>
    <xf numFmtId="176" fontId="7" fillId="2" borderId="3" xfId="0" applyNumberFormat="1" applyFont="1" applyFill="1" applyBorder="1" applyAlignment="1">
      <alignment vertical="center" shrinkToFit="1"/>
    </xf>
    <xf numFmtId="0" fontId="7" fillId="2" borderId="0" xfId="0" applyFont="1" applyFill="1">
      <alignment vertical="center"/>
    </xf>
    <xf numFmtId="0" fontId="7" fillId="0" borderId="12" xfId="0" applyFont="1" applyBorder="1">
      <alignment vertical="center"/>
    </xf>
    <xf numFmtId="0" fontId="7" fillId="2" borderId="12" xfId="0" applyFont="1" applyFill="1" applyBorder="1">
      <alignment vertical="center"/>
    </xf>
    <xf numFmtId="177" fontId="7" fillId="2" borderId="19" xfId="0" applyNumberFormat="1" applyFont="1" applyFill="1" applyBorder="1">
      <alignment vertical="center"/>
    </xf>
    <xf numFmtId="176" fontId="7" fillId="2" borderId="12" xfId="0" applyNumberFormat="1" applyFont="1" applyFill="1" applyBorder="1" applyAlignment="1">
      <alignment vertical="center" shrinkToFit="1"/>
    </xf>
    <xf numFmtId="0" fontId="7" fillId="3" borderId="1" xfId="0" applyFont="1" applyFill="1" applyBorder="1">
      <alignment vertical="center"/>
    </xf>
    <xf numFmtId="0" fontId="7" fillId="3" borderId="2" xfId="0" applyFont="1" applyFill="1" applyBorder="1">
      <alignment vertical="center"/>
    </xf>
    <xf numFmtId="0" fontId="7" fillId="3" borderId="3" xfId="0" applyFont="1" applyFill="1" applyBorder="1" applyAlignment="1">
      <alignment vertical="center" shrinkToFit="1"/>
    </xf>
    <xf numFmtId="177" fontId="7" fillId="3" borderId="4" xfId="0" applyNumberFormat="1" applyFont="1" applyFill="1" applyBorder="1">
      <alignment vertical="center"/>
    </xf>
    <xf numFmtId="176" fontId="7" fillId="3" borderId="4" xfId="0" applyNumberFormat="1" applyFont="1" applyFill="1" applyBorder="1" applyAlignment="1">
      <alignment vertical="center" shrinkToFit="1"/>
    </xf>
    <xf numFmtId="176" fontId="7" fillId="0" borderId="17" xfId="0" applyNumberFormat="1" applyFont="1" applyBorder="1" applyAlignment="1">
      <alignment vertical="center" shrinkToFit="1"/>
    </xf>
    <xf numFmtId="176" fontId="7" fillId="0" borderId="8" xfId="0" applyNumberFormat="1" applyFont="1" applyBorder="1" applyAlignment="1">
      <alignment vertical="center" shrinkToFit="1"/>
    </xf>
    <xf numFmtId="178" fontId="7" fillId="0" borderId="8" xfId="0" applyNumberFormat="1" applyFont="1" applyBorder="1" applyAlignment="1">
      <alignment vertical="center" shrinkToFit="1"/>
    </xf>
    <xf numFmtId="177" fontId="7" fillId="0" borderId="0" xfId="1" applyNumberFormat="1" applyFont="1" applyFill="1" applyBorder="1" applyAlignment="1">
      <alignment vertical="center"/>
    </xf>
    <xf numFmtId="0" fontId="9" fillId="0" borderId="6" xfId="0" applyFont="1" applyBorder="1" applyAlignment="1">
      <alignment vertical="center" shrinkToFit="1"/>
    </xf>
    <xf numFmtId="38" fontId="7" fillId="0" borderId="8" xfId="1" applyFont="1" applyBorder="1">
      <alignment vertical="center"/>
    </xf>
    <xf numFmtId="176" fontId="10" fillId="0" borderId="8" xfId="0" applyNumberFormat="1" applyFont="1" applyBorder="1" applyAlignment="1">
      <alignment vertical="center" shrinkToFit="1"/>
    </xf>
    <xf numFmtId="0" fontId="7" fillId="0" borderId="8" xfId="0" applyFont="1" applyBorder="1">
      <alignment vertical="center"/>
    </xf>
    <xf numFmtId="0" fontId="7" fillId="0" borderId="20" xfId="0" applyFont="1" applyBorder="1">
      <alignment vertical="center"/>
    </xf>
    <xf numFmtId="176" fontId="7" fillId="0" borderId="20" xfId="0" applyNumberFormat="1" applyFont="1" applyBorder="1" applyAlignment="1">
      <alignment vertical="center" shrinkToFit="1"/>
    </xf>
    <xf numFmtId="0" fontId="7" fillId="0" borderId="21" xfId="0" applyFont="1" applyBorder="1">
      <alignment vertical="center"/>
    </xf>
    <xf numFmtId="0" fontId="5" fillId="0" borderId="21" xfId="0" applyFont="1" applyBorder="1">
      <alignment vertical="center"/>
    </xf>
    <xf numFmtId="0" fontId="7" fillId="0" borderId="21" xfId="0" applyFont="1" applyBorder="1" applyAlignment="1">
      <alignment vertical="center" shrinkToFit="1"/>
    </xf>
    <xf numFmtId="177" fontId="7" fillId="0" borderId="22" xfId="0" applyNumberFormat="1" applyFont="1" applyBorder="1">
      <alignment vertical="center"/>
    </xf>
    <xf numFmtId="0" fontId="5" fillId="0" borderId="6" xfId="0" applyFont="1" applyBorder="1">
      <alignment vertical="center"/>
    </xf>
    <xf numFmtId="0" fontId="7" fillId="0" borderId="6" xfId="0" applyFont="1" applyBorder="1" applyAlignment="1">
      <alignment vertical="center" shrinkToFit="1"/>
    </xf>
    <xf numFmtId="0" fontId="7" fillId="0" borderId="17" xfId="0" applyFont="1" applyBorder="1">
      <alignment vertical="center"/>
    </xf>
    <xf numFmtId="176" fontId="11" fillId="0" borderId="8" xfId="0" applyNumberFormat="1" applyFont="1" applyBorder="1" applyAlignment="1">
      <alignment vertical="center" wrapText="1" shrinkToFit="1"/>
    </xf>
    <xf numFmtId="38" fontId="7" fillId="0" borderId="13" xfId="1" applyFont="1" applyBorder="1">
      <alignment vertical="center"/>
    </xf>
    <xf numFmtId="0" fontId="5" fillId="0" borderId="2" xfId="0" applyFont="1" applyBorder="1">
      <alignment vertical="center"/>
    </xf>
    <xf numFmtId="0" fontId="7" fillId="0" borderId="2" xfId="0" applyFont="1" applyBorder="1" applyAlignment="1">
      <alignment vertical="center" shrinkToFit="1"/>
    </xf>
    <xf numFmtId="3" fontId="7" fillId="0" borderId="4" xfId="0" applyNumberFormat="1" applyFont="1" applyBorder="1">
      <alignment vertical="center"/>
    </xf>
    <xf numFmtId="176" fontId="7" fillId="0" borderId="4" xfId="0" applyNumberFormat="1" applyFont="1" applyBorder="1" applyAlignment="1">
      <alignment vertical="center" shrinkToFit="1"/>
    </xf>
    <xf numFmtId="177" fontId="7" fillId="0" borderId="1" xfId="0" applyNumberFormat="1" applyFont="1" applyBorder="1">
      <alignment vertical="center"/>
    </xf>
    <xf numFmtId="176" fontId="7" fillId="0" borderId="23" xfId="0" applyNumberFormat="1" applyFont="1" applyBorder="1" applyAlignment="1">
      <alignment vertical="center" shrinkToFit="1"/>
    </xf>
    <xf numFmtId="178" fontId="7" fillId="0" borderId="24" xfId="0" applyNumberFormat="1" applyFont="1" applyBorder="1">
      <alignment vertical="center"/>
    </xf>
    <xf numFmtId="178" fontId="7" fillId="0" borderId="21" xfId="0" applyNumberFormat="1" applyFont="1" applyBorder="1" applyAlignment="1">
      <alignment horizontal="center" vertical="center"/>
    </xf>
    <xf numFmtId="178" fontId="7" fillId="0" borderId="21" xfId="0" applyNumberFormat="1" applyFont="1" applyBorder="1">
      <alignment vertical="center"/>
    </xf>
    <xf numFmtId="178" fontId="7" fillId="0" borderId="21" xfId="0" applyNumberFormat="1" applyFont="1" applyBorder="1" applyAlignment="1">
      <alignment vertical="center" shrinkToFit="1"/>
    </xf>
    <xf numFmtId="178" fontId="7" fillId="0" borderId="22" xfId="0" applyNumberFormat="1" applyFont="1" applyBorder="1">
      <alignment vertical="center"/>
    </xf>
    <xf numFmtId="176" fontId="5" fillId="0" borderId="22" xfId="0" applyNumberFormat="1" applyFont="1" applyBorder="1" applyAlignment="1">
      <alignment horizontal="right" vertical="center" shrinkToFit="1"/>
    </xf>
    <xf numFmtId="178" fontId="7" fillId="0" borderId="14" xfId="0" applyNumberFormat="1" applyFont="1" applyBorder="1">
      <alignment vertical="center"/>
    </xf>
    <xf numFmtId="178" fontId="7" fillId="0" borderId="15" xfId="0" applyNumberFormat="1" applyFont="1" applyBorder="1" applyAlignment="1">
      <alignment horizontal="center" vertical="center"/>
    </xf>
    <xf numFmtId="178" fontId="7" fillId="0" borderId="15" xfId="0" applyNumberFormat="1" applyFont="1" applyBorder="1">
      <alignment vertical="center"/>
    </xf>
    <xf numFmtId="178" fontId="7" fillId="0" borderId="15" xfId="0" applyNumberFormat="1" applyFont="1" applyBorder="1" applyAlignment="1">
      <alignment vertical="center" shrinkToFit="1"/>
    </xf>
    <xf numFmtId="178" fontId="7" fillId="0" borderId="8" xfId="0" applyNumberFormat="1" applyFont="1" applyBorder="1">
      <alignment vertical="center"/>
    </xf>
    <xf numFmtId="176" fontId="5" fillId="0" borderId="17" xfId="0" applyNumberFormat="1" applyFont="1" applyBorder="1" applyAlignment="1">
      <alignment horizontal="right" vertical="center" shrinkToFit="1"/>
    </xf>
    <xf numFmtId="38" fontId="7" fillId="0" borderId="0" xfId="0" applyNumberFormat="1" applyFont="1">
      <alignment vertical="center"/>
    </xf>
    <xf numFmtId="0" fontId="9" fillId="0" borderId="10" xfId="0" applyFont="1" applyBorder="1" applyAlignment="1">
      <alignment vertical="center" shrinkToFit="1"/>
    </xf>
    <xf numFmtId="176" fontId="5" fillId="0" borderId="13" xfId="0" applyNumberFormat="1" applyFont="1" applyBorder="1" applyAlignment="1">
      <alignment vertical="center" shrinkToFit="1"/>
    </xf>
    <xf numFmtId="38" fontId="7" fillId="0" borderId="4" xfId="1" applyFont="1" applyBorder="1">
      <alignment vertical="center"/>
    </xf>
    <xf numFmtId="177" fontId="7" fillId="0" borderId="4" xfId="1" applyNumberFormat="1" applyFont="1" applyBorder="1">
      <alignment vertical="center"/>
    </xf>
    <xf numFmtId="176" fontId="5" fillId="0" borderId="4" xfId="0" applyNumberFormat="1" applyFont="1" applyBorder="1" applyAlignment="1">
      <alignment vertical="center" shrinkToFit="1"/>
    </xf>
    <xf numFmtId="0" fontId="9" fillId="0" borderId="15" xfId="0" applyFont="1" applyBorder="1" applyAlignment="1">
      <alignment vertical="center" shrinkToFit="1"/>
    </xf>
    <xf numFmtId="38" fontId="7" fillId="0" borderId="17" xfId="1" applyFont="1" applyBorder="1">
      <alignment vertical="center"/>
    </xf>
    <xf numFmtId="176" fontId="5" fillId="0" borderId="17" xfId="0" applyNumberFormat="1" applyFont="1" applyBorder="1" applyAlignment="1">
      <alignment vertical="center" shrinkToFit="1"/>
    </xf>
    <xf numFmtId="176" fontId="5" fillId="0" borderId="8" xfId="0" applyNumberFormat="1" applyFont="1" applyBorder="1" applyAlignment="1">
      <alignment vertical="center" shrinkToFit="1"/>
    </xf>
    <xf numFmtId="177" fontId="12" fillId="0" borderId="8" xfId="0" applyNumberFormat="1" applyFont="1" applyBorder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177" fontId="7" fillId="0" borderId="20" xfId="0" applyNumberFormat="1" applyFont="1" applyBorder="1">
      <alignment vertical="center"/>
    </xf>
    <xf numFmtId="177" fontId="7" fillId="2" borderId="20" xfId="0" applyNumberFormat="1" applyFont="1" applyFill="1" applyBorder="1">
      <alignment vertical="center"/>
    </xf>
    <xf numFmtId="176" fontId="10" fillId="0" borderId="20" xfId="0" applyNumberFormat="1" applyFont="1" applyBorder="1" applyAlignment="1">
      <alignment vertical="center" shrinkToFit="1"/>
    </xf>
    <xf numFmtId="3" fontId="7" fillId="0" borderId="0" xfId="0" applyNumberFormat="1" applyFont="1">
      <alignment vertical="center"/>
    </xf>
    <xf numFmtId="0" fontId="7" fillId="0" borderId="27" xfId="0" applyFont="1" applyBorder="1">
      <alignment vertical="center"/>
    </xf>
    <xf numFmtId="0" fontId="5" fillId="0" borderId="27" xfId="0" applyFont="1" applyBorder="1">
      <alignment vertical="center"/>
    </xf>
    <xf numFmtId="0" fontId="7" fillId="0" borderId="27" xfId="0" applyFont="1" applyBorder="1" applyAlignment="1">
      <alignment vertical="center" shrinkToFit="1"/>
    </xf>
    <xf numFmtId="3" fontId="7" fillId="0" borderId="28" xfId="0" applyNumberFormat="1" applyFont="1" applyBorder="1">
      <alignment vertical="center"/>
    </xf>
    <xf numFmtId="177" fontId="7" fillId="0" borderId="28" xfId="0" applyNumberFormat="1" applyFont="1" applyBorder="1">
      <alignment vertical="center"/>
    </xf>
    <xf numFmtId="176" fontId="7" fillId="0" borderId="19" xfId="0" applyNumberFormat="1" applyFont="1" applyBorder="1" applyAlignment="1">
      <alignment vertical="center" shrinkToFit="1"/>
    </xf>
    <xf numFmtId="177" fontId="7" fillId="0" borderId="4" xfId="0" applyNumberFormat="1" applyFont="1" applyBorder="1">
      <alignment vertical="center"/>
    </xf>
    <xf numFmtId="0" fontId="7" fillId="0" borderId="17" xfId="0" applyFont="1" applyBorder="1" applyAlignment="1">
      <alignment vertical="center" shrinkToFit="1"/>
    </xf>
    <xf numFmtId="179" fontId="7" fillId="0" borderId="0" xfId="0" applyNumberFormat="1" applyFont="1">
      <alignment vertical="center"/>
    </xf>
    <xf numFmtId="0" fontId="7" fillId="0" borderId="8" xfId="0" applyFont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7" fillId="0" borderId="11" xfId="0" applyFont="1" applyBorder="1">
      <alignment vertical="center"/>
    </xf>
    <xf numFmtId="177" fontId="7" fillId="0" borderId="13" xfId="0" applyNumberFormat="1" applyFont="1" applyBorder="1" applyAlignment="1">
      <alignment vertical="center" shrinkToFit="1"/>
    </xf>
    <xf numFmtId="0" fontId="7" fillId="0" borderId="3" xfId="0" applyFont="1" applyBorder="1">
      <alignment vertical="center"/>
    </xf>
    <xf numFmtId="0" fontId="7" fillId="0" borderId="4" xfId="0" applyFont="1" applyBorder="1" applyAlignment="1">
      <alignment vertical="center" shrinkToFit="1"/>
    </xf>
    <xf numFmtId="177" fontId="7" fillId="0" borderId="19" xfId="0" applyNumberFormat="1" applyFont="1" applyBorder="1">
      <alignment vertical="center"/>
    </xf>
    <xf numFmtId="0" fontId="7" fillId="0" borderId="23" xfId="0" applyFont="1" applyBorder="1" applyAlignment="1">
      <alignment vertical="center" shrinkToFit="1"/>
    </xf>
    <xf numFmtId="177" fontId="7" fillId="0" borderId="23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 shrinkToFit="1"/>
    </xf>
    <xf numFmtId="0" fontId="13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D7848-436B-49EE-A009-B80803426536}">
  <sheetPr>
    <pageSetUpPr fitToPage="1"/>
  </sheetPr>
  <dimension ref="A1:O164"/>
  <sheetViews>
    <sheetView tabSelected="1" topLeftCell="A73" zoomScale="112" zoomScaleNormal="112" workbookViewId="0">
      <selection activeCell="L86" sqref="L86"/>
    </sheetView>
  </sheetViews>
  <sheetFormatPr defaultRowHeight="13.5" x14ac:dyDescent="0.15"/>
  <cols>
    <col min="1" max="1" width="2.125" style="3" customWidth="1"/>
    <col min="2" max="2" width="2.875" style="3" customWidth="1"/>
    <col min="3" max="3" width="1.375" style="3" customWidth="1"/>
    <col min="4" max="4" width="2" style="3" customWidth="1"/>
    <col min="5" max="5" width="4.625" style="3" customWidth="1"/>
    <col min="6" max="6" width="2.5" style="3" customWidth="1"/>
    <col min="7" max="7" width="7.25" style="3" customWidth="1"/>
    <col min="8" max="8" width="20.875" style="154" customWidth="1"/>
    <col min="9" max="9" width="12" style="3" customWidth="1"/>
    <col min="10" max="10" width="11.625" style="155" customWidth="1"/>
    <col min="11" max="11" width="13.25" style="3" customWidth="1"/>
    <col min="12" max="12" width="27.125" style="154" customWidth="1"/>
    <col min="13" max="15" width="9.25" style="3" bestFit="1" customWidth="1"/>
    <col min="16" max="16384" width="9" style="3"/>
  </cols>
  <sheetData>
    <row r="1" spans="1:14" ht="2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2"/>
    </row>
    <row r="2" spans="1:14" s="7" customFormat="1" ht="13.5" customHeight="1" x14ac:dyDescent="0.15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5"/>
      <c r="L2" s="6"/>
    </row>
    <row r="3" spans="1:14" s="7" customFormat="1" ht="13.5" customHeight="1" x14ac:dyDescent="0.15">
      <c r="H3" s="8"/>
      <c r="K3" s="9"/>
      <c r="L3" s="10" t="s">
        <v>3</v>
      </c>
    </row>
    <row r="4" spans="1:14" s="7" customFormat="1" ht="27" customHeight="1" x14ac:dyDescent="0.15">
      <c r="A4" s="11" t="s">
        <v>4</v>
      </c>
      <c r="B4" s="12"/>
      <c r="C4" s="12"/>
      <c r="D4" s="12"/>
      <c r="E4" s="12"/>
      <c r="F4" s="12"/>
      <c r="G4" s="12"/>
      <c r="H4" s="13"/>
      <c r="I4" s="14" t="s">
        <v>5</v>
      </c>
      <c r="J4" s="15" t="s">
        <v>6</v>
      </c>
      <c r="K4" s="16" t="s">
        <v>7</v>
      </c>
      <c r="L4" s="17" t="s">
        <v>8</v>
      </c>
    </row>
    <row r="5" spans="1:14" s="7" customFormat="1" ht="13.35" customHeight="1" x14ac:dyDescent="0.15">
      <c r="A5" s="18" t="s">
        <v>9</v>
      </c>
      <c r="B5" s="19"/>
      <c r="C5" s="19" t="s">
        <v>10</v>
      </c>
      <c r="D5" s="19"/>
      <c r="E5" s="19"/>
      <c r="F5" s="19"/>
      <c r="G5" s="19"/>
      <c r="H5" s="20"/>
      <c r="I5" s="21"/>
      <c r="J5" s="21"/>
      <c r="K5" s="22"/>
      <c r="L5" s="23"/>
    </row>
    <row r="6" spans="1:14" s="7" customFormat="1" ht="13.35" customHeight="1" x14ac:dyDescent="0.15">
      <c r="A6" s="18"/>
      <c r="B6" s="19">
        <v>1</v>
      </c>
      <c r="C6" s="19"/>
      <c r="D6" s="19" t="s">
        <v>11</v>
      </c>
      <c r="E6" s="19"/>
      <c r="F6" s="19"/>
      <c r="G6" s="19"/>
      <c r="H6" s="20"/>
      <c r="I6" s="21"/>
      <c r="J6" s="21"/>
      <c r="K6" s="24"/>
      <c r="L6" s="25"/>
    </row>
    <row r="7" spans="1:14" s="7" customFormat="1" ht="13.35" customHeight="1" x14ac:dyDescent="0.15">
      <c r="A7" s="18"/>
      <c r="B7" s="19"/>
      <c r="C7" s="19"/>
      <c r="D7" s="19"/>
      <c r="E7" s="19" t="s">
        <v>12</v>
      </c>
      <c r="F7" s="19"/>
      <c r="G7" s="19"/>
      <c r="H7" s="20"/>
      <c r="I7" s="24">
        <v>50000</v>
      </c>
      <c r="J7" s="24">
        <v>70000</v>
      </c>
      <c r="K7" s="26">
        <f>J7-I7</f>
        <v>20000</v>
      </c>
      <c r="L7" s="25"/>
      <c r="M7" s="27"/>
    </row>
    <row r="8" spans="1:14" s="7" customFormat="1" ht="13.35" customHeight="1" x14ac:dyDescent="0.15">
      <c r="A8" s="28"/>
      <c r="B8" s="29"/>
      <c r="C8" s="29"/>
      <c r="D8" s="29"/>
      <c r="E8" s="29" t="s">
        <v>13</v>
      </c>
      <c r="F8" s="29"/>
      <c r="G8" s="29"/>
      <c r="H8" s="30"/>
      <c r="I8" s="31">
        <v>1040000</v>
      </c>
      <c r="J8" s="32">
        <v>980000</v>
      </c>
      <c r="K8" s="33">
        <f t="shared" ref="K8:K35" si="0">J8-I8</f>
        <v>-60000</v>
      </c>
      <c r="L8" s="34"/>
      <c r="M8" s="27"/>
    </row>
    <row r="9" spans="1:14" s="7" customFormat="1" ht="13.35" customHeight="1" x14ac:dyDescent="0.15">
      <c r="A9" s="35"/>
      <c r="B9" s="36"/>
      <c r="C9" s="36"/>
      <c r="D9" s="36" t="s">
        <v>14</v>
      </c>
      <c r="E9" s="36"/>
      <c r="F9" s="36"/>
      <c r="G9" s="36"/>
      <c r="H9" s="37"/>
      <c r="I9" s="38">
        <f>SUM(I7:I8)</f>
        <v>1090000</v>
      </c>
      <c r="J9" s="38">
        <f t="shared" ref="J9:K9" si="1">SUM(J7:J8)</f>
        <v>1050000</v>
      </c>
      <c r="K9" s="38">
        <f t="shared" si="1"/>
        <v>-40000</v>
      </c>
      <c r="L9" s="39"/>
      <c r="M9" s="27"/>
    </row>
    <row r="10" spans="1:14" s="7" customFormat="1" ht="13.35" customHeight="1" x14ac:dyDescent="0.15">
      <c r="A10" s="40"/>
      <c r="B10" s="41"/>
      <c r="C10" s="41"/>
      <c r="D10" s="41"/>
      <c r="E10" s="41"/>
      <c r="F10" s="41"/>
      <c r="G10" s="41"/>
      <c r="H10" s="42"/>
      <c r="I10" s="43"/>
      <c r="J10" s="43"/>
      <c r="K10" s="44">
        <f t="shared" si="0"/>
        <v>0</v>
      </c>
      <c r="L10" s="45"/>
    </row>
    <row r="11" spans="1:14" s="7" customFormat="1" ht="13.35" customHeight="1" x14ac:dyDescent="0.15">
      <c r="A11" s="18"/>
      <c r="B11" s="19">
        <v>2</v>
      </c>
      <c r="C11" s="19"/>
      <c r="D11" s="19" t="s">
        <v>15</v>
      </c>
      <c r="E11" s="19"/>
      <c r="F11" s="19"/>
      <c r="G11" s="19"/>
      <c r="H11" s="20"/>
      <c r="I11" s="21"/>
      <c r="J11" s="21"/>
      <c r="K11" s="26">
        <f t="shared" si="0"/>
        <v>0</v>
      </c>
      <c r="L11" s="25"/>
    </row>
    <row r="12" spans="1:14" s="7" customFormat="1" ht="13.35" customHeight="1" x14ac:dyDescent="0.15">
      <c r="A12" s="18"/>
      <c r="B12" s="19"/>
      <c r="C12" s="19"/>
      <c r="D12" s="19"/>
      <c r="E12" s="19" t="s">
        <v>16</v>
      </c>
      <c r="F12" s="19"/>
      <c r="G12" s="19"/>
      <c r="H12" s="20"/>
      <c r="I12" s="24">
        <v>700000</v>
      </c>
      <c r="J12" s="24">
        <v>690000</v>
      </c>
      <c r="K12" s="26">
        <f t="shared" si="0"/>
        <v>-10000</v>
      </c>
      <c r="L12" s="46"/>
      <c r="M12" s="47"/>
      <c r="N12" s="47"/>
    </row>
    <row r="13" spans="1:14" s="7" customFormat="1" ht="13.35" customHeight="1" x14ac:dyDescent="0.15">
      <c r="A13" s="18"/>
      <c r="B13" s="19"/>
      <c r="C13" s="19"/>
      <c r="D13" s="19"/>
      <c r="E13" s="19" t="s">
        <v>17</v>
      </c>
      <c r="F13" s="19"/>
      <c r="G13" s="19"/>
      <c r="H13" s="20"/>
      <c r="I13" s="24">
        <v>291000</v>
      </c>
      <c r="J13" s="24">
        <v>276000</v>
      </c>
      <c r="K13" s="26">
        <f t="shared" si="0"/>
        <v>-15000</v>
      </c>
      <c r="L13" s="46"/>
      <c r="M13" s="47"/>
      <c r="N13" s="47"/>
    </row>
    <row r="14" spans="1:14" s="7" customFormat="1" ht="13.35" customHeight="1" x14ac:dyDescent="0.15">
      <c r="A14" s="28"/>
      <c r="B14" s="29"/>
      <c r="C14" s="29"/>
      <c r="D14" s="29"/>
      <c r="E14" s="29" t="s">
        <v>18</v>
      </c>
      <c r="F14" s="29"/>
      <c r="G14" s="29"/>
      <c r="H14" s="30"/>
      <c r="I14" s="32">
        <v>100000</v>
      </c>
      <c r="J14" s="32">
        <v>16800</v>
      </c>
      <c r="K14" s="33">
        <f t="shared" si="0"/>
        <v>-83200</v>
      </c>
      <c r="L14" s="48"/>
      <c r="M14" s="47"/>
      <c r="N14" s="47"/>
    </row>
    <row r="15" spans="1:14" s="7" customFormat="1" ht="13.35" customHeight="1" x14ac:dyDescent="0.15">
      <c r="A15" s="35"/>
      <c r="B15" s="36"/>
      <c r="C15" s="36"/>
      <c r="D15" s="36" t="s">
        <v>19</v>
      </c>
      <c r="E15" s="36"/>
      <c r="F15" s="36"/>
      <c r="G15" s="36"/>
      <c r="H15" s="37"/>
      <c r="I15" s="38">
        <f>SUM(I12:I14)</f>
        <v>1091000</v>
      </c>
      <c r="J15" s="38">
        <f t="shared" ref="J15:K15" si="2">SUM(J12:J14)</f>
        <v>982800</v>
      </c>
      <c r="K15" s="38">
        <f t="shared" si="2"/>
        <v>-108200</v>
      </c>
      <c r="L15" s="49"/>
      <c r="M15" s="47"/>
      <c r="N15" s="47"/>
    </row>
    <row r="16" spans="1:14" s="7" customFormat="1" ht="13.35" customHeight="1" x14ac:dyDescent="0.15">
      <c r="A16" s="40"/>
      <c r="B16" s="41"/>
      <c r="C16" s="41"/>
      <c r="D16" s="41"/>
      <c r="E16" s="41"/>
      <c r="F16" s="41"/>
      <c r="G16" s="41"/>
      <c r="H16" s="42"/>
      <c r="I16" s="43"/>
      <c r="J16" s="43"/>
      <c r="K16" s="44">
        <f t="shared" si="0"/>
        <v>0</v>
      </c>
      <c r="L16" s="45"/>
    </row>
    <row r="17" spans="1:13" s="7" customFormat="1" ht="13.35" customHeight="1" x14ac:dyDescent="0.15">
      <c r="A17" s="18"/>
      <c r="B17" s="19">
        <v>3</v>
      </c>
      <c r="C17" s="19"/>
      <c r="D17" s="19" t="s">
        <v>20</v>
      </c>
      <c r="E17" s="19"/>
      <c r="F17" s="19"/>
      <c r="G17" s="19"/>
      <c r="H17" s="20"/>
      <c r="I17" s="21"/>
      <c r="J17" s="21"/>
      <c r="K17" s="26">
        <f t="shared" si="0"/>
        <v>0</v>
      </c>
      <c r="L17" s="25"/>
    </row>
    <row r="18" spans="1:13" s="7" customFormat="1" ht="13.35" customHeight="1" x14ac:dyDescent="0.15">
      <c r="A18" s="18"/>
      <c r="B18" s="19"/>
      <c r="C18" s="19"/>
      <c r="D18" s="19" t="s">
        <v>21</v>
      </c>
      <c r="E18" s="29"/>
      <c r="F18" s="29"/>
      <c r="G18" s="29"/>
      <c r="H18" s="20"/>
      <c r="I18" s="21"/>
      <c r="J18" s="21"/>
      <c r="K18" s="26"/>
      <c r="L18" s="25"/>
    </row>
    <row r="19" spans="1:13" s="7" customFormat="1" ht="13.35" customHeight="1" x14ac:dyDescent="0.15">
      <c r="A19" s="18"/>
      <c r="B19" s="19"/>
      <c r="C19" s="19"/>
      <c r="D19" s="19"/>
      <c r="E19" s="50" t="s">
        <v>22</v>
      </c>
      <c r="F19" s="50"/>
      <c r="G19" s="50"/>
      <c r="H19" s="20" t="s">
        <v>23</v>
      </c>
      <c r="I19" s="51">
        <v>5720000</v>
      </c>
      <c r="J19" s="51">
        <v>6055000</v>
      </c>
      <c r="K19" s="26">
        <f t="shared" si="0"/>
        <v>335000</v>
      </c>
      <c r="L19" s="46" t="s">
        <v>24</v>
      </c>
      <c r="M19" s="47"/>
    </row>
    <row r="20" spans="1:13" s="7" customFormat="1" ht="13.35" customHeight="1" x14ac:dyDescent="0.15">
      <c r="A20" s="18"/>
      <c r="B20" s="19"/>
      <c r="C20" s="19"/>
      <c r="D20" s="19"/>
      <c r="E20" s="52" t="s">
        <v>25</v>
      </c>
      <c r="F20" s="52"/>
      <c r="G20" s="52"/>
      <c r="H20" s="20" t="s">
        <v>26</v>
      </c>
      <c r="I20" s="51">
        <v>10000</v>
      </c>
      <c r="J20" s="51">
        <v>5000</v>
      </c>
      <c r="K20" s="26">
        <f t="shared" si="0"/>
        <v>-5000</v>
      </c>
      <c r="L20" s="46"/>
      <c r="M20" s="47"/>
    </row>
    <row r="21" spans="1:13" s="7" customFormat="1" ht="13.35" customHeight="1" x14ac:dyDescent="0.15">
      <c r="A21" s="18"/>
      <c r="B21" s="19"/>
      <c r="C21" s="19"/>
      <c r="D21" s="19"/>
      <c r="E21" s="53" t="s">
        <v>27</v>
      </c>
      <c r="F21" s="53"/>
      <c r="G21" s="53"/>
      <c r="H21" s="20" t="s">
        <v>28</v>
      </c>
      <c r="I21" s="51">
        <v>300000</v>
      </c>
      <c r="J21" s="51">
        <v>354000</v>
      </c>
      <c r="K21" s="26">
        <f t="shared" si="0"/>
        <v>54000</v>
      </c>
      <c r="L21" s="46"/>
      <c r="M21" s="47"/>
    </row>
    <row r="22" spans="1:13" s="7" customFormat="1" ht="13.35" customHeight="1" x14ac:dyDescent="0.15">
      <c r="A22" s="28"/>
      <c r="B22" s="29"/>
      <c r="C22" s="29"/>
      <c r="D22" s="29"/>
      <c r="E22" s="54" t="s">
        <v>29</v>
      </c>
      <c r="F22" s="55"/>
      <c r="G22" s="55"/>
      <c r="H22" s="56" t="s">
        <v>30</v>
      </c>
      <c r="I22" s="57">
        <v>0</v>
      </c>
      <c r="J22" s="57">
        <v>56100</v>
      </c>
      <c r="K22" s="31">
        <f t="shared" si="0"/>
        <v>56100</v>
      </c>
      <c r="L22" s="58" t="s">
        <v>31</v>
      </c>
      <c r="M22" s="47"/>
    </row>
    <row r="23" spans="1:13" s="7" customFormat="1" ht="13.35" customHeight="1" x14ac:dyDescent="0.15">
      <c r="A23" s="35"/>
      <c r="B23" s="36"/>
      <c r="C23" s="36"/>
      <c r="D23" s="36"/>
      <c r="E23" s="59" t="s">
        <v>32</v>
      </c>
      <c r="F23" s="60"/>
      <c r="G23" s="60"/>
      <c r="H23" s="37"/>
      <c r="I23" s="61">
        <f>SUM(I19:I22)</f>
        <v>6030000</v>
      </c>
      <c r="J23" s="61">
        <f>SUM(J19:J22)</f>
        <v>6470100</v>
      </c>
      <c r="K23" s="61">
        <f>SUM(K19:K22)</f>
        <v>440100</v>
      </c>
      <c r="L23" s="62"/>
      <c r="M23" s="47"/>
    </row>
    <row r="24" spans="1:13" s="7" customFormat="1" ht="13.35" customHeight="1" x14ac:dyDescent="0.15">
      <c r="A24" s="40"/>
      <c r="B24" s="41"/>
      <c r="C24" s="41"/>
      <c r="D24" s="41" t="s">
        <v>33</v>
      </c>
      <c r="E24" s="55"/>
      <c r="F24" s="55"/>
      <c r="G24" s="55"/>
      <c r="H24" s="42"/>
      <c r="I24" s="63"/>
      <c r="J24" s="63"/>
      <c r="K24" s="44"/>
      <c r="L24" s="64"/>
      <c r="M24" s="47"/>
    </row>
    <row r="25" spans="1:13" s="7" customFormat="1" ht="13.35" customHeight="1" x14ac:dyDescent="0.15">
      <c r="A25" s="18"/>
      <c r="B25" s="19"/>
      <c r="C25" s="19"/>
      <c r="D25" s="19"/>
      <c r="E25" s="65" t="s">
        <v>34</v>
      </c>
      <c r="F25" s="65"/>
      <c r="G25" s="65"/>
      <c r="H25" s="20" t="s">
        <v>35</v>
      </c>
      <c r="I25" s="51">
        <v>2828000</v>
      </c>
      <c r="J25" s="51">
        <v>2828000</v>
      </c>
      <c r="K25" s="26">
        <f t="shared" si="0"/>
        <v>0</v>
      </c>
      <c r="L25" s="66" t="s">
        <v>36</v>
      </c>
    </row>
    <row r="26" spans="1:13" s="7" customFormat="1" ht="13.35" customHeight="1" x14ac:dyDescent="0.15">
      <c r="A26" s="28"/>
      <c r="B26" s="29"/>
      <c r="C26" s="29"/>
      <c r="D26" s="29"/>
      <c r="E26" s="52"/>
      <c r="F26" s="52"/>
      <c r="G26" s="52"/>
      <c r="H26" s="30" t="s">
        <v>37</v>
      </c>
      <c r="I26" s="67">
        <v>10524000</v>
      </c>
      <c r="J26" s="67">
        <v>10524000</v>
      </c>
      <c r="K26" s="33">
        <f t="shared" si="0"/>
        <v>0</v>
      </c>
      <c r="L26" s="48" t="s">
        <v>38</v>
      </c>
    </row>
    <row r="27" spans="1:13" s="7" customFormat="1" ht="13.35" customHeight="1" x14ac:dyDescent="0.15">
      <c r="A27" s="35"/>
      <c r="B27" s="36"/>
      <c r="C27" s="36"/>
      <c r="D27" s="36"/>
      <c r="E27" s="59" t="s">
        <v>39</v>
      </c>
      <c r="F27" s="59"/>
      <c r="G27" s="59"/>
      <c r="H27" s="37"/>
      <c r="I27" s="61">
        <f>SUM(I25:I26)</f>
        <v>13352000</v>
      </c>
      <c r="J27" s="61">
        <f t="shared" ref="J27:K27" si="3">SUM(J25:J26)</f>
        <v>13352000</v>
      </c>
      <c r="K27" s="61">
        <f t="shared" si="3"/>
        <v>0</v>
      </c>
      <c r="L27" s="49"/>
    </row>
    <row r="28" spans="1:13" s="7" customFormat="1" ht="13.35" customHeight="1" x14ac:dyDescent="0.15">
      <c r="A28" s="68"/>
      <c r="E28" s="59"/>
      <c r="F28" s="59"/>
      <c r="G28" s="59"/>
      <c r="H28" s="37"/>
      <c r="I28" s="61"/>
      <c r="J28" s="61"/>
      <c r="K28" s="61"/>
      <c r="L28" s="49"/>
    </row>
    <row r="29" spans="1:13" s="7" customFormat="1" ht="13.35" customHeight="1" x14ac:dyDescent="0.15">
      <c r="A29" s="35"/>
      <c r="B29" s="36"/>
      <c r="C29" s="36"/>
      <c r="D29" s="36" t="s">
        <v>40</v>
      </c>
      <c r="E29" s="59"/>
      <c r="F29" s="59"/>
      <c r="G29" s="59"/>
      <c r="H29" s="37"/>
      <c r="I29" s="61">
        <f>I23+I27</f>
        <v>19382000</v>
      </c>
      <c r="J29" s="61">
        <f t="shared" ref="J29:K29" si="4">J23+J27</f>
        <v>19822100</v>
      </c>
      <c r="K29" s="61">
        <f t="shared" si="4"/>
        <v>440100</v>
      </c>
      <c r="L29" s="49"/>
    </row>
    <row r="30" spans="1:13" s="7" customFormat="1" ht="13.35" customHeight="1" x14ac:dyDescent="0.15">
      <c r="A30" s="40"/>
      <c r="B30" s="41"/>
      <c r="C30" s="41"/>
      <c r="D30" s="41"/>
      <c r="E30" s="41"/>
      <c r="F30" s="41"/>
      <c r="G30" s="41"/>
      <c r="H30" s="42"/>
      <c r="I30" s="63"/>
      <c r="J30" s="63"/>
      <c r="K30" s="44"/>
      <c r="L30" s="69"/>
      <c r="M30" s="47"/>
    </row>
    <row r="31" spans="1:13" s="7" customFormat="1" ht="13.35" customHeight="1" x14ac:dyDescent="0.15">
      <c r="A31" s="18"/>
      <c r="B31" s="19">
        <v>4</v>
      </c>
      <c r="C31" s="19"/>
      <c r="D31" s="19" t="s">
        <v>41</v>
      </c>
      <c r="E31" s="19"/>
      <c r="F31" s="19"/>
      <c r="G31" s="19"/>
      <c r="H31" s="20"/>
      <c r="I31" s="21"/>
      <c r="J31" s="21"/>
      <c r="K31" s="26"/>
      <c r="L31" s="25"/>
      <c r="M31" s="47"/>
    </row>
    <row r="32" spans="1:13" s="7" customFormat="1" ht="13.35" customHeight="1" x14ac:dyDescent="0.15">
      <c r="A32" s="18"/>
      <c r="B32" s="19"/>
      <c r="C32" s="19"/>
      <c r="D32" s="19"/>
      <c r="E32" s="19" t="s">
        <v>42</v>
      </c>
      <c r="F32" s="19"/>
      <c r="G32" s="19"/>
      <c r="H32" s="20"/>
      <c r="I32" s="21">
        <v>0</v>
      </c>
      <c r="J32" s="21">
        <v>600</v>
      </c>
      <c r="K32" s="26">
        <f t="shared" si="0"/>
        <v>600</v>
      </c>
      <c r="L32" s="25"/>
      <c r="M32" s="47"/>
    </row>
    <row r="33" spans="1:15" s="7" customFormat="1" ht="13.35" customHeight="1" x14ac:dyDescent="0.15">
      <c r="A33" s="18"/>
      <c r="B33" s="19"/>
      <c r="C33" s="19"/>
      <c r="D33" s="19"/>
      <c r="E33" s="19" t="s">
        <v>43</v>
      </c>
      <c r="F33" s="19"/>
      <c r="G33" s="19"/>
      <c r="H33" s="20"/>
      <c r="I33" s="51">
        <v>1200000</v>
      </c>
      <c r="J33" s="51">
        <v>1127000</v>
      </c>
      <c r="K33" s="26">
        <f t="shared" si="0"/>
        <v>-73000</v>
      </c>
      <c r="L33" s="46" t="s">
        <v>44</v>
      </c>
      <c r="M33" s="47"/>
    </row>
    <row r="34" spans="1:15" s="7" customFormat="1" ht="13.35" customHeight="1" x14ac:dyDescent="0.15">
      <c r="A34" s="18"/>
      <c r="B34" s="19"/>
      <c r="C34" s="19"/>
      <c r="D34" s="19"/>
      <c r="E34" s="19" t="s">
        <v>45</v>
      </c>
      <c r="F34" s="19"/>
      <c r="G34" s="19"/>
      <c r="H34" s="20"/>
      <c r="I34" s="24">
        <v>150</v>
      </c>
      <c r="J34" s="24">
        <v>4452</v>
      </c>
      <c r="K34" s="26">
        <f t="shared" si="0"/>
        <v>4302</v>
      </c>
      <c r="L34" s="46"/>
    </row>
    <row r="35" spans="1:15" s="7" customFormat="1" ht="13.35" customHeight="1" x14ac:dyDescent="0.15">
      <c r="A35" s="28"/>
      <c r="B35" s="29"/>
      <c r="C35" s="29"/>
      <c r="D35" s="29"/>
      <c r="E35" s="29" t="s">
        <v>46</v>
      </c>
      <c r="F35" s="29"/>
      <c r="G35" s="29"/>
      <c r="H35" s="30"/>
      <c r="I35" s="32">
        <v>0</v>
      </c>
      <c r="J35" s="32">
        <v>96209</v>
      </c>
      <c r="K35" s="33">
        <f t="shared" si="0"/>
        <v>96209</v>
      </c>
      <c r="L35" s="48"/>
    </row>
    <row r="36" spans="1:15" s="7" customFormat="1" ht="13.35" customHeight="1" x14ac:dyDescent="0.15">
      <c r="A36" s="35"/>
      <c r="B36" s="36"/>
      <c r="C36" s="36"/>
      <c r="D36" s="36" t="s">
        <v>47</v>
      </c>
      <c r="E36" s="36"/>
      <c r="F36" s="36"/>
      <c r="G36" s="36"/>
      <c r="H36" s="37"/>
      <c r="I36" s="70">
        <f>SUM(I33:I35)</f>
        <v>1200150</v>
      </c>
      <c r="J36" s="70">
        <f>SUM(J32:J35)</f>
        <v>1228261</v>
      </c>
      <c r="K36" s="70">
        <f t="shared" ref="K36" si="5">SUM(K33:K35)</f>
        <v>27511</v>
      </c>
      <c r="L36" s="71"/>
      <c r="M36" s="72"/>
      <c r="N36" s="72"/>
      <c r="O36" s="72"/>
    </row>
    <row r="37" spans="1:15" s="7" customFormat="1" ht="13.35" customHeight="1" x14ac:dyDescent="0.15">
      <c r="A37" s="68"/>
      <c r="H37" s="56"/>
      <c r="I37" s="73"/>
      <c r="J37" s="74"/>
      <c r="K37" s="75"/>
      <c r="L37" s="76"/>
      <c r="M37" s="72"/>
      <c r="N37" s="72"/>
      <c r="O37" s="72"/>
    </row>
    <row r="38" spans="1:15" s="7" customFormat="1" ht="13.35" customHeight="1" x14ac:dyDescent="0.15">
      <c r="A38" s="77"/>
      <c r="B38" s="78"/>
      <c r="C38" s="78"/>
      <c r="D38" s="78"/>
      <c r="E38" s="78"/>
      <c r="F38" s="78" t="s">
        <v>48</v>
      </c>
      <c r="G38" s="78"/>
      <c r="H38" s="79"/>
      <c r="I38" s="80">
        <f>I9+I15+I29+I36</f>
        <v>22763150</v>
      </c>
      <c r="J38" s="80">
        <f>J9+J15+J29+J36</f>
        <v>23083161</v>
      </c>
      <c r="K38" s="80">
        <f>K9+K15+K29+K36</f>
        <v>319411</v>
      </c>
      <c r="L38" s="81"/>
      <c r="M38" s="72"/>
      <c r="N38" s="72"/>
      <c r="O38" s="72"/>
    </row>
    <row r="39" spans="1:15" s="7" customFormat="1" ht="13.35" customHeight="1" x14ac:dyDescent="0.15">
      <c r="A39" s="40"/>
      <c r="B39" s="41"/>
      <c r="C39" s="41"/>
      <c r="D39" s="41"/>
      <c r="E39" s="41"/>
      <c r="F39" s="41"/>
      <c r="G39" s="41"/>
      <c r="H39" s="42"/>
      <c r="I39" s="43"/>
      <c r="J39" s="43"/>
      <c r="K39" s="44"/>
      <c r="L39" s="82"/>
    </row>
    <row r="40" spans="1:15" s="7" customFormat="1" ht="13.35" customHeight="1" x14ac:dyDescent="0.15">
      <c r="A40" s="18" t="s">
        <v>49</v>
      </c>
      <c r="B40" s="19"/>
      <c r="C40" s="19" t="s">
        <v>50</v>
      </c>
      <c r="D40" s="19"/>
      <c r="E40" s="19"/>
      <c r="F40" s="19"/>
      <c r="G40" s="19"/>
      <c r="H40" s="20"/>
      <c r="I40" s="21"/>
      <c r="J40" s="21"/>
      <c r="K40" s="26"/>
      <c r="L40" s="83"/>
    </row>
    <row r="41" spans="1:15" s="7" customFormat="1" ht="13.35" customHeight="1" x14ac:dyDescent="0.15">
      <c r="A41" s="18"/>
      <c r="B41" s="19">
        <v>1</v>
      </c>
      <c r="C41" s="19"/>
      <c r="D41" s="19" t="s">
        <v>51</v>
      </c>
      <c r="E41" s="19"/>
      <c r="F41" s="19"/>
      <c r="G41" s="19"/>
      <c r="H41" s="20"/>
      <c r="I41" s="21"/>
      <c r="J41" s="21"/>
      <c r="K41" s="26"/>
      <c r="L41" s="84"/>
      <c r="M41" s="85"/>
    </row>
    <row r="42" spans="1:15" s="7" customFormat="1" ht="13.35" customHeight="1" x14ac:dyDescent="0.15">
      <c r="A42" s="18"/>
      <c r="B42" s="19"/>
      <c r="C42" s="19" t="s">
        <v>52</v>
      </c>
      <c r="D42" s="19"/>
      <c r="E42" s="19"/>
      <c r="F42" s="19"/>
      <c r="G42" s="19"/>
      <c r="H42" s="20"/>
      <c r="I42" s="21"/>
      <c r="J42" s="21"/>
      <c r="K42" s="26"/>
      <c r="L42" s="84"/>
      <c r="M42" s="47"/>
    </row>
    <row r="43" spans="1:15" s="7" customFormat="1" ht="13.35" customHeight="1" x14ac:dyDescent="0.15">
      <c r="A43" s="18"/>
      <c r="B43" s="19"/>
      <c r="C43" s="19"/>
      <c r="D43" s="19"/>
      <c r="E43" s="19" t="s">
        <v>53</v>
      </c>
      <c r="F43" s="19"/>
      <c r="G43" s="19"/>
      <c r="H43" s="86"/>
      <c r="I43" s="87">
        <v>6000000</v>
      </c>
      <c r="J43" s="87">
        <v>6183400</v>
      </c>
      <c r="K43" s="26">
        <f t="shared" ref="K43:K48" si="6">J43-I43</f>
        <v>183400</v>
      </c>
      <c r="L43" s="88"/>
      <c r="M43" s="47"/>
    </row>
    <row r="44" spans="1:15" s="7" customFormat="1" ht="13.35" customHeight="1" x14ac:dyDescent="0.15">
      <c r="A44" s="18"/>
      <c r="B44" s="19"/>
      <c r="C44" s="19"/>
      <c r="D44" s="19"/>
      <c r="E44" s="19" t="s">
        <v>54</v>
      </c>
      <c r="F44" s="19"/>
      <c r="G44" s="19"/>
      <c r="H44" s="86"/>
      <c r="I44" s="89">
        <v>0</v>
      </c>
      <c r="J44" s="87">
        <v>1650000</v>
      </c>
      <c r="K44" s="26">
        <f t="shared" si="6"/>
        <v>1650000</v>
      </c>
      <c r="L44" s="83"/>
      <c r="M44" s="47"/>
    </row>
    <row r="45" spans="1:15" s="7" customFormat="1" ht="13.35" customHeight="1" x14ac:dyDescent="0.15">
      <c r="A45" s="18"/>
      <c r="B45" s="19"/>
      <c r="C45" s="19"/>
      <c r="D45" s="19"/>
      <c r="E45" s="19" t="s">
        <v>55</v>
      </c>
      <c r="F45" s="19"/>
      <c r="G45" s="19"/>
      <c r="H45" s="86"/>
      <c r="I45" s="87">
        <v>427224</v>
      </c>
      <c r="J45" s="26">
        <v>503198</v>
      </c>
      <c r="K45" s="26">
        <f t="shared" si="6"/>
        <v>75974</v>
      </c>
      <c r="L45" s="88"/>
      <c r="M45" s="47"/>
    </row>
    <row r="46" spans="1:15" s="7" customFormat="1" ht="13.35" customHeight="1" x14ac:dyDescent="0.15">
      <c r="A46" s="18"/>
      <c r="B46" s="19"/>
      <c r="C46" s="19"/>
      <c r="D46" s="19"/>
      <c r="E46" s="19" t="s">
        <v>56</v>
      </c>
      <c r="F46" s="19"/>
      <c r="G46" s="19"/>
      <c r="H46" s="86"/>
      <c r="I46" s="87">
        <v>252853</v>
      </c>
      <c r="J46" s="26">
        <v>16800</v>
      </c>
      <c r="K46" s="26">
        <f t="shared" si="6"/>
        <v>-236053</v>
      </c>
      <c r="L46" s="88"/>
      <c r="M46" s="47"/>
    </row>
    <row r="47" spans="1:15" s="7" customFormat="1" ht="13.35" customHeight="1" x14ac:dyDescent="0.15">
      <c r="A47" s="18"/>
      <c r="B47" s="19"/>
      <c r="C47" s="19"/>
      <c r="D47" s="19"/>
      <c r="E47" s="19" t="s">
        <v>57</v>
      </c>
      <c r="F47" s="19"/>
      <c r="G47" s="19"/>
      <c r="H47" s="86"/>
      <c r="I47" s="87"/>
      <c r="J47" s="87"/>
      <c r="K47" s="26">
        <f t="shared" si="6"/>
        <v>0</v>
      </c>
      <c r="L47" s="88"/>
    </row>
    <row r="48" spans="1:15" s="7" customFormat="1" ht="13.35" customHeight="1" x14ac:dyDescent="0.15">
      <c r="A48" s="18"/>
      <c r="B48" s="19"/>
      <c r="C48" s="19"/>
      <c r="D48" s="19"/>
      <c r="E48" s="19" t="s">
        <v>58</v>
      </c>
      <c r="F48" s="19"/>
      <c r="G48" s="19"/>
      <c r="H48" s="86"/>
      <c r="I48" s="90"/>
      <c r="J48" s="90"/>
      <c r="K48" s="26">
        <f t="shared" si="6"/>
        <v>0</v>
      </c>
      <c r="L48" s="91"/>
    </row>
    <row r="49" spans="1:13" s="7" customFormat="1" ht="13.35" customHeight="1" x14ac:dyDescent="0.15">
      <c r="A49" s="18"/>
      <c r="B49" s="19"/>
      <c r="C49" s="19"/>
      <c r="D49" s="19"/>
      <c r="E49" s="92" t="s">
        <v>59</v>
      </c>
      <c r="F49" s="93"/>
      <c r="G49" s="92"/>
      <c r="H49" s="94"/>
      <c r="I49" s="95">
        <f>SUM(I43:I48)</f>
        <v>6680077</v>
      </c>
      <c r="J49" s="95">
        <f>SUM(J43:J48)</f>
        <v>8353398</v>
      </c>
      <c r="K49" s="95">
        <f>SUM(K43:K48)</f>
        <v>1673321</v>
      </c>
      <c r="L49" s="88"/>
      <c r="M49" s="47"/>
    </row>
    <row r="50" spans="1:13" s="7" customFormat="1" ht="12.75" customHeight="1" x14ac:dyDescent="0.15">
      <c r="A50" s="18"/>
      <c r="B50" s="19"/>
      <c r="C50" s="19" t="s">
        <v>60</v>
      </c>
      <c r="D50" s="19"/>
      <c r="E50" s="19"/>
      <c r="F50" s="96"/>
      <c r="G50" s="19"/>
      <c r="H50" s="97"/>
      <c r="I50" s="98"/>
      <c r="J50" s="98"/>
      <c r="K50" s="26"/>
      <c r="L50" s="83"/>
      <c r="M50" s="47"/>
    </row>
    <row r="51" spans="1:13" s="7" customFormat="1" ht="12.75" customHeight="1" x14ac:dyDescent="0.15">
      <c r="A51" s="18"/>
      <c r="B51" s="19"/>
      <c r="C51" s="19"/>
      <c r="D51" s="19"/>
      <c r="E51" s="19" t="s">
        <v>61</v>
      </c>
      <c r="F51" s="19"/>
      <c r="G51" s="19"/>
      <c r="H51" s="86"/>
      <c r="I51" s="26">
        <v>0</v>
      </c>
      <c r="J51" s="26">
        <v>34984</v>
      </c>
      <c r="K51" s="26">
        <f t="shared" ref="K51:K65" si="7">J51-I51</f>
        <v>34984</v>
      </c>
      <c r="L51" s="88"/>
      <c r="M51" s="47"/>
    </row>
    <row r="52" spans="1:13" s="7" customFormat="1" ht="12.75" customHeight="1" x14ac:dyDescent="0.15">
      <c r="A52" s="18"/>
      <c r="B52" s="19"/>
      <c r="C52" s="19"/>
      <c r="D52" s="19"/>
      <c r="E52" s="19" t="s">
        <v>62</v>
      </c>
      <c r="F52" s="19"/>
      <c r="G52" s="19"/>
      <c r="H52" s="86"/>
      <c r="I52" s="26">
        <v>88000</v>
      </c>
      <c r="J52" s="26">
        <v>198719</v>
      </c>
      <c r="K52" s="26">
        <f t="shared" si="7"/>
        <v>110719</v>
      </c>
      <c r="L52" s="88"/>
      <c r="M52" s="47"/>
    </row>
    <row r="53" spans="1:13" s="7" customFormat="1" ht="12.75" customHeight="1" x14ac:dyDescent="0.15">
      <c r="A53" s="18"/>
      <c r="B53" s="19"/>
      <c r="C53" s="19"/>
      <c r="D53" s="19"/>
      <c r="E53" s="19" t="s">
        <v>63</v>
      </c>
      <c r="F53" s="19"/>
      <c r="G53" s="19"/>
      <c r="H53" s="86"/>
      <c r="I53" s="89">
        <v>0</v>
      </c>
      <c r="J53" s="26">
        <f t="shared" ref="J53" si="8">I53-H53</f>
        <v>0</v>
      </c>
      <c r="K53" s="26">
        <f t="shared" si="7"/>
        <v>0</v>
      </c>
      <c r="L53" s="83"/>
      <c r="M53" s="47"/>
    </row>
    <row r="54" spans="1:13" s="7" customFormat="1" ht="12.75" customHeight="1" x14ac:dyDescent="0.15">
      <c r="A54" s="18"/>
      <c r="B54" s="19"/>
      <c r="C54" s="19"/>
      <c r="D54" s="19"/>
      <c r="E54" s="19" t="s">
        <v>64</v>
      </c>
      <c r="F54" s="19"/>
      <c r="G54" s="19"/>
      <c r="H54" s="86"/>
      <c r="I54" s="26">
        <v>344000</v>
      </c>
      <c r="J54" s="26">
        <v>228913</v>
      </c>
      <c r="K54" s="26">
        <f t="shared" si="7"/>
        <v>-115087</v>
      </c>
      <c r="L54" s="88"/>
      <c r="M54" s="47"/>
    </row>
    <row r="55" spans="1:13" s="7" customFormat="1" ht="12.75" customHeight="1" x14ac:dyDescent="0.15">
      <c r="A55" s="18"/>
      <c r="B55" s="19"/>
      <c r="C55" s="19"/>
      <c r="D55" s="19"/>
      <c r="E55" s="19" t="s">
        <v>65</v>
      </c>
      <c r="F55" s="19"/>
      <c r="G55" s="19"/>
      <c r="H55" s="86"/>
      <c r="I55" s="87">
        <v>202400</v>
      </c>
      <c r="J55" s="26">
        <v>110350</v>
      </c>
      <c r="K55" s="26">
        <f t="shared" si="7"/>
        <v>-92050</v>
      </c>
      <c r="L55" s="83"/>
      <c r="M55" s="47"/>
    </row>
    <row r="56" spans="1:13" s="7" customFormat="1" ht="12.75" customHeight="1" x14ac:dyDescent="0.15">
      <c r="A56" s="18"/>
      <c r="B56" s="19"/>
      <c r="C56" s="19"/>
      <c r="D56" s="19"/>
      <c r="E56" s="19" t="s">
        <v>66</v>
      </c>
      <c r="F56" s="19"/>
      <c r="G56" s="19"/>
      <c r="H56" s="86"/>
      <c r="I56" s="87">
        <v>0</v>
      </c>
      <c r="J56" s="26">
        <v>409500</v>
      </c>
      <c r="K56" s="26">
        <f t="shared" si="7"/>
        <v>409500</v>
      </c>
      <c r="L56" s="99"/>
      <c r="M56" s="47"/>
    </row>
    <row r="57" spans="1:13" s="7" customFormat="1" ht="12.75" customHeight="1" x14ac:dyDescent="0.15">
      <c r="A57" s="18"/>
      <c r="B57" s="19"/>
      <c r="C57" s="19"/>
      <c r="D57" s="19"/>
      <c r="E57" s="19" t="s">
        <v>67</v>
      </c>
      <c r="F57" s="19"/>
      <c r="G57" s="19"/>
      <c r="H57" s="86"/>
      <c r="I57" s="26">
        <v>420200</v>
      </c>
      <c r="J57" s="26">
        <v>1075974</v>
      </c>
      <c r="K57" s="26">
        <f t="shared" si="7"/>
        <v>655774</v>
      </c>
      <c r="L57" s="88"/>
      <c r="M57" s="47"/>
    </row>
    <row r="58" spans="1:13" s="7" customFormat="1" ht="12.75" customHeight="1" x14ac:dyDescent="0.15">
      <c r="A58" s="18"/>
      <c r="B58" s="19"/>
      <c r="C58" s="19"/>
      <c r="D58" s="19"/>
      <c r="E58" s="19" t="s">
        <v>68</v>
      </c>
      <c r="F58" s="19"/>
      <c r="G58" s="19"/>
      <c r="H58" s="86"/>
      <c r="I58" s="87">
        <v>0</v>
      </c>
      <c r="J58" s="26">
        <v>346040</v>
      </c>
      <c r="K58" s="26">
        <f t="shared" si="7"/>
        <v>346040</v>
      </c>
      <c r="L58" s="88"/>
      <c r="M58" s="47"/>
    </row>
    <row r="59" spans="1:13" s="7" customFormat="1" ht="12.75" customHeight="1" x14ac:dyDescent="0.15">
      <c r="A59" s="18"/>
      <c r="B59" s="19"/>
      <c r="C59" s="19"/>
      <c r="D59" s="19"/>
      <c r="E59" s="19" t="s">
        <v>69</v>
      </c>
      <c r="F59" s="19"/>
      <c r="G59" s="19"/>
      <c r="H59" s="86"/>
      <c r="I59" s="26">
        <v>440000</v>
      </c>
      <c r="J59" s="26">
        <v>785389</v>
      </c>
      <c r="K59" s="26">
        <f t="shared" si="7"/>
        <v>345389</v>
      </c>
      <c r="L59" s="88"/>
      <c r="M59" s="47"/>
    </row>
    <row r="60" spans="1:13" s="7" customFormat="1" ht="12.75" customHeight="1" x14ac:dyDescent="0.15">
      <c r="A60" s="18"/>
      <c r="B60" s="19"/>
      <c r="C60" s="19"/>
      <c r="D60" s="19"/>
      <c r="E60" s="19" t="s">
        <v>70</v>
      </c>
      <c r="F60" s="19"/>
      <c r="G60" s="19"/>
      <c r="H60" s="86"/>
      <c r="I60" s="89">
        <v>0</v>
      </c>
      <c r="J60" s="26">
        <v>40000</v>
      </c>
      <c r="K60" s="26">
        <f t="shared" si="7"/>
        <v>40000</v>
      </c>
      <c r="L60" s="83"/>
      <c r="M60" s="47"/>
    </row>
    <row r="61" spans="1:13" s="7" customFormat="1" ht="12.75" customHeight="1" x14ac:dyDescent="0.15">
      <c r="A61" s="18"/>
      <c r="B61" s="19"/>
      <c r="C61" s="19"/>
      <c r="D61" s="19"/>
      <c r="E61" s="19" t="s">
        <v>71</v>
      </c>
      <c r="F61" s="19"/>
      <c r="G61" s="19"/>
      <c r="H61" s="86"/>
      <c r="I61" s="26">
        <v>1046000</v>
      </c>
      <c r="J61" s="26">
        <v>2717600</v>
      </c>
      <c r="K61" s="26">
        <f t="shared" si="7"/>
        <v>1671600</v>
      </c>
      <c r="L61" s="88"/>
      <c r="M61" s="47"/>
    </row>
    <row r="62" spans="1:13" s="7" customFormat="1" ht="12.75" customHeight="1" x14ac:dyDescent="0.15">
      <c r="A62" s="18"/>
      <c r="B62" s="19"/>
      <c r="C62" s="19"/>
      <c r="D62" s="19"/>
      <c r="E62" s="19" t="s">
        <v>72</v>
      </c>
      <c r="F62" s="19"/>
      <c r="G62" s="19"/>
      <c r="H62" s="86"/>
      <c r="I62" s="26">
        <v>84523</v>
      </c>
      <c r="J62" s="26">
        <v>0</v>
      </c>
      <c r="K62" s="26">
        <f t="shared" si="7"/>
        <v>-84523</v>
      </c>
      <c r="L62" s="88"/>
      <c r="M62" s="47"/>
    </row>
    <row r="63" spans="1:13" s="7" customFormat="1" ht="12.75" customHeight="1" x14ac:dyDescent="0.15">
      <c r="A63" s="18"/>
      <c r="B63" s="19"/>
      <c r="C63" s="19"/>
      <c r="D63" s="19"/>
      <c r="E63" s="19" t="s">
        <v>73</v>
      </c>
      <c r="F63" s="19"/>
      <c r="G63" s="19"/>
      <c r="H63" s="86"/>
      <c r="I63" s="26">
        <v>2082000</v>
      </c>
      <c r="J63" s="26">
        <v>1500000</v>
      </c>
      <c r="K63" s="26">
        <f t="shared" si="7"/>
        <v>-582000</v>
      </c>
      <c r="L63" s="99"/>
      <c r="M63" s="47"/>
    </row>
    <row r="64" spans="1:13" s="7" customFormat="1" ht="12.75" customHeight="1" x14ac:dyDescent="0.15">
      <c r="A64" s="18"/>
      <c r="B64" s="19"/>
      <c r="C64" s="19"/>
      <c r="D64" s="19"/>
      <c r="E64" s="19" t="s">
        <v>74</v>
      </c>
      <c r="F64" s="19"/>
      <c r="G64" s="19"/>
      <c r="H64" s="86"/>
      <c r="I64" s="87">
        <v>22000</v>
      </c>
      <c r="J64" s="26">
        <v>0</v>
      </c>
      <c r="K64" s="26">
        <f t="shared" si="7"/>
        <v>-22000</v>
      </c>
      <c r="L64" s="88"/>
    </row>
    <row r="65" spans="1:15" s="7" customFormat="1" ht="12.75" customHeight="1" x14ac:dyDescent="0.15">
      <c r="A65" s="28"/>
      <c r="B65" s="29"/>
      <c r="C65" s="29"/>
      <c r="D65" s="29"/>
      <c r="E65" s="29" t="s">
        <v>75</v>
      </c>
      <c r="F65" s="19"/>
      <c r="G65" s="19"/>
      <c r="H65" s="86"/>
      <c r="I65" s="100">
        <v>110000</v>
      </c>
      <c r="J65" s="26">
        <v>211166</v>
      </c>
      <c r="K65" s="26">
        <f t="shared" si="7"/>
        <v>101166</v>
      </c>
      <c r="L65" s="88"/>
    </row>
    <row r="66" spans="1:15" s="7" customFormat="1" ht="12.75" customHeight="1" x14ac:dyDescent="0.15">
      <c r="A66" s="35"/>
      <c r="B66" s="36"/>
      <c r="C66" s="36"/>
      <c r="D66" s="36"/>
      <c r="E66" s="36" t="s">
        <v>59</v>
      </c>
      <c r="F66" s="101"/>
      <c r="G66" s="36"/>
      <c r="H66" s="102"/>
      <c r="I66" s="103">
        <f>SUM(I51:I65)</f>
        <v>4839123</v>
      </c>
      <c r="J66" s="103">
        <f>SUM(J51:J65)</f>
        <v>7658635</v>
      </c>
      <c r="K66" s="103">
        <f>SUM(K51:K65)</f>
        <v>2819512</v>
      </c>
      <c r="L66" s="104"/>
    </row>
    <row r="67" spans="1:15" s="7" customFormat="1" ht="13.35" customHeight="1" x14ac:dyDescent="0.15">
      <c r="A67" s="35"/>
      <c r="B67" s="36"/>
      <c r="C67" s="36"/>
      <c r="D67" s="36" t="s">
        <v>76</v>
      </c>
      <c r="E67" s="36"/>
      <c r="F67" s="101"/>
      <c r="G67" s="36"/>
      <c r="H67" s="102"/>
      <c r="I67" s="105">
        <f>I49+I66</f>
        <v>11519200</v>
      </c>
      <c r="J67" s="105">
        <f>J49+J66</f>
        <v>16012033</v>
      </c>
      <c r="K67" s="105">
        <f>K49+K66</f>
        <v>4492833</v>
      </c>
      <c r="L67" s="106"/>
    </row>
    <row r="68" spans="1:15" s="7" customFormat="1" ht="26.25" customHeight="1" x14ac:dyDescent="0.15">
      <c r="A68" s="11" t="s">
        <v>4</v>
      </c>
      <c r="B68" s="12"/>
      <c r="C68" s="12"/>
      <c r="D68" s="12"/>
      <c r="E68" s="12"/>
      <c r="F68" s="12"/>
      <c r="G68" s="12"/>
      <c r="H68" s="13"/>
      <c r="I68" s="60" t="s">
        <v>5</v>
      </c>
      <c r="J68" s="14" t="s">
        <v>6</v>
      </c>
      <c r="K68" s="16" t="s">
        <v>77</v>
      </c>
      <c r="L68" s="17" t="s">
        <v>8</v>
      </c>
    </row>
    <row r="69" spans="1:15" s="7" customFormat="1" ht="13.5" customHeight="1" x14ac:dyDescent="0.15">
      <c r="A69" s="107"/>
      <c r="B69" s="108">
        <v>2</v>
      </c>
      <c r="C69" s="109"/>
      <c r="D69" s="109" t="s">
        <v>78</v>
      </c>
      <c r="E69" s="109"/>
      <c r="F69" s="109"/>
      <c r="G69" s="109"/>
      <c r="H69" s="110"/>
      <c r="I69" s="111"/>
      <c r="J69" s="111"/>
      <c r="K69" s="26"/>
      <c r="L69" s="112"/>
      <c r="M69" s="85"/>
    </row>
    <row r="70" spans="1:15" s="7" customFormat="1" ht="13.5" customHeight="1" x14ac:dyDescent="0.15">
      <c r="A70" s="113"/>
      <c r="B70" s="114"/>
      <c r="C70" s="115" t="s">
        <v>52</v>
      </c>
      <c r="D70" s="115"/>
      <c r="E70" s="115"/>
      <c r="F70" s="115"/>
      <c r="G70" s="115"/>
      <c r="H70" s="116"/>
      <c r="I70" s="117"/>
      <c r="J70" s="117"/>
      <c r="K70" s="26"/>
      <c r="L70" s="118"/>
      <c r="M70" s="47"/>
    </row>
    <row r="71" spans="1:15" s="7" customFormat="1" ht="13.5" customHeight="1" x14ac:dyDescent="0.15">
      <c r="A71" s="18"/>
      <c r="B71" s="19"/>
      <c r="C71" s="19"/>
      <c r="D71" s="19"/>
      <c r="E71" s="19" t="s">
        <v>53</v>
      </c>
      <c r="F71" s="19"/>
      <c r="G71" s="19"/>
      <c r="H71" s="86"/>
      <c r="I71" s="87">
        <v>2920000</v>
      </c>
      <c r="J71" s="87">
        <v>643290</v>
      </c>
      <c r="K71" s="26">
        <f t="shared" ref="K71:K77" si="9">J71-I71</f>
        <v>-2276710</v>
      </c>
      <c r="L71" s="88" t="s">
        <v>79</v>
      </c>
      <c r="M71" s="47"/>
    </row>
    <row r="72" spans="1:15" s="7" customFormat="1" ht="13.5" customHeight="1" x14ac:dyDescent="0.15">
      <c r="A72" s="18"/>
      <c r="B72" s="19"/>
      <c r="C72" s="19"/>
      <c r="D72" s="19"/>
      <c r="E72" s="19" t="s">
        <v>80</v>
      </c>
      <c r="F72" s="19"/>
      <c r="G72" s="19"/>
      <c r="H72" s="86"/>
      <c r="I72" s="89">
        <v>0</v>
      </c>
      <c r="J72" s="87">
        <v>0</v>
      </c>
      <c r="K72" s="26">
        <f t="shared" si="9"/>
        <v>0</v>
      </c>
      <c r="L72" s="88"/>
      <c r="M72" s="47"/>
    </row>
    <row r="73" spans="1:15" s="7" customFormat="1" ht="13.5" customHeight="1" x14ac:dyDescent="0.15">
      <c r="A73" s="18"/>
      <c r="B73" s="19"/>
      <c r="C73" s="19"/>
      <c r="D73" s="19"/>
      <c r="E73" s="19" t="s">
        <v>54</v>
      </c>
      <c r="F73" s="19"/>
      <c r="G73" s="19"/>
      <c r="H73" s="86"/>
      <c r="I73" s="89">
        <v>1800000</v>
      </c>
      <c r="J73" s="87">
        <v>0</v>
      </c>
      <c r="K73" s="26">
        <f t="shared" si="9"/>
        <v>-1800000</v>
      </c>
      <c r="L73" s="88" t="s">
        <v>81</v>
      </c>
      <c r="M73" s="47"/>
    </row>
    <row r="74" spans="1:15" s="7" customFormat="1" ht="13.5" customHeight="1" x14ac:dyDescent="0.15">
      <c r="A74" s="18"/>
      <c r="B74" s="19"/>
      <c r="C74" s="19"/>
      <c r="D74" s="19"/>
      <c r="E74" s="19" t="s">
        <v>55</v>
      </c>
      <c r="F74" s="19"/>
      <c r="G74" s="19"/>
      <c r="H74" s="86"/>
      <c r="I74" s="87">
        <v>320000</v>
      </c>
      <c r="J74" s="87">
        <v>59203</v>
      </c>
      <c r="K74" s="26">
        <f t="shared" si="9"/>
        <v>-260797</v>
      </c>
      <c r="L74" s="88" t="s">
        <v>79</v>
      </c>
      <c r="M74" s="47"/>
      <c r="O74" s="119"/>
    </row>
    <row r="75" spans="1:15" s="7" customFormat="1" ht="13.5" customHeight="1" x14ac:dyDescent="0.15">
      <c r="A75" s="18"/>
      <c r="B75" s="19"/>
      <c r="C75" s="19"/>
      <c r="D75" s="19"/>
      <c r="E75" s="19" t="s">
        <v>56</v>
      </c>
      <c r="F75" s="19"/>
      <c r="G75" s="19"/>
      <c r="H75" s="86"/>
      <c r="I75" s="87">
        <v>40000</v>
      </c>
      <c r="J75" s="87">
        <v>30400</v>
      </c>
      <c r="K75" s="26">
        <f t="shared" si="9"/>
        <v>-9600</v>
      </c>
      <c r="L75" s="88" t="s">
        <v>79</v>
      </c>
      <c r="M75" s="47"/>
    </row>
    <row r="76" spans="1:15" s="7" customFormat="1" ht="13.5" customHeight="1" x14ac:dyDescent="0.15">
      <c r="A76" s="18"/>
      <c r="B76" s="19"/>
      <c r="C76" s="19"/>
      <c r="D76" s="19"/>
      <c r="E76" s="19" t="s">
        <v>57</v>
      </c>
      <c r="F76" s="19"/>
      <c r="G76" s="19"/>
      <c r="H76" s="86"/>
      <c r="I76" s="87">
        <v>15000</v>
      </c>
      <c r="J76" s="87">
        <v>8610</v>
      </c>
      <c r="K76" s="26">
        <f t="shared" si="9"/>
        <v>-6390</v>
      </c>
      <c r="L76" s="88"/>
      <c r="O76" s="119"/>
    </row>
    <row r="77" spans="1:15" s="7" customFormat="1" ht="13.5" customHeight="1" x14ac:dyDescent="0.15">
      <c r="A77" s="28"/>
      <c r="B77" s="29"/>
      <c r="C77" s="29"/>
      <c r="D77" s="29"/>
      <c r="E77" s="29" t="s">
        <v>58</v>
      </c>
      <c r="F77" s="29"/>
      <c r="G77" s="29"/>
      <c r="H77" s="120"/>
      <c r="I77" s="100">
        <v>132000</v>
      </c>
      <c r="J77" s="100">
        <v>132000</v>
      </c>
      <c r="K77" s="33">
        <f t="shared" si="9"/>
        <v>0</v>
      </c>
      <c r="L77" s="121"/>
      <c r="O77" s="119"/>
    </row>
    <row r="78" spans="1:15" s="7" customFormat="1" ht="13.5" customHeight="1" x14ac:dyDescent="0.15">
      <c r="A78" s="35"/>
      <c r="B78" s="36"/>
      <c r="C78" s="36"/>
      <c r="D78" s="36"/>
      <c r="E78" s="36" t="s">
        <v>59</v>
      </c>
      <c r="F78" s="101"/>
      <c r="G78" s="36"/>
      <c r="H78" s="102"/>
      <c r="I78" s="103">
        <f>SUM(I71:I77)</f>
        <v>5227000</v>
      </c>
      <c r="J78" s="122">
        <f>SUM(J71:J77)</f>
        <v>873503</v>
      </c>
      <c r="K78" s="123">
        <f>SUM(K71:K77)</f>
        <v>-4353497</v>
      </c>
      <c r="L78" s="124"/>
      <c r="M78" s="47"/>
      <c r="O78" s="47"/>
    </row>
    <row r="79" spans="1:15" s="7" customFormat="1" ht="13.5" customHeight="1" x14ac:dyDescent="0.15">
      <c r="A79" s="40"/>
      <c r="B79" s="41"/>
      <c r="C79" s="41" t="s">
        <v>60</v>
      </c>
      <c r="D79" s="41"/>
      <c r="E79" s="41"/>
      <c r="F79" s="41"/>
      <c r="G79" s="41"/>
      <c r="H79" s="125"/>
      <c r="I79" s="98"/>
      <c r="J79" s="126"/>
      <c r="K79" s="44"/>
      <c r="L79" s="127"/>
      <c r="M79" s="47"/>
      <c r="O79" s="47"/>
    </row>
    <row r="80" spans="1:15" s="7" customFormat="1" ht="13.5" customHeight="1" x14ac:dyDescent="0.15">
      <c r="A80" s="18"/>
      <c r="B80" s="19"/>
      <c r="C80" s="19"/>
      <c r="D80" s="19"/>
      <c r="E80" s="19" t="s">
        <v>61</v>
      </c>
      <c r="F80" s="19"/>
      <c r="G80" s="19"/>
      <c r="H80" s="86"/>
      <c r="I80" s="26">
        <v>140000</v>
      </c>
      <c r="J80" s="87">
        <v>44016</v>
      </c>
      <c r="K80" s="26">
        <f t="shared" ref="K80:K95" si="10">J80-I80</f>
        <v>-95984</v>
      </c>
      <c r="L80" s="88" t="s">
        <v>82</v>
      </c>
      <c r="M80" s="47"/>
      <c r="O80" s="47"/>
    </row>
    <row r="81" spans="1:15" s="7" customFormat="1" ht="13.5" customHeight="1" x14ac:dyDescent="0.15">
      <c r="A81" s="18"/>
      <c r="B81" s="19"/>
      <c r="C81" s="19"/>
      <c r="D81" s="19"/>
      <c r="E81" s="19" t="s">
        <v>62</v>
      </c>
      <c r="F81" s="19"/>
      <c r="G81" s="19"/>
      <c r="H81" s="86"/>
      <c r="I81" s="26">
        <v>140000</v>
      </c>
      <c r="J81" s="87">
        <v>112020</v>
      </c>
      <c r="K81" s="26">
        <f t="shared" si="10"/>
        <v>-27980</v>
      </c>
      <c r="L81" s="128"/>
      <c r="M81" s="47"/>
    </row>
    <row r="82" spans="1:15" s="7" customFormat="1" ht="13.5" customHeight="1" x14ac:dyDescent="0.15">
      <c r="A82" s="18"/>
      <c r="B82" s="19"/>
      <c r="C82" s="19"/>
      <c r="D82" s="19"/>
      <c r="E82" s="19" t="s">
        <v>83</v>
      </c>
      <c r="F82" s="19"/>
      <c r="G82" s="19"/>
      <c r="H82" s="86"/>
      <c r="I82" s="89">
        <v>0</v>
      </c>
      <c r="J82" s="87">
        <v>3410</v>
      </c>
      <c r="K82" s="26">
        <f t="shared" si="10"/>
        <v>3410</v>
      </c>
      <c r="L82" s="128"/>
      <c r="M82" s="47"/>
      <c r="O82" s="47"/>
    </row>
    <row r="83" spans="1:15" s="7" customFormat="1" ht="13.5" customHeight="1" x14ac:dyDescent="0.15">
      <c r="A83" s="18"/>
      <c r="B83" s="19"/>
      <c r="C83" s="19"/>
      <c r="D83" s="19"/>
      <c r="E83" s="19" t="s">
        <v>64</v>
      </c>
      <c r="F83" s="19"/>
      <c r="G83" s="19"/>
      <c r="H83" s="86"/>
      <c r="I83" s="26">
        <v>340000</v>
      </c>
      <c r="J83" s="87">
        <v>266342</v>
      </c>
      <c r="K83" s="26">
        <f t="shared" si="10"/>
        <v>-73658</v>
      </c>
      <c r="L83" s="88" t="s">
        <v>84</v>
      </c>
      <c r="M83" s="47"/>
      <c r="O83" s="47"/>
    </row>
    <row r="84" spans="1:15" s="7" customFormat="1" ht="13.5" customHeight="1" x14ac:dyDescent="0.15">
      <c r="A84" s="18"/>
      <c r="B84" s="19"/>
      <c r="C84" s="19"/>
      <c r="D84" s="19"/>
      <c r="E84" s="19" t="s">
        <v>65</v>
      </c>
      <c r="F84" s="19"/>
      <c r="G84" s="19"/>
      <c r="H84" s="86"/>
      <c r="I84" s="26">
        <v>50000</v>
      </c>
      <c r="J84" s="87">
        <v>192846</v>
      </c>
      <c r="K84" s="26">
        <f t="shared" si="10"/>
        <v>142846</v>
      </c>
      <c r="L84" s="88" t="s">
        <v>85</v>
      </c>
      <c r="M84" s="47"/>
      <c r="O84" s="119"/>
    </row>
    <row r="85" spans="1:15" s="7" customFormat="1" ht="13.5" customHeight="1" x14ac:dyDescent="0.15">
      <c r="A85" s="18"/>
      <c r="B85" s="19"/>
      <c r="C85" s="19"/>
      <c r="D85" s="19"/>
      <c r="E85" s="19" t="s">
        <v>67</v>
      </c>
      <c r="F85" s="19"/>
      <c r="G85" s="19"/>
      <c r="H85" s="86"/>
      <c r="I85" s="26">
        <v>1000000</v>
      </c>
      <c r="J85" s="87">
        <v>189439</v>
      </c>
      <c r="K85" s="26">
        <f t="shared" si="10"/>
        <v>-810561</v>
      </c>
      <c r="L85" s="88" t="s">
        <v>86</v>
      </c>
      <c r="M85" s="47"/>
      <c r="N85" s="119"/>
      <c r="O85" s="47"/>
    </row>
    <row r="86" spans="1:15" s="7" customFormat="1" ht="13.5" customHeight="1" x14ac:dyDescent="0.15">
      <c r="A86" s="18"/>
      <c r="B86" s="19"/>
      <c r="C86" s="19"/>
      <c r="D86" s="19"/>
      <c r="E86" s="19" t="s">
        <v>87</v>
      </c>
      <c r="F86" s="19"/>
      <c r="G86" s="19"/>
      <c r="H86" s="86"/>
      <c r="I86" s="87">
        <v>570000</v>
      </c>
      <c r="J86" s="87">
        <v>565400</v>
      </c>
      <c r="K86" s="26">
        <f t="shared" si="10"/>
        <v>-4600</v>
      </c>
      <c r="L86" s="88" t="s">
        <v>88</v>
      </c>
      <c r="M86" s="47"/>
    </row>
    <row r="87" spans="1:15" s="7" customFormat="1" ht="13.5" customHeight="1" x14ac:dyDescent="0.15">
      <c r="A87" s="18"/>
      <c r="B87" s="19"/>
      <c r="C87" s="19"/>
      <c r="D87" s="19"/>
      <c r="E87" s="19" t="s">
        <v>89</v>
      </c>
      <c r="F87" s="19"/>
      <c r="G87" s="19"/>
      <c r="H87" s="86"/>
      <c r="I87" s="89">
        <v>194000</v>
      </c>
      <c r="J87" s="87">
        <v>164000</v>
      </c>
      <c r="K87" s="26">
        <f t="shared" si="10"/>
        <v>-30000</v>
      </c>
      <c r="L87" s="128"/>
      <c r="M87" s="47"/>
      <c r="O87" s="47"/>
    </row>
    <row r="88" spans="1:15" s="7" customFormat="1" ht="13.5" customHeight="1" x14ac:dyDescent="0.15">
      <c r="A88" s="18"/>
      <c r="B88" s="19"/>
      <c r="C88" s="19"/>
      <c r="D88" s="19"/>
      <c r="E88" s="19" t="s">
        <v>69</v>
      </c>
      <c r="F88" s="19"/>
      <c r="G88" s="19"/>
      <c r="H88" s="86"/>
      <c r="I88" s="26">
        <v>850000</v>
      </c>
      <c r="J88" s="87">
        <v>688885</v>
      </c>
      <c r="K88" s="26">
        <f t="shared" si="10"/>
        <v>-161115</v>
      </c>
      <c r="L88" s="88" t="s">
        <v>79</v>
      </c>
      <c r="M88" s="47"/>
    </row>
    <row r="89" spans="1:15" s="7" customFormat="1" ht="13.5" customHeight="1" x14ac:dyDescent="0.15">
      <c r="A89" s="18"/>
      <c r="B89" s="19"/>
      <c r="C89" s="19"/>
      <c r="D89" s="19"/>
      <c r="E89" s="19" t="s">
        <v>70</v>
      </c>
      <c r="F89" s="19"/>
      <c r="G89" s="19"/>
      <c r="H89" s="86"/>
      <c r="I89" s="26">
        <v>300000</v>
      </c>
      <c r="J89" s="26">
        <v>364900</v>
      </c>
      <c r="K89" s="26">
        <f t="shared" si="10"/>
        <v>64900</v>
      </c>
      <c r="L89" s="88"/>
      <c r="M89" s="47"/>
    </row>
    <row r="90" spans="1:15" s="7" customFormat="1" ht="13.5" customHeight="1" x14ac:dyDescent="0.15">
      <c r="A90" s="18"/>
      <c r="B90" s="19"/>
      <c r="C90" s="19"/>
      <c r="D90" s="19"/>
      <c r="E90" s="19" t="s">
        <v>71</v>
      </c>
      <c r="F90" s="19"/>
      <c r="G90" s="19"/>
      <c r="H90" s="86"/>
      <c r="I90" s="26">
        <v>1000000</v>
      </c>
      <c r="J90" s="26">
        <v>22000</v>
      </c>
      <c r="K90" s="26">
        <f t="shared" si="10"/>
        <v>-978000</v>
      </c>
      <c r="L90" s="88" t="s">
        <v>90</v>
      </c>
      <c r="M90" s="47"/>
    </row>
    <row r="91" spans="1:15" s="7" customFormat="1" ht="13.5" customHeight="1" x14ac:dyDescent="0.15">
      <c r="A91" s="18"/>
      <c r="B91" s="19"/>
      <c r="C91" s="19"/>
      <c r="D91" s="19"/>
      <c r="E91" s="19" t="s">
        <v>72</v>
      </c>
      <c r="F91" s="19"/>
      <c r="G91" s="19"/>
      <c r="H91" s="86"/>
      <c r="I91" s="129">
        <v>20000</v>
      </c>
      <c r="J91" s="26">
        <v>45553</v>
      </c>
      <c r="K91" s="26">
        <f t="shared" si="10"/>
        <v>25553</v>
      </c>
      <c r="L91" s="88" t="s">
        <v>79</v>
      </c>
      <c r="M91" s="47"/>
    </row>
    <row r="92" spans="1:15" s="7" customFormat="1" ht="13.5" customHeight="1" x14ac:dyDescent="0.15">
      <c r="A92" s="18"/>
      <c r="B92" s="19"/>
      <c r="C92" s="19"/>
      <c r="D92" s="19"/>
      <c r="E92" s="19" t="s">
        <v>73</v>
      </c>
      <c r="F92" s="19"/>
      <c r="G92" s="19"/>
      <c r="H92" s="86"/>
      <c r="I92" s="26">
        <v>0</v>
      </c>
      <c r="J92" s="26">
        <v>19800</v>
      </c>
      <c r="K92" s="26">
        <f t="shared" si="10"/>
        <v>19800</v>
      </c>
      <c r="L92" s="88"/>
      <c r="M92" s="47"/>
    </row>
    <row r="93" spans="1:15" s="7" customFormat="1" ht="13.5" customHeight="1" x14ac:dyDescent="0.15">
      <c r="A93" s="18"/>
      <c r="B93" s="19"/>
      <c r="C93" s="19"/>
      <c r="D93" s="19"/>
      <c r="E93" s="19" t="s">
        <v>74</v>
      </c>
      <c r="F93" s="19"/>
      <c r="G93" s="19"/>
      <c r="H93" s="86"/>
      <c r="I93" s="26">
        <v>42000</v>
      </c>
      <c r="J93" s="26">
        <v>70302</v>
      </c>
      <c r="K93" s="26">
        <f t="shared" si="10"/>
        <v>28302</v>
      </c>
      <c r="L93" s="88" t="s">
        <v>79</v>
      </c>
    </row>
    <row r="94" spans="1:15" s="7" customFormat="1" ht="13.5" customHeight="1" x14ac:dyDescent="0.15">
      <c r="A94" s="18"/>
      <c r="B94" s="19"/>
      <c r="C94" s="19"/>
      <c r="D94" s="19"/>
      <c r="E94" s="19" t="s">
        <v>75</v>
      </c>
      <c r="F94" s="19"/>
      <c r="G94" s="19"/>
      <c r="H94" s="86"/>
      <c r="I94" s="33">
        <v>160000</v>
      </c>
      <c r="J94" s="33">
        <v>298111</v>
      </c>
      <c r="K94" s="26">
        <f t="shared" si="10"/>
        <v>138111</v>
      </c>
      <c r="L94" s="88" t="s">
        <v>79</v>
      </c>
    </row>
    <row r="95" spans="1:15" s="7" customFormat="1" ht="13.5" customHeight="1" x14ac:dyDescent="0.15">
      <c r="A95" s="130"/>
      <c r="B95" s="131"/>
      <c r="C95" s="131"/>
      <c r="D95" s="131"/>
      <c r="E95" s="19" t="s">
        <v>91</v>
      </c>
      <c r="F95" s="19"/>
      <c r="G95" s="19"/>
      <c r="H95" s="86"/>
      <c r="I95" s="132">
        <v>1000</v>
      </c>
      <c r="J95" s="133">
        <v>0</v>
      </c>
      <c r="K95" s="26">
        <f t="shared" si="10"/>
        <v>-1000</v>
      </c>
      <c r="L95" s="134"/>
      <c r="O95" s="135"/>
    </row>
    <row r="96" spans="1:15" s="7" customFormat="1" ht="13.5" customHeight="1" x14ac:dyDescent="0.15">
      <c r="A96" s="68"/>
      <c r="E96" s="136" t="s">
        <v>59</v>
      </c>
      <c r="F96" s="137"/>
      <c r="G96" s="136"/>
      <c r="H96" s="138"/>
      <c r="I96" s="139">
        <f>SUM(I80:I95)</f>
        <v>4807000</v>
      </c>
      <c r="J96" s="139">
        <f>SUM(J80:J95)</f>
        <v>3047024</v>
      </c>
      <c r="K96" s="140">
        <f>SUM(K80:K95)</f>
        <v>-1759976</v>
      </c>
      <c r="L96" s="141"/>
    </row>
    <row r="97" spans="1:13" s="7" customFormat="1" ht="13.5" customHeight="1" x14ac:dyDescent="0.15">
      <c r="A97" s="35"/>
      <c r="B97" s="36"/>
      <c r="C97" s="36"/>
      <c r="D97" s="36" t="s">
        <v>92</v>
      </c>
      <c r="E97" s="101"/>
      <c r="F97" s="36"/>
      <c r="G97" s="36"/>
      <c r="H97" s="102"/>
      <c r="I97" s="103">
        <f>(I78+I96)</f>
        <v>10034000</v>
      </c>
      <c r="J97" s="103">
        <f>(J78+J96)</f>
        <v>3920527</v>
      </c>
      <c r="K97" s="142">
        <f>(K78+K96)</f>
        <v>-6113473</v>
      </c>
      <c r="L97" s="104"/>
    </row>
    <row r="98" spans="1:13" s="7" customFormat="1" ht="13.5" customHeight="1" x14ac:dyDescent="0.15">
      <c r="A98" s="68"/>
      <c r="H98" s="56"/>
      <c r="I98" s="73"/>
      <c r="J98" s="73"/>
      <c r="K98" s="73"/>
      <c r="L98" s="106"/>
    </row>
    <row r="99" spans="1:13" s="7" customFormat="1" ht="13.5" customHeight="1" x14ac:dyDescent="0.15">
      <c r="A99" s="35"/>
      <c r="B99" s="36"/>
      <c r="C99" s="36"/>
      <c r="D99" s="36"/>
      <c r="E99" s="36" t="s">
        <v>93</v>
      </c>
      <c r="F99" s="36"/>
      <c r="G99" s="36"/>
      <c r="H99" s="37"/>
      <c r="I99" s="142">
        <f>I67+I97</f>
        <v>21553200</v>
      </c>
      <c r="J99" s="142">
        <f>J67+J97</f>
        <v>19932560</v>
      </c>
      <c r="K99" s="142">
        <f>K67+K97</f>
        <v>-1620640</v>
      </c>
      <c r="L99" s="104"/>
    </row>
    <row r="100" spans="1:13" s="7" customFormat="1" ht="13.5" customHeight="1" x14ac:dyDescent="0.15">
      <c r="A100" s="40"/>
      <c r="B100" s="41"/>
      <c r="C100" s="41"/>
      <c r="D100" s="41"/>
      <c r="E100" s="41"/>
      <c r="F100" s="41"/>
      <c r="G100" s="41"/>
      <c r="H100" s="42"/>
      <c r="I100" s="21"/>
      <c r="J100" s="21"/>
      <c r="K100" s="44"/>
      <c r="L100" s="143"/>
      <c r="M100" s="144"/>
    </row>
    <row r="101" spans="1:13" s="7" customFormat="1" ht="13.5" customHeight="1" x14ac:dyDescent="0.15">
      <c r="A101" s="18" t="s">
        <v>94</v>
      </c>
      <c r="B101" s="19"/>
      <c r="C101" s="19" t="s">
        <v>95</v>
      </c>
      <c r="D101" s="19"/>
      <c r="E101" s="19"/>
      <c r="F101" s="19"/>
      <c r="G101" s="19"/>
      <c r="H101" s="20"/>
      <c r="I101" s="21"/>
      <c r="J101" s="21"/>
      <c r="K101" s="26"/>
      <c r="L101" s="145"/>
      <c r="M101" s="144"/>
    </row>
    <row r="102" spans="1:13" s="7" customFormat="1" ht="13.5" customHeight="1" x14ac:dyDescent="0.15">
      <c r="A102" s="18"/>
      <c r="B102" s="19"/>
      <c r="C102" s="19"/>
      <c r="D102" s="19" t="s">
        <v>96</v>
      </c>
      <c r="E102" s="19"/>
      <c r="F102" s="19"/>
      <c r="G102" s="19"/>
      <c r="H102" s="20"/>
      <c r="I102" s="21">
        <v>0</v>
      </c>
      <c r="J102" s="21">
        <v>0</v>
      </c>
      <c r="K102" s="26">
        <f>J102-I102</f>
        <v>0</v>
      </c>
      <c r="L102" s="146"/>
      <c r="M102" s="144"/>
    </row>
    <row r="103" spans="1:13" s="7" customFormat="1" ht="13.5" customHeight="1" x14ac:dyDescent="0.15">
      <c r="A103" s="28"/>
      <c r="B103" s="29"/>
      <c r="C103" s="29"/>
      <c r="D103" s="29" t="s">
        <v>97</v>
      </c>
      <c r="E103" s="29"/>
      <c r="F103" s="29"/>
      <c r="G103" s="29"/>
      <c r="H103" s="30"/>
      <c r="I103" s="147">
        <v>0</v>
      </c>
      <c r="J103" s="147">
        <v>0</v>
      </c>
      <c r="K103" s="33">
        <f t="shared" ref="K103:K104" si="11">J103-I103</f>
        <v>0</v>
      </c>
      <c r="L103" s="148"/>
    </row>
    <row r="104" spans="1:13" s="7" customFormat="1" ht="13.5" customHeight="1" x14ac:dyDescent="0.15">
      <c r="A104" s="35"/>
      <c r="B104" s="36"/>
      <c r="C104" s="36" t="s">
        <v>98</v>
      </c>
      <c r="D104" s="36"/>
      <c r="E104" s="36"/>
      <c r="F104" s="36"/>
      <c r="G104" s="36"/>
      <c r="H104" s="37"/>
      <c r="I104" s="149">
        <f>SUM(I102:I103)</f>
        <v>0</v>
      </c>
      <c r="J104" s="149">
        <v>0</v>
      </c>
      <c r="K104" s="142">
        <f t="shared" si="11"/>
        <v>0</v>
      </c>
      <c r="L104" s="150"/>
    </row>
    <row r="105" spans="1:13" s="7" customFormat="1" ht="13.5" customHeight="1" x14ac:dyDescent="0.15">
      <c r="A105" s="40"/>
      <c r="B105" s="41"/>
      <c r="C105" s="41"/>
      <c r="D105" s="41"/>
      <c r="E105" s="41"/>
      <c r="F105" s="41"/>
      <c r="G105" s="41"/>
      <c r="H105" s="42"/>
      <c r="I105" s="43"/>
      <c r="J105" s="43"/>
      <c r="K105" s="44"/>
      <c r="L105" s="143"/>
      <c r="M105" s="144"/>
    </row>
    <row r="106" spans="1:13" s="7" customFormat="1" ht="13.5" customHeight="1" x14ac:dyDescent="0.15">
      <c r="A106" s="18" t="s">
        <v>99</v>
      </c>
      <c r="B106" s="19"/>
      <c r="C106" s="19" t="s">
        <v>100</v>
      </c>
      <c r="D106" s="19"/>
      <c r="E106" s="19"/>
      <c r="F106" s="19"/>
      <c r="G106" s="19"/>
      <c r="H106" s="20"/>
      <c r="I106" s="21"/>
      <c r="J106" s="21"/>
      <c r="K106" s="26"/>
      <c r="L106" s="145"/>
      <c r="M106" s="144"/>
    </row>
    <row r="107" spans="1:13" s="7" customFormat="1" ht="13.5" customHeight="1" x14ac:dyDescent="0.15">
      <c r="A107" s="18"/>
      <c r="B107" s="19"/>
      <c r="C107" s="19"/>
      <c r="D107" s="19" t="s">
        <v>101</v>
      </c>
      <c r="E107" s="19"/>
      <c r="F107" s="19"/>
      <c r="G107" s="19"/>
      <c r="H107" s="20"/>
      <c r="I107" s="21">
        <v>0</v>
      </c>
      <c r="J107" s="21">
        <v>0</v>
      </c>
      <c r="K107" s="26">
        <f>J107-I107</f>
        <v>0</v>
      </c>
      <c r="L107" s="145"/>
      <c r="M107" s="144"/>
    </row>
    <row r="108" spans="1:13" s="7" customFormat="1" ht="13.5" customHeight="1" x14ac:dyDescent="0.15">
      <c r="A108" s="28"/>
      <c r="B108" s="29"/>
      <c r="C108" s="29"/>
      <c r="D108" s="29" t="s">
        <v>102</v>
      </c>
      <c r="E108" s="29"/>
      <c r="F108" s="29"/>
      <c r="G108" s="29"/>
      <c r="H108" s="30"/>
      <c r="I108" s="147">
        <v>0</v>
      </c>
      <c r="J108" s="147">
        <v>0</v>
      </c>
      <c r="K108" s="33">
        <f>J108-I108</f>
        <v>0</v>
      </c>
      <c r="L108" s="146"/>
    </row>
    <row r="109" spans="1:13" s="7" customFormat="1" ht="13.5" customHeight="1" x14ac:dyDescent="0.15">
      <c r="A109" s="35"/>
      <c r="B109" s="36"/>
      <c r="C109" s="36" t="s">
        <v>103</v>
      </c>
      <c r="D109" s="36"/>
      <c r="E109" s="36"/>
      <c r="F109" s="36"/>
      <c r="G109" s="36"/>
      <c r="H109" s="37"/>
      <c r="I109" s="142">
        <f>SUM(I107:I108)</f>
        <v>0</v>
      </c>
      <c r="J109" s="142">
        <f>SUM(J107:J108)</f>
        <v>0</v>
      </c>
      <c r="K109" s="142">
        <f>SUM(K107:K108)</f>
        <v>0</v>
      </c>
      <c r="L109" s="150"/>
    </row>
    <row r="110" spans="1:13" s="7" customFormat="1" ht="13.5" customHeight="1" x14ac:dyDescent="0.15">
      <c r="A110" s="68"/>
      <c r="H110" s="56"/>
      <c r="I110" s="73"/>
      <c r="J110" s="73"/>
      <c r="K110" s="151"/>
      <c r="L110" s="152"/>
    </row>
    <row r="111" spans="1:13" s="7" customFormat="1" ht="13.5" customHeight="1" x14ac:dyDescent="0.15">
      <c r="A111" s="35"/>
      <c r="B111" s="36"/>
      <c r="C111" s="36"/>
      <c r="D111" s="36" t="s">
        <v>104</v>
      </c>
      <c r="E111" s="36"/>
      <c r="F111" s="36"/>
      <c r="G111" s="36"/>
      <c r="H111" s="37"/>
      <c r="I111" s="123">
        <f>I38-I99-I109</f>
        <v>1209950</v>
      </c>
      <c r="J111" s="123">
        <f>J38-J99+J104-J109</f>
        <v>3150601</v>
      </c>
      <c r="K111" s="123">
        <f>K38-K99-K109</f>
        <v>1940051</v>
      </c>
      <c r="L111" s="150"/>
    </row>
    <row r="112" spans="1:13" s="7" customFormat="1" ht="13.5" customHeight="1" x14ac:dyDescent="0.15">
      <c r="A112" s="35"/>
      <c r="B112" s="36"/>
      <c r="C112" s="36"/>
      <c r="D112" s="36" t="s">
        <v>105</v>
      </c>
      <c r="E112" s="36"/>
      <c r="F112" s="36"/>
      <c r="G112" s="36"/>
      <c r="H112" s="37"/>
      <c r="I112" s="153">
        <v>4449273</v>
      </c>
      <c r="J112" s="153">
        <v>4449273</v>
      </c>
      <c r="K112" s="123">
        <v>0</v>
      </c>
      <c r="L112" s="152"/>
    </row>
    <row r="113" spans="1:12" s="7" customFormat="1" ht="13.5" customHeight="1" x14ac:dyDescent="0.15">
      <c r="A113" s="35"/>
      <c r="B113" s="36"/>
      <c r="C113" s="36"/>
      <c r="D113" s="36" t="s">
        <v>106</v>
      </c>
      <c r="E113" s="36"/>
      <c r="F113" s="36"/>
      <c r="G113" s="36"/>
      <c r="H113" s="37"/>
      <c r="I113" s="153">
        <f>I111+I112</f>
        <v>5659223</v>
      </c>
      <c r="J113" s="153">
        <f>J111+J112</f>
        <v>7599874</v>
      </c>
      <c r="K113" s="153">
        <f>SUM(K111:K112)</f>
        <v>1940051</v>
      </c>
      <c r="L113" s="152"/>
    </row>
    <row r="114" spans="1:12" s="7" customFormat="1" ht="13.5" customHeight="1" x14ac:dyDescent="0.15">
      <c r="H114" s="8"/>
      <c r="I114" s="144"/>
      <c r="K114" s="144"/>
      <c r="L114" s="8"/>
    </row>
    <row r="115" spans="1:12" s="7" customFormat="1" ht="13.5" customHeight="1" x14ac:dyDescent="0.15">
      <c r="H115" s="8"/>
      <c r="I115" s="144"/>
      <c r="K115" s="144"/>
      <c r="L115" s="8"/>
    </row>
    <row r="116" spans="1:12" s="7" customFormat="1" ht="13.5" customHeight="1" x14ac:dyDescent="0.15">
      <c r="H116" s="8"/>
      <c r="I116" s="144"/>
      <c r="K116" s="144"/>
      <c r="L116" s="8"/>
    </row>
    <row r="117" spans="1:12" s="7" customFormat="1" ht="13.5" customHeight="1" x14ac:dyDescent="0.15">
      <c r="H117" s="8"/>
      <c r="I117" s="144"/>
      <c r="K117" s="144"/>
      <c r="L117" s="8"/>
    </row>
    <row r="118" spans="1:12" s="7" customFormat="1" ht="13.5" customHeight="1" x14ac:dyDescent="0.15">
      <c r="H118" s="8"/>
      <c r="I118" s="144"/>
      <c r="K118" s="144"/>
      <c r="L118" s="8"/>
    </row>
    <row r="119" spans="1:12" s="7" customFormat="1" ht="13.5" customHeight="1" x14ac:dyDescent="0.15">
      <c r="H119" s="8"/>
      <c r="I119" s="144"/>
      <c r="K119" s="144"/>
      <c r="L119" s="8"/>
    </row>
    <row r="120" spans="1:12" s="7" customFormat="1" ht="13.5" customHeight="1" x14ac:dyDescent="0.15">
      <c r="H120" s="8"/>
      <c r="I120" s="144"/>
      <c r="K120" s="144"/>
      <c r="L120" s="8"/>
    </row>
    <row r="121" spans="1:12" s="7" customFormat="1" ht="13.5" customHeight="1" x14ac:dyDescent="0.15">
      <c r="H121" s="8"/>
      <c r="L121" s="8"/>
    </row>
    <row r="122" spans="1:12" s="7" customFormat="1" ht="13.5" customHeight="1" x14ac:dyDescent="0.15">
      <c r="H122" s="8"/>
      <c r="L122" s="8"/>
    </row>
    <row r="123" spans="1:12" s="7" customFormat="1" ht="15" customHeight="1" x14ac:dyDescent="0.15">
      <c r="H123" s="8"/>
      <c r="L123" s="8"/>
    </row>
    <row r="124" spans="1:12" s="7" customFormat="1" ht="15" customHeight="1" x14ac:dyDescent="0.15">
      <c r="H124" s="8"/>
      <c r="L124" s="8"/>
    </row>
    <row r="125" spans="1:12" s="7" customFormat="1" ht="15" customHeight="1" x14ac:dyDescent="0.15">
      <c r="H125" s="8"/>
      <c r="L125" s="8"/>
    </row>
    <row r="126" spans="1:12" s="7" customFormat="1" ht="12" x14ac:dyDescent="0.15">
      <c r="H126" s="8"/>
      <c r="L126" s="8"/>
    </row>
    <row r="127" spans="1:12" s="7" customFormat="1" ht="12" x14ac:dyDescent="0.15">
      <c r="H127" s="8"/>
      <c r="L127" s="8"/>
    </row>
    <row r="128" spans="1:12" s="7" customFormat="1" ht="12" x14ac:dyDescent="0.15">
      <c r="H128" s="8"/>
      <c r="L128" s="8"/>
    </row>
    <row r="129" spans="8:12" s="7" customFormat="1" ht="12" x14ac:dyDescent="0.15">
      <c r="H129" s="8"/>
      <c r="L129" s="8"/>
    </row>
    <row r="130" spans="8:12" s="7" customFormat="1" ht="12" x14ac:dyDescent="0.15">
      <c r="H130" s="8"/>
      <c r="L130" s="8"/>
    </row>
    <row r="131" spans="8:12" s="7" customFormat="1" ht="12" x14ac:dyDescent="0.15">
      <c r="H131" s="8"/>
      <c r="L131" s="8"/>
    </row>
    <row r="132" spans="8:12" s="7" customFormat="1" ht="12" x14ac:dyDescent="0.15">
      <c r="H132" s="8"/>
      <c r="L132" s="8"/>
    </row>
    <row r="133" spans="8:12" s="7" customFormat="1" ht="12" x14ac:dyDescent="0.15">
      <c r="H133" s="8"/>
      <c r="L133" s="8"/>
    </row>
    <row r="134" spans="8:12" s="7" customFormat="1" ht="12" x14ac:dyDescent="0.15">
      <c r="H134" s="8"/>
      <c r="L134" s="8"/>
    </row>
    <row r="135" spans="8:12" s="7" customFormat="1" ht="12" x14ac:dyDescent="0.15">
      <c r="H135" s="8"/>
      <c r="L135" s="8"/>
    </row>
    <row r="136" spans="8:12" s="7" customFormat="1" ht="12" x14ac:dyDescent="0.15">
      <c r="H136" s="8"/>
      <c r="L136" s="8"/>
    </row>
    <row r="137" spans="8:12" s="7" customFormat="1" ht="12" x14ac:dyDescent="0.15">
      <c r="H137" s="8"/>
      <c r="L137" s="8"/>
    </row>
    <row r="138" spans="8:12" s="7" customFormat="1" ht="12" x14ac:dyDescent="0.15">
      <c r="H138" s="8"/>
      <c r="L138" s="8"/>
    </row>
    <row r="139" spans="8:12" s="7" customFormat="1" ht="12" x14ac:dyDescent="0.15">
      <c r="H139" s="8"/>
      <c r="L139" s="8"/>
    </row>
    <row r="140" spans="8:12" s="7" customFormat="1" ht="12" x14ac:dyDescent="0.15">
      <c r="H140" s="8"/>
      <c r="L140" s="8"/>
    </row>
    <row r="141" spans="8:12" s="7" customFormat="1" ht="12" x14ac:dyDescent="0.15">
      <c r="H141" s="8"/>
      <c r="L141" s="8"/>
    </row>
    <row r="142" spans="8:12" s="7" customFormat="1" ht="12" x14ac:dyDescent="0.15">
      <c r="H142" s="8"/>
      <c r="L142" s="8"/>
    </row>
    <row r="143" spans="8:12" s="7" customFormat="1" ht="12" x14ac:dyDescent="0.15">
      <c r="H143" s="8"/>
      <c r="L143" s="8"/>
    </row>
    <row r="144" spans="8:12" s="7" customFormat="1" ht="12" x14ac:dyDescent="0.15">
      <c r="H144" s="8"/>
      <c r="L144" s="8"/>
    </row>
    <row r="145" spans="8:12" s="7" customFormat="1" ht="12" x14ac:dyDescent="0.15">
      <c r="H145" s="8"/>
      <c r="L145" s="8"/>
    </row>
    <row r="146" spans="8:12" s="7" customFormat="1" ht="12" x14ac:dyDescent="0.15">
      <c r="H146" s="8"/>
      <c r="L146" s="8"/>
    </row>
    <row r="147" spans="8:12" s="7" customFormat="1" ht="12" x14ac:dyDescent="0.15">
      <c r="H147" s="8"/>
      <c r="L147" s="8"/>
    </row>
    <row r="148" spans="8:12" s="7" customFormat="1" ht="12" x14ac:dyDescent="0.15">
      <c r="H148" s="8"/>
      <c r="L148" s="8"/>
    </row>
    <row r="149" spans="8:12" s="7" customFormat="1" ht="12" x14ac:dyDescent="0.15">
      <c r="H149" s="8"/>
      <c r="L149" s="8"/>
    </row>
    <row r="150" spans="8:12" s="7" customFormat="1" ht="12" x14ac:dyDescent="0.15">
      <c r="H150" s="8"/>
      <c r="L150" s="8"/>
    </row>
    <row r="151" spans="8:12" s="7" customFormat="1" ht="12" x14ac:dyDescent="0.15">
      <c r="H151" s="8"/>
      <c r="L151" s="8"/>
    </row>
    <row r="152" spans="8:12" s="7" customFormat="1" ht="12" x14ac:dyDescent="0.15">
      <c r="H152" s="8"/>
      <c r="L152" s="8"/>
    </row>
    <row r="153" spans="8:12" s="7" customFormat="1" ht="12" x14ac:dyDescent="0.15">
      <c r="H153" s="8"/>
      <c r="L153" s="8"/>
    </row>
    <row r="154" spans="8:12" s="7" customFormat="1" ht="12" x14ac:dyDescent="0.15">
      <c r="H154" s="8"/>
      <c r="L154" s="8"/>
    </row>
    <row r="155" spans="8:12" s="7" customFormat="1" ht="12" x14ac:dyDescent="0.15">
      <c r="H155" s="8"/>
      <c r="L155" s="8"/>
    </row>
    <row r="156" spans="8:12" s="7" customFormat="1" ht="12" x14ac:dyDescent="0.15">
      <c r="H156" s="8"/>
      <c r="L156" s="8"/>
    </row>
    <row r="157" spans="8:12" s="7" customFormat="1" ht="12" x14ac:dyDescent="0.15">
      <c r="H157" s="8"/>
      <c r="L157" s="8"/>
    </row>
    <row r="158" spans="8:12" s="7" customFormat="1" ht="12" x14ac:dyDescent="0.15">
      <c r="H158" s="8"/>
      <c r="L158" s="8"/>
    </row>
    <row r="159" spans="8:12" s="7" customFormat="1" ht="12" x14ac:dyDescent="0.15">
      <c r="H159" s="8"/>
      <c r="L159" s="8"/>
    </row>
    <row r="160" spans="8:12" s="7" customFormat="1" ht="12" x14ac:dyDescent="0.15">
      <c r="H160" s="8"/>
      <c r="L160" s="8"/>
    </row>
    <row r="161" spans="8:12" s="7" customFormat="1" ht="12" x14ac:dyDescent="0.15">
      <c r="H161" s="8"/>
      <c r="L161" s="8"/>
    </row>
    <row r="162" spans="8:12" s="7" customFormat="1" ht="12" x14ac:dyDescent="0.15">
      <c r="H162" s="8"/>
      <c r="L162" s="8"/>
    </row>
    <row r="163" spans="8:12" s="7" customFormat="1" ht="12" x14ac:dyDescent="0.15">
      <c r="H163" s="8"/>
      <c r="L163" s="8"/>
    </row>
    <row r="164" spans="8:12" s="7" customFormat="1" ht="12" x14ac:dyDescent="0.15">
      <c r="H164" s="8"/>
      <c r="L164" s="8"/>
    </row>
  </sheetData>
  <mergeCells count="9">
    <mergeCell ref="E21:G21"/>
    <mergeCell ref="E25:G26"/>
    <mergeCell ref="A68:H68"/>
    <mergeCell ref="A1:J1"/>
    <mergeCell ref="K1:L1"/>
    <mergeCell ref="A2:J2"/>
    <mergeCell ref="A4:H4"/>
    <mergeCell ref="E19:G19"/>
    <mergeCell ref="E20:G20"/>
  </mergeCells>
  <phoneticPr fontId="3"/>
  <printOptions horizontalCentered="1"/>
  <pageMargins left="0.43307086614173229" right="0.19685039370078741" top="0.35433070866141736" bottom="0.74803149606299213" header="0.31496062992125984" footer="0.31496062992125984"/>
  <pageSetup paperSize="9" scale="92" fitToHeight="0" orientation="portrait" r:id="rId1"/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2025年間活動計算書（予算・決算）</vt:lpstr>
      <vt:lpstr>'2025年間活動計算書（予算・決算）'!Print_Area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堀部寿美子</dc:creator>
  <cp:lastModifiedBy>堀部寿美子</cp:lastModifiedBy>
  <dcterms:created xsi:type="dcterms:W3CDTF">2026-09-11T03:48:35Z</dcterms:created>
  <dcterms:modified xsi:type="dcterms:W3CDTF">2026-09-11T03:49:11Z</dcterms:modified>
</cp:coreProperties>
</file>