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F:\2019度\総会2019\"/>
    </mc:Choice>
  </mc:AlternateContent>
  <xr:revisionPtr revIDLastSave="0" documentId="13_ncr:1_{AD773E8C-1AFA-4126-B90D-1B25E7938CCF}" xr6:coauthVersionLast="43" xr6:coauthVersionMax="43" xr10:uidLastSave="{00000000-0000-0000-0000-000000000000}"/>
  <bookViews>
    <workbookView xWindow="-110" yWindow="-110" windowWidth="38620" windowHeight="21220" xr2:uid="{00000000-000D-0000-FFFF-FFFF00000000}"/>
  </bookViews>
  <sheets>
    <sheet name="H30活動計算書" sheetId="1" r:id="rId1"/>
    <sheet name="H30貸借対照表" sheetId="16" r:id="rId2"/>
    <sheet name="H30財産目録" sheetId="12" r:id="rId3"/>
    <sheet name="事業別収支" sheetId="10" r:id="rId4"/>
  </sheets>
  <definedNames>
    <definedName name="_xlnm.Print_Area" localSheetId="0">H30活動計算書!$A$1:$Y$93</definedName>
    <definedName name="_xlnm.Print_Area" localSheetId="3">事業別収支!$A$1:$U$41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7" i="10" l="1"/>
  <c r="M36" i="1"/>
  <c r="M30" i="1"/>
  <c r="C33" i="16"/>
  <c r="C37" i="16"/>
  <c r="D39" i="16"/>
  <c r="D45" i="16"/>
  <c r="C13" i="16"/>
  <c r="B18" i="16"/>
  <c r="B21" i="16"/>
  <c r="C24" i="16"/>
  <c r="D26" i="16"/>
  <c r="C25" i="10"/>
  <c r="C24" i="10"/>
  <c r="C23" i="10"/>
  <c r="C22" i="10"/>
  <c r="C41" i="12"/>
  <c r="C45" i="12"/>
  <c r="C49" i="12"/>
  <c r="D54" i="12"/>
  <c r="E61" i="12"/>
  <c r="C14" i="12"/>
  <c r="C16" i="12"/>
  <c r="C18" i="12"/>
  <c r="C20" i="12"/>
  <c r="D21" i="12"/>
  <c r="C26" i="12"/>
  <c r="C29" i="12"/>
  <c r="C32" i="12"/>
  <c r="D33" i="12"/>
  <c r="E35" i="12"/>
  <c r="T9" i="10"/>
  <c r="T26" i="10"/>
  <c r="S9" i="10"/>
  <c r="S26" i="10"/>
  <c r="R9" i="10"/>
  <c r="R26" i="10"/>
  <c r="Q9" i="10"/>
  <c r="Q26" i="10"/>
  <c r="P9" i="10"/>
  <c r="P26" i="10"/>
  <c r="O9" i="10"/>
  <c r="O26" i="10"/>
  <c r="N9" i="10"/>
  <c r="N26" i="10"/>
  <c r="M9" i="10"/>
  <c r="M26" i="10"/>
  <c r="L9" i="10"/>
  <c r="L26" i="10"/>
  <c r="L27" i="10"/>
  <c r="L39" i="10"/>
  <c r="K9" i="10"/>
  <c r="K26" i="10"/>
  <c r="K27" i="10"/>
  <c r="K39" i="10"/>
  <c r="J9" i="10"/>
  <c r="J26" i="10"/>
  <c r="J27" i="10"/>
  <c r="J39" i="10"/>
  <c r="I9" i="10"/>
  <c r="I26" i="10"/>
  <c r="I27" i="10"/>
  <c r="I39" i="10"/>
  <c r="H9" i="10"/>
  <c r="H26" i="10"/>
  <c r="H27" i="10"/>
  <c r="H39" i="10"/>
  <c r="G9" i="10"/>
  <c r="G26" i="10"/>
  <c r="G27" i="10"/>
  <c r="G39" i="10"/>
  <c r="F9" i="10"/>
  <c r="F26" i="10"/>
  <c r="F27" i="10"/>
  <c r="F39" i="10"/>
  <c r="E9" i="10"/>
  <c r="E26" i="10"/>
  <c r="E27" i="10"/>
  <c r="E39" i="10"/>
  <c r="D9" i="10"/>
  <c r="D26" i="10"/>
  <c r="C7" i="10"/>
  <c r="C8" i="10"/>
  <c r="C11" i="10"/>
  <c r="C12" i="10"/>
  <c r="C13" i="10"/>
  <c r="C14" i="10"/>
  <c r="C15" i="10"/>
  <c r="C16" i="10"/>
  <c r="C17" i="10"/>
  <c r="C18" i="10"/>
  <c r="C19" i="10"/>
  <c r="C20" i="10"/>
  <c r="C21" i="10"/>
  <c r="Q22" i="1"/>
  <c r="Q13" i="1"/>
  <c r="Q16" i="1"/>
  <c r="Q10" i="1"/>
  <c r="Q25" i="1"/>
  <c r="M32" i="1"/>
  <c r="M49" i="1"/>
  <c r="M56" i="1"/>
  <c r="M78" i="1"/>
  <c r="Q79" i="1"/>
  <c r="Q81" i="1"/>
  <c r="X88" i="1"/>
  <c r="N27" i="10"/>
  <c r="N39" i="10"/>
  <c r="P27" i="10"/>
  <c r="P39" i="10"/>
  <c r="R27" i="10"/>
  <c r="R39" i="10"/>
  <c r="T27" i="10"/>
  <c r="T39" i="10"/>
  <c r="O27" i="10"/>
  <c r="O39" i="10"/>
  <c r="Q27" i="10"/>
  <c r="Q39" i="10"/>
  <c r="S27" i="10"/>
  <c r="S39" i="10"/>
  <c r="C26" i="10"/>
  <c r="M27" i="10"/>
  <c r="M39" i="10"/>
  <c r="D27" i="10"/>
  <c r="D39" i="10"/>
  <c r="C9" i="10"/>
  <c r="D47" i="16"/>
  <c r="Q50" i="1"/>
  <c r="U82" i="1"/>
  <c r="U26" i="1"/>
  <c r="D50" i="12"/>
  <c r="E56" i="12"/>
  <c r="E62" i="12"/>
  <c r="C27" i="10"/>
  <c r="C38" i="10"/>
  <c r="C39" i="10"/>
  <c r="U83" i="1"/>
  <c r="U89" i="1"/>
  <c r="U91" i="1"/>
</calcChain>
</file>

<file path=xl/sharedStrings.xml><?xml version="1.0" encoding="utf-8"?>
<sst xmlns="http://schemas.openxmlformats.org/spreadsheetml/2006/main" count="256" uniqueCount="206">
  <si>
    <t>(単位：円)</t>
    <rPh sb="1" eb="3">
      <t>タンイ</t>
    </rPh>
    <phoneticPr fontId="2"/>
  </si>
  <si>
    <t>科　　目</t>
  </si>
  <si>
    <t>Ⅰ 経常収益</t>
    <rPh sb="4" eb="6">
      <t>シュウエキ</t>
    </rPh>
    <phoneticPr fontId="2"/>
  </si>
  <si>
    <t>受取会費</t>
    <rPh sb="0" eb="2">
      <t>ウケトリ</t>
    </rPh>
    <phoneticPr fontId="2"/>
  </si>
  <si>
    <t>正会員受取会費</t>
    <rPh sb="0" eb="3">
      <t>セイカイイン</t>
    </rPh>
    <rPh sb="3" eb="5">
      <t>ウケトリ</t>
    </rPh>
    <phoneticPr fontId="2"/>
  </si>
  <si>
    <t>受取寄付金</t>
    <rPh sb="0" eb="2">
      <t>ウケトリ</t>
    </rPh>
    <phoneticPr fontId="2"/>
  </si>
  <si>
    <t>受取寄付金</t>
    <rPh sb="0" eb="2">
      <t>ウケトリ</t>
    </rPh>
    <rPh sb="2" eb="5">
      <t>キフキン</t>
    </rPh>
    <phoneticPr fontId="2"/>
  </si>
  <si>
    <t>事業収益</t>
    <rPh sb="0" eb="2">
      <t>ジギョウ</t>
    </rPh>
    <rPh sb="2" eb="4">
      <t>シュウエキ</t>
    </rPh>
    <phoneticPr fontId="2"/>
  </si>
  <si>
    <t>その他収益</t>
    <rPh sb="2" eb="3">
      <t>タ</t>
    </rPh>
    <rPh sb="3" eb="5">
      <t>シュウエキ</t>
    </rPh>
    <phoneticPr fontId="2"/>
  </si>
  <si>
    <t>　　経常収益計</t>
    <rPh sb="4" eb="6">
      <t>シュウエキ</t>
    </rPh>
    <phoneticPr fontId="2"/>
  </si>
  <si>
    <t>Ⅱ 経常費用</t>
    <rPh sb="4" eb="6">
      <t>ヒヨウ</t>
    </rPh>
    <phoneticPr fontId="2"/>
  </si>
  <si>
    <t>（1）人件費</t>
    <rPh sb="3" eb="6">
      <t>ジンケンヒ</t>
    </rPh>
    <phoneticPr fontId="2"/>
  </si>
  <si>
    <t>給料手当</t>
    <rPh sb="0" eb="2">
      <t>キュウリョウ</t>
    </rPh>
    <rPh sb="2" eb="4">
      <t>テア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</si>
  <si>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</si>
  <si>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人件費計</t>
    <rPh sb="0" eb="3">
      <t>ジンケンヒ</t>
    </rPh>
    <rPh sb="3" eb="4">
      <t>ケイ</t>
    </rPh>
    <phoneticPr fontId="2"/>
  </si>
  <si>
    <t>（2）その他経費</t>
    <rPh sb="5" eb="6">
      <t>タ</t>
    </rPh>
    <rPh sb="6" eb="8">
      <t>ケイヒ</t>
    </rPh>
    <phoneticPr fontId="2"/>
  </si>
  <si>
    <t>地代家賃</t>
    <rPh sb="0" eb="2">
      <t>チダイ</t>
    </rPh>
    <rPh sb="2" eb="4">
      <t>ヤチン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</si>
  <si>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</si>
  <si>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その他経費計</t>
    <rPh sb="2" eb="3">
      <t>タ</t>
    </rPh>
    <rPh sb="3" eb="5">
      <t>ケイヒ</t>
    </rPh>
    <rPh sb="5" eb="6">
      <t>ケイ</t>
    </rPh>
    <phoneticPr fontId="2"/>
  </si>
  <si>
    <t>管理費計</t>
    <rPh sb="0" eb="2">
      <t>カンリ</t>
    </rPh>
    <phoneticPr fontId="2"/>
  </si>
  <si>
    <t>　　経常費用計</t>
    <rPh sb="4" eb="6">
      <t>ヒヨウ</t>
    </rPh>
    <phoneticPr fontId="2"/>
  </si>
  <si>
    <t>入会金</t>
    <rPh sb="0" eb="3">
      <t>ニュウカイキン</t>
    </rPh>
    <phoneticPr fontId="2"/>
  </si>
  <si>
    <t>金　　額</t>
  </si>
  <si>
    <t>1.</t>
    <phoneticPr fontId="2"/>
  </si>
  <si>
    <t>2.</t>
    <phoneticPr fontId="2"/>
  </si>
  <si>
    <t>3.</t>
    <phoneticPr fontId="2"/>
  </si>
  <si>
    <t>受取助成金等</t>
    <rPh sb="0" eb="2">
      <t>ウケトリ</t>
    </rPh>
    <rPh sb="2" eb="5">
      <t>ジョセイキン</t>
    </rPh>
    <rPh sb="5" eb="6">
      <t>ナド</t>
    </rPh>
    <phoneticPr fontId="2"/>
  </si>
  <si>
    <t>受取民間助成金</t>
    <rPh sb="0" eb="2">
      <t>ウケトリ</t>
    </rPh>
    <rPh sb="2" eb="4">
      <t>ミンカン</t>
    </rPh>
    <rPh sb="4" eb="7">
      <t>ジョセイキン</t>
    </rPh>
    <phoneticPr fontId="2"/>
  </si>
  <si>
    <t>受取国庫補助金</t>
    <rPh sb="0" eb="2">
      <t>ウケトリ</t>
    </rPh>
    <rPh sb="2" eb="4">
      <t>コッコ</t>
    </rPh>
    <rPh sb="4" eb="7">
      <t>ホジョキン</t>
    </rPh>
    <phoneticPr fontId="2"/>
  </si>
  <si>
    <t>4.</t>
    <phoneticPr fontId="2"/>
  </si>
  <si>
    <t>5.</t>
    <phoneticPr fontId="2"/>
  </si>
  <si>
    <t>受取利息</t>
    <phoneticPr fontId="2"/>
  </si>
  <si>
    <t>事業費</t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</si>
  <si>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</si>
  <si>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</si>
  <si>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事業費計</t>
    <phoneticPr fontId="2"/>
  </si>
  <si>
    <t>2.</t>
    <phoneticPr fontId="2"/>
  </si>
  <si>
    <t>管理費</t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</si>
  <si>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</si>
  <si>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 　　　</t>
    <phoneticPr fontId="2"/>
  </si>
  <si>
    <t>当期正味財産増減額</t>
    <phoneticPr fontId="2"/>
  </si>
  <si>
    <t>前期繰越正味財産額</t>
    <phoneticPr fontId="2"/>
  </si>
  <si>
    <t> 　　</t>
    <phoneticPr fontId="2"/>
  </si>
  <si>
    <t>次期繰越正味財産額</t>
    <phoneticPr fontId="2"/>
  </si>
  <si>
    <t>受取県補助金</t>
    <rPh sb="0" eb="2">
      <t>ウケトリ</t>
    </rPh>
    <rPh sb="2" eb="3">
      <t>ケン</t>
    </rPh>
    <rPh sb="3" eb="5">
      <t>ホジョ</t>
    </rPh>
    <phoneticPr fontId="2"/>
  </si>
  <si>
    <t>受取市補助金</t>
    <rPh sb="0" eb="2">
      <t>ウケトリ</t>
    </rPh>
    <rPh sb="2" eb="3">
      <t>シ</t>
    </rPh>
    <rPh sb="3" eb="6">
      <t>ホジョキン</t>
    </rPh>
    <phoneticPr fontId="2"/>
  </si>
  <si>
    <t>福利厚生費</t>
    <rPh sb="0" eb="2">
      <t>フクリ</t>
    </rPh>
    <rPh sb="2" eb="5">
      <t>コウセイヒ</t>
    </rPh>
    <phoneticPr fontId="2"/>
  </si>
  <si>
    <t>旅費交通費</t>
    <rPh sb="0" eb="2">
      <t>リョヒ</t>
    </rPh>
    <rPh sb="2" eb="5">
      <t>コウツウヒ</t>
    </rPh>
    <phoneticPr fontId="2"/>
  </si>
  <si>
    <t>車両費</t>
    <rPh sb="0" eb="2">
      <t>シャリョウ</t>
    </rPh>
    <rPh sb="2" eb="3">
      <t>ヒ</t>
    </rPh>
    <phoneticPr fontId="2"/>
  </si>
  <si>
    <t>売上原価</t>
    <rPh sb="0" eb="4">
      <t>ウリアゲゲンカ</t>
    </rPh>
    <phoneticPr fontId="2"/>
  </si>
  <si>
    <t>業務委託費</t>
    <rPh sb="0" eb="2">
      <t>ギョウム</t>
    </rPh>
    <rPh sb="2" eb="5">
      <t>イタクヒ</t>
    </rPh>
    <phoneticPr fontId="2"/>
  </si>
  <si>
    <t>諸謝金</t>
    <rPh sb="0" eb="1">
      <t>ショ</t>
    </rPh>
    <rPh sb="1" eb="3">
      <t>シャキン</t>
    </rPh>
    <phoneticPr fontId="2"/>
  </si>
  <si>
    <t>会議費</t>
    <rPh sb="0" eb="3">
      <t>カイギヒ</t>
    </rPh>
    <phoneticPr fontId="2"/>
  </si>
  <si>
    <t>修繕費</t>
    <rPh sb="0" eb="3">
      <t>シュウゼンヒ</t>
    </rPh>
    <phoneticPr fontId="2"/>
  </si>
  <si>
    <t>水道光熱費</t>
    <rPh sb="0" eb="2">
      <t>スイドウ</t>
    </rPh>
    <rPh sb="2" eb="5">
      <t>コウネツヒ</t>
    </rPh>
    <phoneticPr fontId="2"/>
  </si>
  <si>
    <t>賃借料</t>
    <rPh sb="0" eb="3">
      <t>チンシャクリョウ</t>
    </rPh>
    <phoneticPr fontId="2"/>
  </si>
  <si>
    <t>保険料</t>
    <rPh sb="0" eb="3">
      <t>ホケンリョウ</t>
    </rPh>
    <phoneticPr fontId="2"/>
  </si>
  <si>
    <t>諸会費</t>
    <rPh sb="0" eb="3">
      <t>ショカイヒ</t>
    </rPh>
    <phoneticPr fontId="2"/>
  </si>
  <si>
    <t>租税公課</t>
    <rPh sb="0" eb="4">
      <t>ソゼイコウカ</t>
    </rPh>
    <phoneticPr fontId="2"/>
  </si>
  <si>
    <t>雑費</t>
    <rPh sb="0" eb="2">
      <t>ザッピ</t>
    </rPh>
    <phoneticPr fontId="2"/>
  </si>
  <si>
    <t>支払手数料</t>
    <rPh sb="0" eb="2">
      <t>シハラ</t>
    </rPh>
    <rPh sb="2" eb="5">
      <t>テスウリョウ</t>
    </rPh>
    <phoneticPr fontId="2"/>
  </si>
  <si>
    <t>公益事業収益</t>
    <rPh sb="0" eb="2">
      <t>コウエキ</t>
    </rPh>
    <rPh sb="2" eb="4">
      <t>ジギョウ</t>
    </rPh>
    <rPh sb="4" eb="6">
      <t>シュウエキ</t>
    </rPh>
    <phoneticPr fontId="2"/>
  </si>
  <si>
    <t>公益その他事業収益</t>
    <rPh sb="0" eb="2">
      <t>コウエキ</t>
    </rPh>
    <rPh sb="4" eb="5">
      <t>タ</t>
    </rPh>
    <rPh sb="5" eb="7">
      <t>ジギョウ</t>
    </rPh>
    <rPh sb="7" eb="9">
      <t>シュウエキ</t>
    </rPh>
    <phoneticPr fontId="2"/>
  </si>
  <si>
    <t>公益委託事業収益</t>
    <rPh sb="0" eb="2">
      <t>コウエキ</t>
    </rPh>
    <rPh sb="2" eb="4">
      <t>イタク</t>
    </rPh>
    <rPh sb="4" eb="6">
      <t>ジギョウ</t>
    </rPh>
    <rPh sb="6" eb="8">
      <t>シュウエキ</t>
    </rPh>
    <phoneticPr fontId="2"/>
  </si>
  <si>
    <t>雑収益</t>
    <rPh sb="0" eb="1">
      <t>ザツ</t>
    </rPh>
    <rPh sb="1" eb="3">
      <t>シュウエキ</t>
    </rPh>
    <phoneticPr fontId="2"/>
  </si>
  <si>
    <t>広告宣伝費</t>
    <rPh sb="0" eb="2">
      <t>コウコク</t>
    </rPh>
    <rPh sb="2" eb="5">
      <t>センデンヒ</t>
    </rPh>
    <phoneticPr fontId="2"/>
  </si>
  <si>
    <t>図書教育費</t>
    <rPh sb="0" eb="2">
      <t>トショ</t>
    </rPh>
    <rPh sb="2" eb="5">
      <t>キョウイクヒ</t>
    </rPh>
    <phoneticPr fontId="2"/>
  </si>
  <si>
    <t>3.</t>
    <phoneticPr fontId="1"/>
  </si>
  <si>
    <t>予備費</t>
    <rPh sb="0" eb="3">
      <t>ヨビヒ</t>
    </rPh>
    <phoneticPr fontId="1"/>
  </si>
  <si>
    <t>(単位：円)</t>
    <rPh sb="1" eb="3">
      <t>タンイ</t>
    </rPh>
    <rPh sb="4" eb="5">
      <t>エン</t>
    </rPh>
    <phoneticPr fontId="1"/>
  </si>
  <si>
    <t>特定非営利活動にかかる事業</t>
    <rPh sb="0" eb="2">
      <t>トクテイ</t>
    </rPh>
    <rPh sb="2" eb="5">
      <t>ヒエイリ</t>
    </rPh>
    <rPh sb="5" eb="7">
      <t>カツドウ</t>
    </rPh>
    <rPh sb="11" eb="13">
      <t>ジギョウ</t>
    </rPh>
    <phoneticPr fontId="1"/>
  </si>
  <si>
    <t>その他の事業</t>
    <rPh sb="2" eb="3">
      <t>タ</t>
    </rPh>
    <rPh sb="4" eb="6">
      <t>ジギョウ</t>
    </rPh>
    <phoneticPr fontId="1"/>
  </si>
  <si>
    <t>区分</t>
    <rPh sb="0" eb="2">
      <t>クブン</t>
    </rPh>
    <phoneticPr fontId="1"/>
  </si>
  <si>
    <t>ｻﾎﾟｰﾄ会員受取会費</t>
    <rPh sb="5" eb="7">
      <t>カイイン</t>
    </rPh>
    <rPh sb="7" eb="9">
      <t>ウケトリ</t>
    </rPh>
    <phoneticPr fontId="2"/>
  </si>
  <si>
    <t>公益事業
部門共通</t>
    <rPh sb="0" eb="2">
      <t>コウエキ</t>
    </rPh>
    <rPh sb="2" eb="4">
      <t>ジギョウ</t>
    </rPh>
    <rPh sb="5" eb="7">
      <t>ブモン</t>
    </rPh>
    <rPh sb="7" eb="9">
      <t>キョウツウ</t>
    </rPh>
    <phoneticPr fontId="1"/>
  </si>
  <si>
    <t>広報事業</t>
    <rPh sb="0" eb="4">
      <t>コウホウジギョウ</t>
    </rPh>
    <phoneticPr fontId="1"/>
  </si>
  <si>
    <t>療育キャンプ</t>
    <rPh sb="0" eb="2">
      <t>リョウイク</t>
    </rPh>
    <phoneticPr fontId="1"/>
  </si>
  <si>
    <t>地区活動</t>
    <rPh sb="0" eb="2">
      <t>チク</t>
    </rPh>
    <rPh sb="2" eb="4">
      <t>カツドウ</t>
    </rPh>
    <phoneticPr fontId="1"/>
  </si>
  <si>
    <t>地区定例会</t>
    <rPh sb="0" eb="2">
      <t>チク</t>
    </rPh>
    <rPh sb="2" eb="5">
      <t>テイレイカイ</t>
    </rPh>
    <phoneticPr fontId="1"/>
  </si>
  <si>
    <t>参考図書斡旋</t>
    <rPh sb="0" eb="2">
      <t>サンコウ</t>
    </rPh>
    <rPh sb="2" eb="4">
      <t>トショ</t>
    </rPh>
    <rPh sb="4" eb="6">
      <t>アッセン</t>
    </rPh>
    <phoneticPr fontId="1"/>
  </si>
  <si>
    <t>ペアレントメンター相談事業(県補助事業）</t>
    <rPh sb="9" eb="11">
      <t>ソウダン</t>
    </rPh>
    <rPh sb="11" eb="13">
      <t>ジギョウ</t>
    </rPh>
    <rPh sb="14" eb="15">
      <t>ケン</t>
    </rPh>
    <rPh sb="15" eb="17">
      <t>ホジョ</t>
    </rPh>
    <rPh sb="17" eb="19">
      <t>ジギョウ</t>
    </rPh>
    <phoneticPr fontId="1"/>
  </si>
  <si>
    <t>基礎講座</t>
    <rPh sb="0" eb="2">
      <t>キソ</t>
    </rPh>
    <rPh sb="2" eb="4">
      <t>コウザ</t>
    </rPh>
    <phoneticPr fontId="1"/>
  </si>
  <si>
    <t>ガリレオ学習会</t>
    <rPh sb="4" eb="7">
      <t>ガクシュウカイ</t>
    </rPh>
    <phoneticPr fontId="1"/>
  </si>
  <si>
    <t>発達の気になる子の家族サポート事業</t>
    <rPh sb="0" eb="2">
      <t>ハッタツ</t>
    </rPh>
    <rPh sb="3" eb="4">
      <t>キ</t>
    </rPh>
    <rPh sb="7" eb="8">
      <t>コ</t>
    </rPh>
    <rPh sb="9" eb="11">
      <t>カゾク</t>
    </rPh>
    <rPh sb="15" eb="17">
      <t>ジギョウ</t>
    </rPh>
    <phoneticPr fontId="1"/>
  </si>
  <si>
    <t>（1）人件費</t>
    <rPh sb="3" eb="6">
      <t>ジンケンヒ</t>
    </rPh>
    <phoneticPr fontId="1"/>
  </si>
  <si>
    <t>給料手当</t>
    <rPh sb="0" eb="2">
      <t>キュウリョウ</t>
    </rPh>
    <rPh sb="2" eb="4">
      <t>テア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</si>
  <si>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</si>
  <si>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人件費計</t>
    <rPh sb="0" eb="3">
      <t>ジンケンヒ</t>
    </rPh>
    <rPh sb="3" eb="4">
      <t>ケイ</t>
    </rPh>
    <phoneticPr fontId="1"/>
  </si>
  <si>
    <t>（2）その他経費</t>
    <rPh sb="5" eb="6">
      <t>タ</t>
    </rPh>
    <rPh sb="6" eb="8">
      <t>ケイヒ</t>
    </rPh>
    <phoneticPr fontId="1"/>
  </si>
  <si>
    <t>売上原価</t>
    <rPh sb="0" eb="4">
      <t>ウリアゲゲンカ</t>
    </rPh>
    <phoneticPr fontId="1"/>
  </si>
  <si>
    <t>業務委託費</t>
    <rPh sb="0" eb="2">
      <t>ギョウム</t>
    </rPh>
    <rPh sb="2" eb="5">
      <t>イタクヒ</t>
    </rPh>
    <phoneticPr fontId="1"/>
  </si>
  <si>
    <t>諸謝金</t>
    <rPh sb="0" eb="1">
      <t>ショ</t>
    </rPh>
    <rPh sb="1" eb="3">
      <t>シャキン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</si>
  <si>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</si>
  <si>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会議費</t>
    <rPh sb="0" eb="3">
      <t>カイギヒ</t>
    </rPh>
    <phoneticPr fontId="1"/>
  </si>
  <si>
    <t>旅費交通費</t>
    <rPh sb="0" eb="2">
      <t>リョヒ</t>
    </rPh>
    <rPh sb="2" eb="5">
      <t>コウツウヒ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</si>
  <si>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</si>
  <si>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</si>
  <si>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水道光熱費</t>
    <rPh sb="0" eb="2">
      <t>スイドウ</t>
    </rPh>
    <rPh sb="2" eb="5">
      <t>コウネツヒ</t>
    </rPh>
    <phoneticPr fontId="1"/>
  </si>
  <si>
    <t>地代家賃</t>
    <rPh sb="0" eb="2">
      <t>チダイ</t>
    </rPh>
    <rPh sb="2" eb="4">
      <t>ヤチン</t>
    </rPh>
    <phoneticPr fontId="1"/>
  </si>
  <si>
    <t>賃借料</t>
    <rPh sb="0" eb="3">
      <t>チンシャクリョウ</t>
    </rPh>
    <phoneticPr fontId="1"/>
  </si>
  <si>
    <t>保険料</t>
    <rPh sb="0" eb="3">
      <t>ホケンリョウ</t>
    </rPh>
    <phoneticPr fontId="1"/>
  </si>
  <si>
    <t>諸会費</t>
    <rPh sb="0" eb="3">
      <t>ショカイヒ</t>
    </rPh>
    <phoneticPr fontId="1"/>
  </si>
  <si>
    <t>租税公課</t>
    <rPh sb="0" eb="4">
      <t>ソゼイコウカ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</si>
  <si>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</si>
  <si>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雑費</t>
    <rPh sb="0" eb="2">
      <t>ザッピ</t>
    </rPh>
    <phoneticPr fontId="1"/>
  </si>
  <si>
    <t>その他経費計</t>
    <rPh sb="2" eb="3">
      <t>タ</t>
    </rPh>
    <rPh sb="3" eb="5">
      <t>ケイヒ</t>
    </rPh>
    <rPh sb="5" eb="6">
      <t>ケイ</t>
    </rPh>
    <phoneticPr fontId="1"/>
  </si>
  <si>
    <t>管理費計</t>
    <rPh sb="0" eb="3">
      <t>カンリヒ</t>
    </rPh>
    <rPh sb="3" eb="4">
      <t>ケイ</t>
    </rPh>
    <phoneticPr fontId="25"/>
  </si>
  <si>
    <t>支出計</t>
    <rPh sb="0" eb="2">
      <t>シシュツ</t>
    </rPh>
    <rPh sb="2" eb="3">
      <t>ケイ</t>
    </rPh>
    <phoneticPr fontId="25"/>
  </si>
  <si>
    <t>差引</t>
    <rPh sb="0" eb="2">
      <t>サシヒキ</t>
    </rPh>
    <phoneticPr fontId="25"/>
  </si>
  <si>
    <t>ペアレントメンターコーディネーター配置事業（県委託）</t>
    <rPh sb="17" eb="19">
      <t>ハイチ</t>
    </rPh>
    <rPh sb="19" eb="21">
      <t>ジギョウ</t>
    </rPh>
    <rPh sb="22" eb="23">
      <t>ケン</t>
    </rPh>
    <rPh sb="23" eb="25">
      <t>イタク</t>
    </rPh>
    <phoneticPr fontId="1"/>
  </si>
  <si>
    <t>ペアレントメンター活用事業(県委託）</t>
    <rPh sb="9" eb="11">
      <t>カツヨウ</t>
    </rPh>
    <rPh sb="11" eb="13">
      <t>ジギョウ</t>
    </rPh>
    <rPh sb="14" eb="15">
      <t>ケン</t>
    </rPh>
    <rPh sb="15" eb="17">
      <t>イタク</t>
    </rPh>
    <phoneticPr fontId="1"/>
  </si>
  <si>
    <t>ペアレントメンター運営委員会(県委託）</t>
    <rPh sb="9" eb="11">
      <t>ウンエイ</t>
    </rPh>
    <rPh sb="11" eb="14">
      <t>イインカイ</t>
    </rPh>
    <rPh sb="15" eb="16">
      <t>ケン</t>
    </rPh>
    <rPh sb="16" eb="18">
      <t>イタク</t>
    </rPh>
    <phoneticPr fontId="1"/>
  </si>
  <si>
    <t>経常外収益　計</t>
    <rPh sb="0" eb="3">
      <t>ケイジョウガイ</t>
    </rPh>
    <rPh sb="3" eb="5">
      <t>シュウエキ</t>
    </rPh>
    <rPh sb="6" eb="7">
      <t>ケイ</t>
    </rPh>
    <phoneticPr fontId="25"/>
  </si>
  <si>
    <t>Ⅲ　経常外収益</t>
    <rPh sb="2" eb="5">
      <t>ケイジョウガイ</t>
    </rPh>
    <rPh sb="5" eb="7">
      <t>シュウエキ</t>
    </rPh>
    <phoneticPr fontId="25"/>
  </si>
  <si>
    <t>Ⅳ　経常外費用</t>
    <rPh sb="2" eb="5">
      <t>ケイジョウガイ</t>
    </rPh>
    <rPh sb="5" eb="7">
      <t>ヒヨウ</t>
    </rPh>
    <phoneticPr fontId="25"/>
  </si>
  <si>
    <t>経常外支出　計</t>
    <rPh sb="0" eb="3">
      <t>ケイジョウガイ</t>
    </rPh>
    <rPh sb="3" eb="5">
      <t>シシュツ</t>
    </rPh>
    <rPh sb="6" eb="7">
      <t>ケイ</t>
    </rPh>
    <phoneticPr fontId="25"/>
  </si>
  <si>
    <t>当期経常増減額</t>
    <rPh sb="0" eb="2">
      <t>トウキ</t>
    </rPh>
    <rPh sb="2" eb="4">
      <t>ケイジョウ</t>
    </rPh>
    <rPh sb="4" eb="7">
      <t>ゾウゲンガク</t>
    </rPh>
    <phoneticPr fontId="1"/>
  </si>
  <si>
    <t>事業計</t>
    <rPh sb="0" eb="2">
      <t>ジギョウ</t>
    </rPh>
    <rPh sb="2" eb="3">
      <t>ケイ</t>
    </rPh>
    <phoneticPr fontId="1"/>
  </si>
  <si>
    <t>事業費計</t>
    <phoneticPr fontId="1"/>
  </si>
  <si>
    <t>事  業  内  訳</t>
    <rPh sb="0" eb="1">
      <t>コト</t>
    </rPh>
    <rPh sb="3" eb="4">
      <t>ギョウ</t>
    </rPh>
    <rPh sb="6" eb="7">
      <t>ナイ</t>
    </rPh>
    <rPh sb="9" eb="10">
      <t>ヤク</t>
    </rPh>
    <phoneticPr fontId="1"/>
  </si>
  <si>
    <t>ペアレントメンターフォローアップ研修事業（県委託）</t>
    <rPh sb="16" eb="18">
      <t>ケンシュウ</t>
    </rPh>
    <rPh sb="18" eb="20">
      <t>ジギョウ</t>
    </rPh>
    <rPh sb="21" eb="22">
      <t>ケン</t>
    </rPh>
    <rPh sb="22" eb="24">
      <t>イタク</t>
    </rPh>
    <phoneticPr fontId="1"/>
  </si>
  <si>
    <t>支払手数料</t>
    <rPh sb="0" eb="2">
      <t>シハライ</t>
    </rPh>
    <rPh sb="2" eb="5">
      <t>テスウリョウ</t>
    </rPh>
    <phoneticPr fontId="1"/>
  </si>
  <si>
    <t>ペアレントメンター早期相談事業（県委託）</t>
    <rPh sb="9" eb="11">
      <t>ソウキ</t>
    </rPh>
    <rPh sb="11" eb="13">
      <t>ソウダン</t>
    </rPh>
    <rPh sb="13" eb="15">
      <t>ジギョウ</t>
    </rPh>
    <rPh sb="16" eb="17">
      <t>ケン</t>
    </rPh>
    <rPh sb="17" eb="19">
      <t>イタク</t>
    </rPh>
    <phoneticPr fontId="1"/>
  </si>
  <si>
    <t>講演会事業</t>
    <rPh sb="0" eb="3">
      <t>コウエンカイ</t>
    </rPh>
    <rPh sb="3" eb="5">
      <t>ジギョウ</t>
    </rPh>
    <phoneticPr fontId="1"/>
  </si>
  <si>
    <t>※当該年度はその他の事業を実施しませんでした。</t>
    <rPh sb="1" eb="3">
      <t>トウガイ</t>
    </rPh>
    <rPh sb="3" eb="5">
      <t>ネンド</t>
    </rPh>
    <rPh sb="8" eb="9">
      <t>タ</t>
    </rPh>
    <rPh sb="10" eb="12">
      <t>ジギョウ</t>
    </rPh>
    <rPh sb="13" eb="15">
      <t>ジッシ</t>
    </rPh>
    <phoneticPr fontId="1"/>
  </si>
  <si>
    <t>特定非営利活動法人鳥取県自閉症協会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トットリケン</t>
    </rPh>
    <rPh sb="12" eb="15">
      <t>ジヘイショウ</t>
    </rPh>
    <rPh sb="15" eb="17">
      <t>キョウカイ</t>
    </rPh>
    <phoneticPr fontId="1"/>
  </si>
  <si>
    <t>科　　目</t>
    <rPh sb="0" eb="1">
      <t>カ</t>
    </rPh>
    <rPh sb="3" eb="4">
      <t>メ</t>
    </rPh>
    <phoneticPr fontId="1"/>
  </si>
  <si>
    <t>金　　額（単位：円）</t>
    <rPh sb="0" eb="1">
      <t>キン</t>
    </rPh>
    <rPh sb="3" eb="4">
      <t>ガク</t>
    </rPh>
    <rPh sb="5" eb="7">
      <t>タンイ</t>
    </rPh>
    <rPh sb="8" eb="9">
      <t>エン</t>
    </rPh>
    <phoneticPr fontId="1"/>
  </si>
  <si>
    <t>Ⅰ　資産の部</t>
    <rPh sb="2" eb="4">
      <t>シサン</t>
    </rPh>
    <rPh sb="5" eb="6">
      <t>ブ</t>
    </rPh>
    <phoneticPr fontId="1"/>
  </si>
  <si>
    <t>　１　流動資産</t>
    <rPh sb="3" eb="5">
      <t>リュウドウ</t>
    </rPh>
    <rPh sb="5" eb="7">
      <t>シサン</t>
    </rPh>
    <phoneticPr fontId="1"/>
  </si>
  <si>
    <t>　　　現金預金</t>
    <rPh sb="3" eb="5">
      <t>ゲンキン</t>
    </rPh>
    <rPh sb="5" eb="7">
      <t>ヨキン</t>
    </rPh>
    <phoneticPr fontId="1"/>
  </si>
  <si>
    <t>　　　流動資産合計</t>
    <rPh sb="3" eb="5">
      <t>リュウドウ</t>
    </rPh>
    <rPh sb="5" eb="7">
      <t>シサン</t>
    </rPh>
    <rPh sb="7" eb="9">
      <t>ゴウケイ</t>
    </rPh>
    <phoneticPr fontId="1"/>
  </si>
  <si>
    <t>　２　固定資産</t>
    <rPh sb="3" eb="5">
      <t>コテイ</t>
    </rPh>
    <rPh sb="5" eb="7">
      <t>シサン</t>
    </rPh>
    <phoneticPr fontId="1"/>
  </si>
  <si>
    <t>　　　固定資産合計</t>
    <rPh sb="3" eb="5">
      <t>コテイ</t>
    </rPh>
    <rPh sb="5" eb="7">
      <t>シサン</t>
    </rPh>
    <rPh sb="7" eb="9">
      <t>ゴウケイ</t>
    </rPh>
    <phoneticPr fontId="1"/>
  </si>
  <si>
    <t>　　　資産合計</t>
    <rPh sb="3" eb="5">
      <t>シサン</t>
    </rPh>
    <rPh sb="5" eb="7">
      <t>ゴウケイ</t>
    </rPh>
    <phoneticPr fontId="1"/>
  </si>
  <si>
    <t>Ⅱ　負債の部</t>
    <rPh sb="2" eb="4">
      <t>フサイ</t>
    </rPh>
    <rPh sb="5" eb="6">
      <t>ブ</t>
    </rPh>
    <phoneticPr fontId="1"/>
  </si>
  <si>
    <t>　１　流動負債</t>
    <rPh sb="3" eb="5">
      <t>リュウドウ</t>
    </rPh>
    <rPh sb="5" eb="7">
      <t>フサイ</t>
    </rPh>
    <phoneticPr fontId="1"/>
  </si>
  <si>
    <t>　　　預り金</t>
    <rPh sb="3" eb="4">
      <t>アズカ</t>
    </rPh>
    <rPh sb="5" eb="6">
      <t>キン</t>
    </rPh>
    <phoneticPr fontId="1"/>
  </si>
  <si>
    <t>　　　流動負債合計</t>
    <rPh sb="3" eb="5">
      <t>リュウドウ</t>
    </rPh>
    <rPh sb="5" eb="7">
      <t>フサイ</t>
    </rPh>
    <rPh sb="7" eb="9">
      <t>ゴウケイ</t>
    </rPh>
    <phoneticPr fontId="1"/>
  </si>
  <si>
    <t>　２　固定負債</t>
    <rPh sb="3" eb="5">
      <t>コテイ</t>
    </rPh>
    <rPh sb="5" eb="7">
      <t>フサイ</t>
    </rPh>
    <phoneticPr fontId="1"/>
  </si>
  <si>
    <t>　　　長期借入金</t>
    <rPh sb="3" eb="5">
      <t>チョウキ</t>
    </rPh>
    <rPh sb="5" eb="6">
      <t>カ</t>
    </rPh>
    <rPh sb="6" eb="7">
      <t>イ</t>
    </rPh>
    <rPh sb="7" eb="8">
      <t>キン</t>
    </rPh>
    <phoneticPr fontId="1"/>
  </si>
  <si>
    <t>　　　固定負債合計</t>
    <rPh sb="3" eb="5">
      <t>コテイ</t>
    </rPh>
    <rPh sb="5" eb="7">
      <t>フサイ</t>
    </rPh>
    <rPh sb="7" eb="9">
      <t>ゴウケイ</t>
    </rPh>
    <phoneticPr fontId="1"/>
  </si>
  <si>
    <t>　　　負債合計</t>
    <rPh sb="3" eb="5">
      <t>フサイ</t>
    </rPh>
    <rPh sb="5" eb="7">
      <t>ゴウケイ</t>
    </rPh>
    <phoneticPr fontId="1"/>
  </si>
  <si>
    <t>Ⅲ　正味財産の部</t>
    <rPh sb="2" eb="4">
      <t>ショウミ</t>
    </rPh>
    <rPh sb="4" eb="6">
      <t>ザイサン</t>
    </rPh>
    <rPh sb="7" eb="8">
      <t>ブ</t>
    </rPh>
    <phoneticPr fontId="1"/>
  </si>
  <si>
    <t>　　　前期繰越正味財産</t>
    <rPh sb="3" eb="5">
      <t>ゼンキ</t>
    </rPh>
    <rPh sb="5" eb="7">
      <t>クリコシ</t>
    </rPh>
    <rPh sb="7" eb="9">
      <t>ショウミ</t>
    </rPh>
    <rPh sb="9" eb="11">
      <t>ザイサン</t>
    </rPh>
    <phoneticPr fontId="1"/>
  </si>
  <si>
    <t>　　　正味財産合計</t>
    <rPh sb="3" eb="5">
      <t>ショウミ</t>
    </rPh>
    <rPh sb="5" eb="7">
      <t>ザイサン</t>
    </rPh>
    <rPh sb="7" eb="9">
      <t>ゴウケイ</t>
    </rPh>
    <phoneticPr fontId="1"/>
  </si>
  <si>
    <t>　　　負債及び正味財産合計</t>
    <rPh sb="3" eb="5">
      <t>フサイ</t>
    </rPh>
    <rPh sb="5" eb="6">
      <t>オヨ</t>
    </rPh>
    <rPh sb="7" eb="9">
      <t>ショウミ</t>
    </rPh>
    <rPh sb="9" eb="11">
      <t>ザイサン</t>
    </rPh>
    <rPh sb="11" eb="13">
      <t>ゴウケイ</t>
    </rPh>
    <phoneticPr fontId="1"/>
  </si>
  <si>
    <t>　　　　現金　　　</t>
    <rPh sb="4" eb="6">
      <t>ゲンキン</t>
    </rPh>
    <phoneticPr fontId="1"/>
  </si>
  <si>
    <t>現金手許有高</t>
  </si>
  <si>
    <t>　　　　普通預金　</t>
    <rPh sb="4" eb="6">
      <t>フツウ</t>
    </rPh>
    <rPh sb="6" eb="8">
      <t>ヨキン</t>
    </rPh>
    <phoneticPr fontId="1"/>
  </si>
  <si>
    <t>鳥取銀行　3口座</t>
    <rPh sb="6" eb="8">
      <t>コウザ</t>
    </rPh>
    <phoneticPr fontId="1"/>
  </si>
  <si>
    <t>　　　　　　　　　</t>
    <phoneticPr fontId="1"/>
  </si>
  <si>
    <t>山陰合同銀行　1口座</t>
    <rPh sb="8" eb="10">
      <t>コウザ</t>
    </rPh>
    <phoneticPr fontId="1"/>
  </si>
  <si>
    <t>ゆうちょ銀行　1口座</t>
    <rPh sb="8" eb="10">
      <t>コウザ</t>
    </rPh>
    <phoneticPr fontId="1"/>
  </si>
  <si>
    <t xml:space="preserve">      現金預金合計</t>
    <rPh sb="6" eb="8">
      <t>ゲンキン</t>
    </rPh>
    <rPh sb="8" eb="10">
      <t>ヨキン</t>
    </rPh>
    <rPh sb="10" eb="12">
      <t>ゴウケイ</t>
    </rPh>
    <phoneticPr fontId="1"/>
  </si>
  <si>
    <t>　　　前払費用　</t>
    <rPh sb="3" eb="5">
      <t>マエバライ</t>
    </rPh>
    <rPh sb="5" eb="7">
      <t>ヒヨウ</t>
    </rPh>
    <phoneticPr fontId="1"/>
  </si>
  <si>
    <t>4月分家賃</t>
    <phoneticPr fontId="1"/>
  </si>
  <si>
    <t>　　　前払費用合計</t>
    <rPh sb="3" eb="5">
      <t>マエバライ</t>
    </rPh>
    <rPh sb="5" eb="7">
      <t>ヒヨウ</t>
    </rPh>
    <rPh sb="7" eb="9">
      <t>ゴウケイ</t>
    </rPh>
    <phoneticPr fontId="1"/>
  </si>
  <si>
    <t>　　　仮払金</t>
    <rPh sb="3" eb="6">
      <t>カリバライキン</t>
    </rPh>
    <phoneticPr fontId="1"/>
  </si>
  <si>
    <t>　　　仮払金前合計</t>
    <rPh sb="3" eb="5">
      <t>カリバラ</t>
    </rPh>
    <rPh sb="5" eb="6">
      <t>キン</t>
    </rPh>
    <rPh sb="6" eb="7">
      <t>マエ</t>
    </rPh>
    <rPh sb="7" eb="9">
      <t>ゴウケイ</t>
    </rPh>
    <phoneticPr fontId="1"/>
  </si>
  <si>
    <t>　　　未収入金　　</t>
    <rPh sb="3" eb="5">
      <t>ミシュウ</t>
    </rPh>
    <rPh sb="5" eb="7">
      <t>ニュウキン</t>
    </rPh>
    <phoneticPr fontId="1"/>
  </si>
  <si>
    <t>　　　未収金合計</t>
    <rPh sb="3" eb="6">
      <t>ミシュウキン</t>
    </rPh>
    <rPh sb="6" eb="8">
      <t>ゴウケイ</t>
    </rPh>
    <phoneticPr fontId="1"/>
  </si>
  <si>
    <t xml:space="preserve">      有形固定資産</t>
    <rPh sb="6" eb="8">
      <t>ユウケイ</t>
    </rPh>
    <rPh sb="8" eb="12">
      <t>コテイシサン</t>
    </rPh>
    <phoneticPr fontId="1"/>
  </si>
  <si>
    <t>　　　　什器備品</t>
    <rPh sb="4" eb="6">
      <t>ジュウキ</t>
    </rPh>
    <rPh sb="6" eb="8">
      <t>ビヒン</t>
    </rPh>
    <phoneticPr fontId="1"/>
  </si>
  <si>
    <t>印刷機</t>
    <rPh sb="0" eb="3">
      <t>インサツキ</t>
    </rPh>
    <phoneticPr fontId="1"/>
  </si>
  <si>
    <t>　　　有形固定資産合計</t>
    <rPh sb="3" eb="5">
      <t>ユウケイ</t>
    </rPh>
    <rPh sb="5" eb="9">
      <t>コテイシサン</t>
    </rPh>
    <rPh sb="9" eb="11">
      <t>ゴウケイ</t>
    </rPh>
    <phoneticPr fontId="1"/>
  </si>
  <si>
    <t>　　　投資その他の資産</t>
    <rPh sb="3" eb="5">
      <t>トウシ</t>
    </rPh>
    <rPh sb="7" eb="8">
      <t>タ</t>
    </rPh>
    <rPh sb="9" eb="11">
      <t>シサン</t>
    </rPh>
    <phoneticPr fontId="1"/>
  </si>
  <si>
    <t>　　　　敷金</t>
    <rPh sb="4" eb="6">
      <t>シキキン</t>
    </rPh>
    <phoneticPr fontId="1"/>
  </si>
  <si>
    <t>　　　投資その他の資産合計</t>
    <rPh sb="3" eb="5">
      <t>トウシ</t>
    </rPh>
    <rPh sb="7" eb="8">
      <t>タ</t>
    </rPh>
    <rPh sb="9" eb="11">
      <t>シサン</t>
    </rPh>
    <rPh sb="11" eb="13">
      <t>ゴウケイ</t>
    </rPh>
    <phoneticPr fontId="1"/>
  </si>
  <si>
    <t xml:space="preserve">      繰延資産</t>
    <rPh sb="6" eb="8">
      <t>クリノベ</t>
    </rPh>
    <rPh sb="8" eb="10">
      <t>シサン</t>
    </rPh>
    <phoneticPr fontId="1"/>
  </si>
  <si>
    <t>　　　繰延資産合計</t>
    <rPh sb="3" eb="5">
      <t>クリノベ</t>
    </rPh>
    <rPh sb="5" eb="7">
      <t>シサン</t>
    </rPh>
    <rPh sb="7" eb="9">
      <t>ゴウケイ</t>
    </rPh>
    <phoneticPr fontId="1"/>
  </si>
  <si>
    <t>　　　未払金</t>
    <rPh sb="3" eb="6">
      <t>ミバライキン</t>
    </rPh>
    <phoneticPr fontId="1"/>
  </si>
  <si>
    <t>交通費等</t>
    <rPh sb="0" eb="3">
      <t>コウツウヒ</t>
    </rPh>
    <rPh sb="3" eb="4">
      <t>トウ</t>
    </rPh>
    <phoneticPr fontId="1"/>
  </si>
  <si>
    <t>　　　未払金合計</t>
    <rPh sb="3" eb="6">
      <t>ミバライキン</t>
    </rPh>
    <rPh sb="6" eb="8">
      <t>ゴウケイ</t>
    </rPh>
    <phoneticPr fontId="1"/>
  </si>
  <si>
    <t>源泉所得税</t>
    <rPh sb="0" eb="2">
      <t>ゲンセン</t>
    </rPh>
    <rPh sb="2" eb="5">
      <t>ショトクゼイ</t>
    </rPh>
    <phoneticPr fontId="1"/>
  </si>
  <si>
    <t>　　　預り金合計</t>
    <rPh sb="3" eb="4">
      <t>アズ</t>
    </rPh>
    <rPh sb="5" eb="6">
      <t>キン</t>
    </rPh>
    <rPh sb="6" eb="8">
      <t>ゴウケイ</t>
    </rPh>
    <phoneticPr fontId="1"/>
  </si>
  <si>
    <t>　　　仮受金</t>
    <rPh sb="3" eb="4">
      <t>カリ</t>
    </rPh>
    <rPh sb="5" eb="6">
      <t>キン</t>
    </rPh>
    <phoneticPr fontId="1"/>
  </si>
  <si>
    <t>県補助金返還金</t>
    <rPh sb="0" eb="1">
      <t>ケン</t>
    </rPh>
    <rPh sb="1" eb="4">
      <t>ホジョキン</t>
    </rPh>
    <rPh sb="4" eb="7">
      <t>ヘンカンキン</t>
    </rPh>
    <phoneticPr fontId="1"/>
  </si>
  <si>
    <t>県委託料返還金</t>
    <rPh sb="0" eb="1">
      <t>ケン</t>
    </rPh>
    <rPh sb="1" eb="4">
      <t>イタクリョウ</t>
    </rPh>
    <rPh sb="4" eb="7">
      <t>ヘンカンキン</t>
    </rPh>
    <phoneticPr fontId="1"/>
  </si>
  <si>
    <t>　　　仮受金合計</t>
    <rPh sb="3" eb="4">
      <t>カリ</t>
    </rPh>
    <rPh sb="5" eb="6">
      <t>キン</t>
    </rPh>
    <rPh sb="6" eb="8">
      <t>ゴウケイ</t>
    </rPh>
    <phoneticPr fontId="1"/>
  </si>
  <si>
    <t>　　　当時正味財産増加額（減少額）</t>
    <rPh sb="3" eb="5">
      <t>トウジ</t>
    </rPh>
    <rPh sb="5" eb="7">
      <t>ショウミ</t>
    </rPh>
    <rPh sb="7" eb="9">
      <t>ザイサン</t>
    </rPh>
    <rPh sb="9" eb="12">
      <t>ゾウカガク</t>
    </rPh>
    <rPh sb="13" eb="16">
      <t>ゲンショウガク</t>
    </rPh>
    <phoneticPr fontId="1"/>
  </si>
  <si>
    <t>　　　前払費用</t>
    <rPh sb="3" eb="5">
      <t>マエバラ</t>
    </rPh>
    <rPh sb="5" eb="7">
      <t>ヒヨウ</t>
    </rPh>
    <phoneticPr fontId="1"/>
  </si>
  <si>
    <t>　　　仮払金</t>
    <rPh sb="3" eb="5">
      <t>カリバラ</t>
    </rPh>
    <rPh sb="5" eb="6">
      <t>キン</t>
    </rPh>
    <phoneticPr fontId="1"/>
  </si>
  <si>
    <t>　　　未収金</t>
    <rPh sb="3" eb="6">
      <t>ミシュウキン</t>
    </rPh>
    <phoneticPr fontId="1"/>
  </si>
  <si>
    <t>　　【有形固定資産】</t>
    <rPh sb="3" eb="5">
      <t>ユウケイ</t>
    </rPh>
    <rPh sb="5" eb="9">
      <t>コテイシサン</t>
    </rPh>
    <phoneticPr fontId="1"/>
  </si>
  <si>
    <t>　　　什器備品</t>
    <rPh sb="3" eb="5">
      <t>ジュウキ</t>
    </rPh>
    <rPh sb="5" eb="7">
      <t>ビヒン</t>
    </rPh>
    <phoneticPr fontId="1"/>
  </si>
  <si>
    <t>　　　　有形固定資産計</t>
    <rPh sb="4" eb="6">
      <t>ユウケイ</t>
    </rPh>
    <rPh sb="6" eb="10">
      <t>コテイシサン</t>
    </rPh>
    <rPh sb="10" eb="11">
      <t>ケイ</t>
    </rPh>
    <phoneticPr fontId="1"/>
  </si>
  <si>
    <t>　　【投資その他の資産】</t>
    <rPh sb="3" eb="5">
      <t>トウシ</t>
    </rPh>
    <rPh sb="7" eb="8">
      <t>タ</t>
    </rPh>
    <rPh sb="9" eb="11">
      <t>シサン</t>
    </rPh>
    <phoneticPr fontId="1"/>
  </si>
  <si>
    <t>　　　敷金</t>
    <rPh sb="3" eb="5">
      <t>シキキン</t>
    </rPh>
    <phoneticPr fontId="1"/>
  </si>
  <si>
    <t>　　　　投資その他資産計</t>
    <rPh sb="4" eb="6">
      <t>トウシ</t>
    </rPh>
    <rPh sb="8" eb="9">
      <t>タ</t>
    </rPh>
    <rPh sb="9" eb="11">
      <t>シサン</t>
    </rPh>
    <rPh sb="11" eb="12">
      <t>ケイ</t>
    </rPh>
    <phoneticPr fontId="1"/>
  </si>
  <si>
    <t>　　【繰延資産】</t>
    <rPh sb="3" eb="5">
      <t>クリノベ</t>
    </rPh>
    <rPh sb="5" eb="7">
      <t>シサン</t>
    </rPh>
    <phoneticPr fontId="1"/>
  </si>
  <si>
    <t>　　　　繰延資産計</t>
    <rPh sb="4" eb="6">
      <t>クリノベ</t>
    </rPh>
    <rPh sb="6" eb="8">
      <t>シサン</t>
    </rPh>
    <rPh sb="8" eb="9">
      <t>ケイ</t>
    </rPh>
    <phoneticPr fontId="1"/>
  </si>
  <si>
    <t>　　　未払金</t>
    <rPh sb="3" eb="5">
      <t>ミバラ</t>
    </rPh>
    <rPh sb="5" eb="6">
      <t>キン</t>
    </rPh>
    <phoneticPr fontId="1"/>
  </si>
  <si>
    <t>　　　仮受金</t>
    <rPh sb="3" eb="6">
      <t>カリウケキン</t>
    </rPh>
    <phoneticPr fontId="1"/>
  </si>
  <si>
    <t>　　　当期正味財産増加額</t>
    <rPh sb="3" eb="5">
      <t>トウキ</t>
    </rPh>
    <rPh sb="5" eb="7">
      <t>ショウミ</t>
    </rPh>
    <rPh sb="7" eb="9">
      <t>ザイサン</t>
    </rPh>
    <rPh sb="9" eb="11">
      <t>ゾウカ</t>
    </rPh>
    <rPh sb="11" eb="12">
      <t>ガク</t>
    </rPh>
    <phoneticPr fontId="1"/>
  </si>
  <si>
    <t>平成30年度　活動計算書</t>
    <rPh sb="0" eb="2">
      <t>ヘイセイ</t>
    </rPh>
    <rPh sb="4" eb="6">
      <t>ネンド</t>
    </rPh>
    <rPh sb="7" eb="9">
      <t>カツドウ</t>
    </rPh>
    <rPh sb="9" eb="12">
      <t>ケイサンショ</t>
    </rPh>
    <phoneticPr fontId="2"/>
  </si>
  <si>
    <t>平成30年4月1日　～　平成31年3月31日</t>
    <rPh sb="0" eb="2">
      <t>ヘイセイ</t>
    </rPh>
    <rPh sb="4" eb="5">
      <t>ネン</t>
    </rPh>
    <rPh sb="6" eb="7">
      <t>ガツ</t>
    </rPh>
    <rPh sb="8" eb="9">
      <t>ニチ</t>
    </rPh>
    <rPh sb="12" eb="14">
      <t>ヘイセイ</t>
    </rPh>
    <rPh sb="16" eb="17">
      <t>ネン</t>
    </rPh>
    <rPh sb="18" eb="19">
      <t>ガツ</t>
    </rPh>
    <rPh sb="21" eb="22">
      <t>ニチ</t>
    </rPh>
    <phoneticPr fontId="1"/>
  </si>
  <si>
    <t>平成３０年度　事業費別活動計算書内訳</t>
    <rPh sb="0" eb="2">
      <t>ヘイセイ</t>
    </rPh>
    <rPh sb="4" eb="6">
      <t>ネンド</t>
    </rPh>
    <rPh sb="7" eb="10">
      <t>ジギョウヒ</t>
    </rPh>
    <rPh sb="10" eb="11">
      <t>ベツ</t>
    </rPh>
    <rPh sb="11" eb="13">
      <t>カツドウ</t>
    </rPh>
    <rPh sb="13" eb="16">
      <t>ケイサンショ</t>
    </rPh>
    <rPh sb="16" eb="18">
      <t>ウチワケ</t>
    </rPh>
    <phoneticPr fontId="1"/>
  </si>
  <si>
    <t>研修・相談事業</t>
    <rPh sb="0" eb="2">
      <t>ケンシュウ</t>
    </rPh>
    <rPh sb="3" eb="5">
      <t>ソウダン</t>
    </rPh>
    <rPh sb="5" eb="7">
      <t>ジギョウ</t>
    </rPh>
    <phoneticPr fontId="1"/>
  </si>
  <si>
    <t>平成３０年度 会計財産目録</t>
    <rPh sb="0" eb="2">
      <t>ヘイセイ</t>
    </rPh>
    <rPh sb="4" eb="6">
      <t>ネンド</t>
    </rPh>
    <rPh sb="7" eb="9">
      <t>カイケイ</t>
    </rPh>
    <rPh sb="9" eb="11">
      <t>ザイサン</t>
    </rPh>
    <rPh sb="11" eb="13">
      <t>モクロク</t>
    </rPh>
    <phoneticPr fontId="1"/>
  </si>
  <si>
    <t>平成31年3月31日現在</t>
    <phoneticPr fontId="25"/>
  </si>
  <si>
    <t>支払手数料</t>
    <rPh sb="0" eb="2">
      <t>シハライ</t>
    </rPh>
    <rPh sb="2" eb="5">
      <t>テスウリョウ</t>
    </rPh>
    <phoneticPr fontId="2"/>
  </si>
  <si>
    <t>平成３０年度 　貸借対照表</t>
    <rPh sb="0" eb="2">
      <t>ヘイセイ</t>
    </rPh>
    <rPh sb="4" eb="6">
      <t>ネンド</t>
    </rPh>
    <rPh sb="8" eb="10">
      <t>タイシャク</t>
    </rPh>
    <rPh sb="10" eb="13">
      <t>タイショウヒョウ</t>
    </rPh>
    <phoneticPr fontId="1"/>
  </si>
  <si>
    <t>平成31年3月31日現在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5"/>
  </si>
  <si>
    <t>第２号議案</t>
    <rPh sb="0" eb="1">
      <t>ダイ</t>
    </rPh>
    <rPh sb="2" eb="3">
      <t>ゴウ</t>
    </rPh>
    <rPh sb="3" eb="5">
      <t>ギアン</t>
    </rPh>
    <phoneticPr fontId="1"/>
  </si>
  <si>
    <t>特定非営利活動法人鳥取県自閉症協会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</si>
</sst>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3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4"/>
      <color indexed="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9"/>
      </bottom>
      <diagonal/>
    </border>
    <border>
      <left/>
      <right style="thin">
        <color indexed="8"/>
      </right>
      <top/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/>
      <diagonal/>
    </border>
    <border>
      <left/>
      <right style="thin">
        <color indexed="8"/>
      </right>
      <top style="thin">
        <color indexed="9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9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9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9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indexed="64"/>
      </top>
      <bottom style="double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9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9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88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20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4" fillId="2" borderId="23" xfId="0" applyFont="1" applyFill="1" applyBorder="1" applyAlignment="1">
      <alignment vertical="center"/>
    </xf>
    <xf numFmtId="38" fontId="13" fillId="0" borderId="28" xfId="1" applyFont="1" applyBorder="1" applyAlignment="1">
      <alignment vertical="center" wrapText="1"/>
    </xf>
    <xf numFmtId="38" fontId="13" fillId="0" borderId="29" xfId="1" applyFont="1" applyBorder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0" fontId="4" fillId="2" borderId="26" xfId="0" applyFont="1" applyFill="1" applyBorder="1" applyAlignment="1">
      <alignment horizontal="center" vertical="center" shrinkToFit="1"/>
    </xf>
    <xf numFmtId="38" fontId="17" fillId="0" borderId="19" xfId="1" applyFont="1" applyBorder="1" applyAlignment="1">
      <alignment vertical="center"/>
    </xf>
    <xf numFmtId="38" fontId="20" fillId="2" borderId="18" xfId="1" applyFont="1" applyFill="1" applyBorder="1" applyAlignment="1">
      <alignment vertical="center" shrinkToFit="1"/>
    </xf>
    <xf numFmtId="38" fontId="20" fillId="2" borderId="28" xfId="1" applyFont="1" applyFill="1" applyBorder="1" applyAlignment="1">
      <alignment vertical="center" shrinkToFit="1"/>
    </xf>
    <xf numFmtId="38" fontId="20" fillId="2" borderId="29" xfId="1" applyFont="1" applyFill="1" applyBorder="1" applyAlignment="1">
      <alignment vertical="center" shrinkToFit="1"/>
    </xf>
    <xf numFmtId="38" fontId="20" fillId="2" borderId="30" xfId="1" applyFont="1" applyFill="1" applyBorder="1" applyAlignment="1">
      <alignment vertical="center" shrinkToFit="1"/>
    </xf>
    <xf numFmtId="38" fontId="17" fillId="0" borderId="19" xfId="1" applyFont="1" applyBorder="1" applyAlignment="1">
      <alignment vertical="center" shrinkToFit="1"/>
    </xf>
    <xf numFmtId="38" fontId="20" fillId="2" borderId="25" xfId="1" applyFont="1" applyFill="1" applyBorder="1" applyAlignment="1">
      <alignment vertical="center" shrinkToFit="1"/>
    </xf>
    <xf numFmtId="0" fontId="6" fillId="2" borderId="31" xfId="0" applyFont="1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0" fontId="12" fillId="2" borderId="31" xfId="0" applyFont="1" applyFill="1" applyBorder="1" applyAlignment="1">
      <alignment vertical="center"/>
    </xf>
    <xf numFmtId="0" fontId="12" fillId="2" borderId="32" xfId="0" applyFont="1" applyFill="1" applyBorder="1" applyAlignment="1">
      <alignment vertical="center"/>
    </xf>
    <xf numFmtId="0" fontId="12" fillId="2" borderId="25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38" fontId="0" fillId="0" borderId="0" xfId="1" applyFont="1" applyFill="1">
      <alignment vertical="center"/>
    </xf>
    <xf numFmtId="38" fontId="13" fillId="0" borderId="28" xfId="1" applyFont="1" applyFill="1" applyBorder="1" applyAlignment="1">
      <alignment horizontal="center" vertical="center" wrapText="1"/>
    </xf>
    <xf numFmtId="38" fontId="20" fillId="0" borderId="28" xfId="1" applyFont="1" applyFill="1" applyBorder="1" applyAlignment="1">
      <alignment vertical="center" shrinkToFit="1"/>
    </xf>
    <xf numFmtId="38" fontId="17" fillId="0" borderId="46" xfId="1" applyFont="1" applyBorder="1" applyAlignment="1">
      <alignment vertical="center"/>
    </xf>
    <xf numFmtId="38" fontId="19" fillId="0" borderId="46" xfId="1" applyFont="1" applyBorder="1">
      <alignment vertical="center"/>
    </xf>
    <xf numFmtId="38" fontId="18" fillId="2" borderId="43" xfId="1" applyFont="1" applyFill="1" applyBorder="1" applyAlignment="1">
      <alignment vertical="center" shrinkToFit="1"/>
    </xf>
    <xf numFmtId="38" fontId="19" fillId="0" borderId="43" xfId="1" applyFont="1" applyBorder="1" applyAlignment="1">
      <alignment vertical="center" shrinkToFit="1"/>
    </xf>
    <xf numFmtId="38" fontId="19" fillId="0" borderId="44" xfId="1" applyFont="1" applyFill="1" applyBorder="1" applyAlignment="1">
      <alignment vertical="center" shrinkToFit="1"/>
    </xf>
    <xf numFmtId="38" fontId="19" fillId="0" borderId="44" xfId="1" applyFont="1" applyBorder="1" applyAlignment="1">
      <alignment vertical="center" shrinkToFit="1"/>
    </xf>
    <xf numFmtId="38" fontId="19" fillId="0" borderId="36" xfId="1" applyFont="1" applyBorder="1" applyAlignment="1">
      <alignment vertical="center" shrinkToFit="1"/>
    </xf>
    <xf numFmtId="38" fontId="19" fillId="0" borderId="36" xfId="1" applyFont="1" applyBorder="1">
      <alignment vertical="center"/>
    </xf>
    <xf numFmtId="38" fontId="19" fillId="0" borderId="45" xfId="1" applyFont="1" applyBorder="1">
      <alignment vertical="center"/>
    </xf>
    <xf numFmtId="38" fontId="17" fillId="0" borderId="46" xfId="1" applyFont="1" applyBorder="1" applyAlignment="1">
      <alignment vertical="center" shrinkToFit="1"/>
    </xf>
    <xf numFmtId="38" fontId="0" fillId="0" borderId="42" xfId="1" applyFont="1" applyFill="1" applyBorder="1">
      <alignment vertical="center"/>
    </xf>
    <xf numFmtId="0" fontId="4" fillId="2" borderId="28" xfId="0" applyFont="1" applyFill="1" applyBorder="1" applyAlignment="1">
      <alignment vertical="center"/>
    </xf>
    <xf numFmtId="0" fontId="0" fillId="0" borderId="30" xfId="0" applyBorder="1" applyAlignment="1">
      <alignment horizontal="center" vertical="center"/>
    </xf>
    <xf numFmtId="38" fontId="0" fillId="0" borderId="18" xfId="0" applyNumberFormat="1" applyBorder="1">
      <alignment vertical="center"/>
    </xf>
    <xf numFmtId="38" fontId="20" fillId="0" borderId="42" xfId="1" applyFont="1" applyFill="1" applyBorder="1" applyAlignment="1">
      <alignment vertical="center" shrinkToFit="1"/>
    </xf>
    <xf numFmtId="38" fontId="18" fillId="2" borderId="19" xfId="1" applyFont="1" applyFill="1" applyBorder="1" applyAlignment="1">
      <alignment vertical="center" shrinkToFit="1"/>
    </xf>
    <xf numFmtId="38" fontId="20" fillId="0" borderId="40" xfId="1" applyFont="1" applyFill="1" applyBorder="1" applyAlignment="1">
      <alignment vertical="center" shrinkToFit="1"/>
    </xf>
    <xf numFmtId="38" fontId="20" fillId="0" borderId="41" xfId="1" applyFont="1" applyFill="1" applyBorder="1" applyAlignment="1">
      <alignment vertical="center" shrinkToFit="1"/>
    </xf>
    <xf numFmtId="0" fontId="0" fillId="0" borderId="0" xfId="0" applyFill="1">
      <alignment vertical="center"/>
    </xf>
    <xf numFmtId="38" fontId="20" fillId="0" borderId="0" xfId="1" applyFont="1" applyFill="1" applyBorder="1" applyAlignment="1">
      <alignment vertical="center" shrinkToFit="1"/>
    </xf>
    <xf numFmtId="38" fontId="0" fillId="0" borderId="0" xfId="1" applyFont="1" applyFill="1" applyBorder="1">
      <alignment vertical="center"/>
    </xf>
    <xf numFmtId="0" fontId="0" fillId="0" borderId="0" xfId="0" applyFill="1" applyBorder="1">
      <alignment vertical="center"/>
    </xf>
    <xf numFmtId="38" fontId="20" fillId="0" borderId="32" xfId="1" applyFont="1" applyFill="1" applyBorder="1" applyAlignment="1">
      <alignment vertical="center" shrinkToFit="1"/>
    </xf>
    <xf numFmtId="38" fontId="0" fillId="0" borderId="51" xfId="1" applyFont="1" applyFill="1" applyBorder="1">
      <alignment vertical="center"/>
    </xf>
    <xf numFmtId="0" fontId="0" fillId="0" borderId="51" xfId="0" applyFill="1" applyBorder="1">
      <alignment vertical="center"/>
    </xf>
    <xf numFmtId="38" fontId="17" fillId="0" borderId="54" xfId="1" applyFont="1" applyBorder="1" applyAlignment="1">
      <alignment vertical="center"/>
    </xf>
    <xf numFmtId="38" fontId="17" fillId="0" borderId="54" xfId="1" applyFont="1" applyBorder="1" applyAlignment="1">
      <alignment vertical="center" shrinkToFit="1"/>
    </xf>
    <xf numFmtId="0" fontId="10" fillId="0" borderId="0" xfId="0" applyFont="1" applyFill="1">
      <alignment vertical="center"/>
    </xf>
    <xf numFmtId="0" fontId="4" fillId="0" borderId="9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right" vertical="center" shrinkToFit="1"/>
    </xf>
    <xf numFmtId="0" fontId="10" fillId="0" borderId="33" xfId="0" applyFont="1" applyFill="1" applyBorder="1">
      <alignment vertical="center"/>
    </xf>
    <xf numFmtId="0" fontId="6" fillId="0" borderId="9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6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 shrinkToFit="1"/>
    </xf>
    <xf numFmtId="0" fontId="10" fillId="0" borderId="56" xfId="0" applyFont="1" applyFill="1" applyBorder="1">
      <alignment vertical="center"/>
    </xf>
    <xf numFmtId="0" fontId="10" fillId="0" borderId="37" xfId="0" applyFont="1" applyFill="1" applyBorder="1">
      <alignment vertical="center"/>
    </xf>
    <xf numFmtId="0" fontId="10" fillId="0" borderId="62" xfId="0" applyFont="1" applyFill="1" applyBorder="1">
      <alignment vertical="center"/>
    </xf>
    <xf numFmtId="176" fontId="4" fillId="0" borderId="56" xfId="1" applyNumberFormat="1" applyFont="1" applyFill="1" applyBorder="1" applyAlignment="1">
      <alignment horizontal="right" vertical="center" shrinkToFit="1"/>
    </xf>
    <xf numFmtId="0" fontId="10" fillId="0" borderId="0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 wrapText="1"/>
    </xf>
    <xf numFmtId="0" fontId="6" fillId="0" borderId="48" xfId="0" applyFont="1" applyFill="1" applyBorder="1" applyAlignment="1">
      <alignment vertical="center" wrapText="1"/>
    </xf>
    <xf numFmtId="0" fontId="6" fillId="0" borderId="49" xfId="0" applyFont="1" applyFill="1" applyBorder="1" applyAlignment="1">
      <alignment vertical="center" wrapText="1"/>
    </xf>
    <xf numFmtId="38" fontId="17" fillId="0" borderId="54" xfId="1" applyFont="1" applyFill="1" applyBorder="1" applyAlignment="1">
      <alignment vertical="center"/>
    </xf>
    <xf numFmtId="38" fontId="19" fillId="0" borderId="38" xfId="1" applyFont="1" applyBorder="1" applyAlignment="1">
      <alignment vertical="center" shrinkToFit="1"/>
    </xf>
    <xf numFmtId="38" fontId="19" fillId="0" borderId="38" xfId="1" applyFont="1" applyBorder="1">
      <alignment vertical="center"/>
    </xf>
    <xf numFmtId="38" fontId="17" fillId="0" borderId="54" xfId="1" applyFont="1" applyFill="1" applyBorder="1" applyAlignment="1">
      <alignment vertical="center" shrinkToFit="1"/>
    </xf>
    <xf numFmtId="38" fontId="20" fillId="0" borderId="67" xfId="1" applyFont="1" applyFill="1" applyBorder="1" applyAlignment="1">
      <alignment vertical="center" shrinkToFit="1"/>
    </xf>
    <xf numFmtId="0" fontId="0" fillId="0" borderId="67" xfId="0" applyFill="1" applyBorder="1">
      <alignment vertical="center"/>
    </xf>
    <xf numFmtId="0" fontId="0" fillId="0" borderId="68" xfId="0" applyFill="1" applyBorder="1">
      <alignment vertical="center"/>
    </xf>
    <xf numFmtId="0" fontId="26" fillId="2" borderId="20" xfId="0" applyFont="1" applyFill="1" applyBorder="1" applyAlignment="1">
      <alignment horizontal="left" vertical="center" shrinkToFit="1"/>
    </xf>
    <xf numFmtId="0" fontId="26" fillId="2" borderId="47" xfId="0" applyFont="1" applyFill="1" applyBorder="1" applyAlignment="1">
      <alignment vertical="center" shrinkToFit="1"/>
    </xf>
    <xf numFmtId="0" fontId="26" fillId="2" borderId="45" xfId="0" applyFont="1" applyFill="1" applyBorder="1" applyAlignment="1">
      <alignment vertical="center" shrinkToFit="1"/>
    </xf>
    <xf numFmtId="0" fontId="27" fillId="0" borderId="45" xfId="0" applyFont="1" applyBorder="1" applyAlignment="1">
      <alignment vertical="center"/>
    </xf>
    <xf numFmtId="0" fontId="26" fillId="2" borderId="35" xfId="0" applyFont="1" applyFill="1" applyBorder="1" applyAlignment="1">
      <alignment vertical="center" shrinkToFit="1"/>
    </xf>
    <xf numFmtId="38" fontId="21" fillId="0" borderId="46" xfId="1" applyFont="1" applyBorder="1">
      <alignment vertical="center"/>
    </xf>
    <xf numFmtId="38" fontId="21" fillId="0" borderId="47" xfId="1" applyFont="1" applyBorder="1">
      <alignment vertical="center"/>
    </xf>
    <xf numFmtId="38" fontId="21" fillId="0" borderId="36" xfId="1" applyFont="1" applyBorder="1">
      <alignment vertical="center"/>
    </xf>
    <xf numFmtId="38" fontId="21" fillId="0" borderId="45" xfId="1" applyFont="1" applyBorder="1">
      <alignment vertical="center"/>
    </xf>
    <xf numFmtId="38" fontId="28" fillId="2" borderId="29" xfId="1" applyFont="1" applyFill="1" applyBorder="1" applyAlignment="1">
      <alignment vertical="center" shrinkToFit="1"/>
    </xf>
    <xf numFmtId="38" fontId="28" fillId="2" borderId="30" xfId="1" applyFont="1" applyFill="1" applyBorder="1" applyAlignment="1">
      <alignment vertical="center" shrinkToFit="1"/>
    </xf>
    <xf numFmtId="176" fontId="4" fillId="0" borderId="57" xfId="1" applyNumberFormat="1" applyFont="1" applyFill="1" applyBorder="1" applyAlignment="1">
      <alignment horizontal="right" vertical="center" shrinkToFit="1"/>
    </xf>
    <xf numFmtId="176" fontId="6" fillId="0" borderId="56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4" fillId="0" borderId="0" xfId="1" applyNumberFormat="1" applyFont="1" applyFill="1" applyBorder="1" applyAlignment="1">
      <alignment horizontal="right" vertical="center" shrinkToFit="1"/>
    </xf>
    <xf numFmtId="0" fontId="26" fillId="2" borderId="57" xfId="0" applyFont="1" applyFill="1" applyBorder="1" applyAlignment="1">
      <alignment vertical="center" shrinkToFit="1"/>
    </xf>
    <xf numFmtId="38" fontId="19" fillId="0" borderId="73" xfId="1" applyFont="1" applyBorder="1" applyAlignment="1">
      <alignment vertical="center" shrinkToFit="1"/>
    </xf>
    <xf numFmtId="38" fontId="19" fillId="0" borderId="74" xfId="1" applyFont="1" applyFill="1" applyBorder="1" applyAlignment="1">
      <alignment vertical="center" shrinkToFit="1"/>
    </xf>
    <xf numFmtId="38" fontId="19" fillId="0" borderId="74" xfId="1" applyFont="1" applyBorder="1" applyAlignment="1">
      <alignment vertical="center" shrinkToFit="1"/>
    </xf>
    <xf numFmtId="38" fontId="19" fillId="0" borderId="75" xfId="1" applyFont="1" applyBorder="1">
      <alignment vertical="center"/>
    </xf>
    <xf numFmtId="38" fontId="29" fillId="0" borderId="41" xfId="1" applyFont="1" applyFill="1" applyBorder="1" applyAlignment="1">
      <alignment horizontal="center" vertical="center" shrinkToFit="1"/>
    </xf>
    <xf numFmtId="0" fontId="30" fillId="0" borderId="0" xfId="0" applyFont="1">
      <alignment vertical="center"/>
    </xf>
    <xf numFmtId="38" fontId="29" fillId="0" borderId="66" xfId="1" applyFont="1" applyFill="1" applyBorder="1" applyAlignment="1">
      <alignment vertical="center" shrinkToFit="1"/>
    </xf>
    <xf numFmtId="0" fontId="26" fillId="2" borderId="62" xfId="0" applyFont="1" applyFill="1" applyBorder="1" applyAlignment="1">
      <alignment horizontal="left" vertical="center" shrinkToFit="1"/>
    </xf>
    <xf numFmtId="38" fontId="29" fillId="0" borderId="0" xfId="1" applyFont="1" applyFill="1" applyBorder="1" applyAlignment="1">
      <alignment vertical="center" shrinkToFit="1"/>
    </xf>
    <xf numFmtId="38" fontId="29" fillId="0" borderId="67" xfId="1" applyFont="1" applyFill="1" applyBorder="1" applyAlignment="1">
      <alignment vertical="center" shrinkToFit="1"/>
    </xf>
    <xf numFmtId="0" fontId="27" fillId="0" borderId="75" xfId="0" applyFont="1" applyBorder="1" applyAlignment="1">
      <alignment vertical="center"/>
    </xf>
    <xf numFmtId="38" fontId="13" fillId="0" borderId="43" xfId="1" applyFont="1" applyBorder="1">
      <alignment vertical="center"/>
    </xf>
    <xf numFmtId="0" fontId="30" fillId="0" borderId="0" xfId="0" applyFont="1" applyFill="1" applyBorder="1">
      <alignment vertical="center"/>
    </xf>
    <xf numFmtId="0" fontId="30" fillId="0" borderId="67" xfId="0" applyFont="1" applyFill="1" applyBorder="1">
      <alignment vertical="center"/>
    </xf>
    <xf numFmtId="38" fontId="13" fillId="0" borderId="73" xfId="1" applyFont="1" applyBorder="1">
      <alignment vertical="center"/>
    </xf>
    <xf numFmtId="176" fontId="4" fillId="0" borderId="33" xfId="1" applyNumberFormat="1" applyFont="1" applyFill="1" applyBorder="1" applyAlignment="1">
      <alignment horizontal="right" vertical="center" shrinkToFit="1"/>
    </xf>
    <xf numFmtId="0" fontId="10" fillId="0" borderId="5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56" xfId="0" applyFont="1" applyFill="1" applyBorder="1" applyAlignment="1">
      <alignment vertical="center" wrapText="1"/>
    </xf>
    <xf numFmtId="176" fontId="21" fillId="0" borderId="0" xfId="1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176" fontId="21" fillId="0" borderId="0" xfId="1" applyNumberFormat="1" applyFont="1" applyFill="1" applyBorder="1" applyAlignment="1">
      <alignment vertical="center"/>
    </xf>
    <xf numFmtId="176" fontId="21" fillId="0" borderId="0" xfId="1" applyNumberFormat="1" applyFont="1" applyFill="1" applyBorder="1" applyAlignment="1">
      <alignment horizontal="center" vertical="center"/>
    </xf>
    <xf numFmtId="0" fontId="10" fillId="0" borderId="81" xfId="0" applyFont="1" applyFill="1" applyBorder="1">
      <alignment vertical="center"/>
    </xf>
    <xf numFmtId="0" fontId="10" fillId="0" borderId="10" xfId="0" applyFont="1" applyFill="1" applyBorder="1">
      <alignment vertical="center"/>
    </xf>
    <xf numFmtId="176" fontId="6" fillId="0" borderId="82" xfId="1" applyNumberFormat="1" applyFont="1" applyFill="1" applyBorder="1" applyAlignment="1">
      <alignment horizontal="right" vertical="center" shrinkToFit="1"/>
    </xf>
    <xf numFmtId="176" fontId="4" fillId="0" borderId="77" xfId="1" applyNumberFormat="1" applyFont="1" applyFill="1" applyBorder="1" applyAlignment="1">
      <alignment horizontal="right" vertical="center" shrinkToFit="1"/>
    </xf>
    <xf numFmtId="176" fontId="4" fillId="0" borderId="91" xfId="1" applyNumberFormat="1" applyFont="1" applyFill="1" applyBorder="1" applyAlignment="1">
      <alignment horizontal="right" vertical="center" shrinkToFit="1"/>
    </xf>
    <xf numFmtId="176" fontId="4" fillId="0" borderId="81" xfId="1" applyNumberFormat="1" applyFont="1" applyFill="1" applyBorder="1" applyAlignment="1">
      <alignment horizontal="right" vertical="center" shrinkToFit="1"/>
    </xf>
    <xf numFmtId="0" fontId="10" fillId="0" borderId="93" xfId="0" applyFont="1" applyFill="1" applyBorder="1" applyAlignment="1">
      <alignment vertical="center" wrapText="1"/>
    </xf>
    <xf numFmtId="0" fontId="10" fillId="0" borderId="79" xfId="0" applyFont="1" applyFill="1" applyBorder="1" applyAlignment="1">
      <alignment vertical="center" wrapText="1"/>
    </xf>
    <xf numFmtId="0" fontId="0" fillId="0" borderId="31" xfId="0" applyBorder="1">
      <alignment vertical="center"/>
    </xf>
    <xf numFmtId="0" fontId="0" fillId="0" borderId="23" xfId="0" applyBorder="1">
      <alignment vertical="center"/>
    </xf>
    <xf numFmtId="176" fontId="32" fillId="0" borderId="0" xfId="0" applyNumberFormat="1" applyFont="1" applyAlignment="1"/>
    <xf numFmtId="176" fontId="32" fillId="0" borderId="0" xfId="0" applyNumberFormat="1" applyFont="1" applyAlignment="1">
      <alignment horizontal="center"/>
    </xf>
    <xf numFmtId="176" fontId="32" fillId="0" borderId="92" xfId="0" applyNumberFormat="1" applyFont="1" applyBorder="1" applyAlignment="1"/>
    <xf numFmtId="176" fontId="32" fillId="0" borderId="95" xfId="0" applyNumberFormat="1" applyFont="1" applyBorder="1" applyAlignment="1"/>
    <xf numFmtId="176" fontId="32" fillId="0" borderId="46" xfId="0" applyNumberFormat="1" applyFont="1" applyBorder="1" applyAlignment="1"/>
    <xf numFmtId="176" fontId="32" fillId="0" borderId="82" xfId="0" applyNumberFormat="1" applyFont="1" applyBorder="1" applyAlignment="1"/>
    <xf numFmtId="176" fontId="32" fillId="0" borderId="38" xfId="0" applyNumberFormat="1" applyFont="1" applyBorder="1" applyAlignment="1"/>
    <xf numFmtId="176" fontId="32" fillId="0" borderId="62" xfId="0" applyNumberFormat="1" applyFont="1" applyBorder="1" applyAlignment="1"/>
    <xf numFmtId="176" fontId="32" fillId="0" borderId="0" xfId="0" applyNumberFormat="1" applyFont="1" applyBorder="1" applyAlignment="1"/>
    <xf numFmtId="176" fontId="32" fillId="0" borderId="58" xfId="0" applyNumberFormat="1" applyFont="1" applyBorder="1" applyAlignment="1"/>
    <xf numFmtId="176" fontId="32" fillId="0" borderId="36" xfId="0" applyNumberFormat="1" applyFont="1" applyBorder="1" applyAlignment="1"/>
    <xf numFmtId="176" fontId="32" fillId="0" borderId="0" xfId="0" applyNumberFormat="1" applyFont="1" applyAlignment="1">
      <alignment horizontal="center"/>
    </xf>
    <xf numFmtId="176" fontId="32" fillId="0" borderId="0" xfId="0" applyNumberFormat="1" applyFont="1" applyAlignment="1">
      <alignment horizontal="right"/>
    </xf>
    <xf numFmtId="176" fontId="32" fillId="0" borderId="36" xfId="0" applyNumberFormat="1" applyFont="1" applyBorder="1" applyAlignment="1">
      <alignment horizontal="center"/>
    </xf>
    <xf numFmtId="176" fontId="32" fillId="0" borderId="96" xfId="0" applyNumberFormat="1" applyFont="1" applyBorder="1" applyAlignment="1"/>
    <xf numFmtId="176" fontId="32" fillId="0" borderId="82" xfId="0" applyNumberFormat="1" applyFont="1" applyBorder="1" applyAlignment="1">
      <alignment shrinkToFit="1"/>
    </xf>
    <xf numFmtId="176" fontId="32" fillId="0" borderId="53" xfId="0" applyNumberFormat="1" applyFont="1" applyBorder="1" applyAlignment="1"/>
    <xf numFmtId="176" fontId="6" fillId="0" borderId="70" xfId="1" applyNumberFormat="1" applyFont="1" applyFill="1" applyBorder="1" applyAlignment="1">
      <alignment horizontal="right" vertical="center" shrinkToFit="1"/>
    </xf>
    <xf numFmtId="176" fontId="6" fillId="0" borderId="58" xfId="1" applyNumberFormat="1" applyFont="1" applyFill="1" applyBorder="1" applyAlignment="1">
      <alignment horizontal="right" vertical="center" shrinkToFit="1"/>
    </xf>
    <xf numFmtId="176" fontId="6" fillId="0" borderId="71" xfId="1" applyNumberFormat="1" applyFont="1" applyFill="1" applyBorder="1" applyAlignment="1">
      <alignment horizontal="right" vertical="center" shrinkToFit="1"/>
    </xf>
    <xf numFmtId="176" fontId="4" fillId="0" borderId="81" xfId="1" applyNumberFormat="1" applyFont="1" applyFill="1" applyBorder="1" applyAlignment="1">
      <alignment horizontal="right" vertical="center" shrinkToFit="1"/>
    </xf>
    <xf numFmtId="176" fontId="4" fillId="0" borderId="0" xfId="1" applyNumberFormat="1" applyFont="1" applyFill="1" applyBorder="1" applyAlignment="1">
      <alignment horizontal="right" vertical="center" shrinkToFit="1"/>
    </xf>
    <xf numFmtId="176" fontId="4" fillId="0" borderId="10" xfId="1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 shrinkToFit="1"/>
    </xf>
    <xf numFmtId="0" fontId="12" fillId="0" borderId="10" xfId="0" applyFont="1" applyFill="1" applyBorder="1" applyAlignment="1">
      <alignment vertical="center" shrinkToFit="1"/>
    </xf>
    <xf numFmtId="176" fontId="4" fillId="0" borderId="78" xfId="1" applyNumberFormat="1" applyFont="1" applyFill="1" applyBorder="1" applyAlignment="1">
      <alignment horizontal="right" vertical="center" shrinkToFit="1"/>
    </xf>
    <xf numFmtId="176" fontId="4" fillId="0" borderId="79" xfId="1" applyNumberFormat="1" applyFont="1" applyFill="1" applyBorder="1" applyAlignment="1">
      <alignment horizontal="right" vertical="center" shrinkToFit="1"/>
    </xf>
    <xf numFmtId="176" fontId="4" fillId="0" borderId="84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6" fontId="6" fillId="0" borderId="69" xfId="1" applyNumberFormat="1" applyFont="1" applyFill="1" applyBorder="1" applyAlignment="1">
      <alignment horizontal="right" vertical="center" shrinkToFit="1"/>
    </xf>
    <xf numFmtId="176" fontId="6" fillId="0" borderId="49" xfId="1" applyNumberFormat="1" applyFont="1" applyFill="1" applyBorder="1" applyAlignment="1">
      <alignment horizontal="right" vertical="center" shrinkToFit="1"/>
    </xf>
    <xf numFmtId="176" fontId="6" fillId="0" borderId="50" xfId="1" applyNumberFormat="1" applyFont="1" applyFill="1" applyBorder="1" applyAlignment="1">
      <alignment horizontal="right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6" fontId="6" fillId="0" borderId="81" xfId="1" applyNumberFormat="1" applyFont="1" applyFill="1" applyBorder="1" applyAlignment="1">
      <alignment horizontal="right" vertical="center" shrinkToFit="1"/>
    </xf>
    <xf numFmtId="176" fontId="6" fillId="0" borderId="82" xfId="1" applyNumberFormat="1" applyFont="1" applyFill="1" applyBorder="1" applyAlignment="1">
      <alignment horizontal="right" vertical="center" shrinkToFit="1"/>
    </xf>
    <xf numFmtId="176" fontId="4" fillId="0" borderId="69" xfId="1" applyNumberFormat="1" applyFont="1" applyFill="1" applyBorder="1" applyAlignment="1">
      <alignment horizontal="right" vertical="center" shrinkToFit="1"/>
    </xf>
    <xf numFmtId="176" fontId="4" fillId="0" borderId="49" xfId="1" applyNumberFormat="1" applyFont="1" applyFill="1" applyBorder="1" applyAlignment="1">
      <alignment horizontal="right" vertical="center" shrinkToFit="1"/>
    </xf>
    <xf numFmtId="176" fontId="4" fillId="0" borderId="50" xfId="1" applyNumberFormat="1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176" fontId="6" fillId="0" borderId="63" xfId="1" applyNumberFormat="1" applyFont="1" applyFill="1" applyBorder="1" applyAlignment="1">
      <alignment horizontal="right" vertical="center" shrinkToFit="1"/>
    </xf>
    <xf numFmtId="176" fontId="6" fillId="0" borderId="64" xfId="1" applyNumberFormat="1" applyFont="1" applyFill="1" applyBorder="1" applyAlignment="1">
      <alignment horizontal="right" vertical="center" shrinkToFit="1"/>
    </xf>
    <xf numFmtId="176" fontId="6" fillId="0" borderId="65" xfId="1" applyNumberFormat="1" applyFont="1" applyFill="1" applyBorder="1" applyAlignment="1">
      <alignment horizontal="right" vertical="center" shrinkToFit="1"/>
    </xf>
    <xf numFmtId="0" fontId="4" fillId="0" borderId="63" xfId="0" applyFont="1" applyFill="1" applyBorder="1" applyAlignment="1">
      <alignment vertical="center" wrapText="1"/>
    </xf>
    <xf numFmtId="0" fontId="4" fillId="0" borderId="64" xfId="0" applyFont="1" applyFill="1" applyBorder="1" applyAlignment="1">
      <alignment vertical="center" wrapText="1"/>
    </xf>
    <xf numFmtId="0" fontId="9" fillId="0" borderId="64" xfId="0" applyFont="1" applyFill="1" applyBorder="1" applyAlignment="1">
      <alignment vertical="center" wrapText="1"/>
    </xf>
    <xf numFmtId="176" fontId="6" fillId="0" borderId="78" xfId="1" applyNumberFormat="1" applyFont="1" applyFill="1" applyBorder="1" applyAlignment="1">
      <alignment horizontal="right" vertical="center" shrinkToFit="1"/>
    </xf>
    <xf numFmtId="176" fontId="6" fillId="0" borderId="79" xfId="1" applyNumberFormat="1" applyFont="1" applyFill="1" applyBorder="1" applyAlignment="1">
      <alignment horizontal="right" vertical="center" shrinkToFit="1"/>
    </xf>
    <xf numFmtId="176" fontId="6" fillId="0" borderId="84" xfId="1" applyNumberFormat="1" applyFont="1" applyFill="1" applyBorder="1" applyAlignment="1">
      <alignment horizontal="right" vertical="center" shrinkToFit="1"/>
    </xf>
    <xf numFmtId="176" fontId="6" fillId="0" borderId="80" xfId="1" applyNumberFormat="1" applyFont="1" applyFill="1" applyBorder="1" applyAlignment="1">
      <alignment horizontal="right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76" xfId="0" applyFont="1" applyFill="1" applyBorder="1" applyAlignment="1">
      <alignment horizontal="center" vertical="center" shrinkToFit="1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6" fontId="6" fillId="0" borderId="13" xfId="1" applyNumberFormat="1" applyFont="1" applyFill="1" applyBorder="1" applyAlignment="1">
      <alignment horizontal="right" vertical="center" shrinkToFit="1"/>
    </xf>
    <xf numFmtId="0" fontId="4" fillId="0" borderId="9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176" fontId="4" fillId="0" borderId="85" xfId="1" applyNumberFormat="1" applyFont="1" applyFill="1" applyBorder="1" applyAlignment="1">
      <alignment horizontal="right" vertical="center" shrinkToFit="1"/>
    </xf>
    <xf numFmtId="176" fontId="4" fillId="0" borderId="86" xfId="1" applyNumberFormat="1" applyFont="1" applyFill="1" applyBorder="1" applyAlignment="1">
      <alignment horizontal="right" vertical="center" shrinkToFit="1"/>
    </xf>
    <xf numFmtId="176" fontId="4" fillId="0" borderId="87" xfId="1" applyNumberFormat="1" applyFont="1" applyFill="1" applyBorder="1" applyAlignment="1">
      <alignment horizontal="right" vertical="center" shrinkToFit="1"/>
    </xf>
    <xf numFmtId="176" fontId="4" fillId="0" borderId="70" xfId="1" applyNumberFormat="1" applyFont="1" applyFill="1" applyBorder="1" applyAlignment="1">
      <alignment horizontal="right" vertical="center" shrinkToFit="1"/>
    </xf>
    <xf numFmtId="176" fontId="4" fillId="0" borderId="58" xfId="1" applyNumberFormat="1" applyFont="1" applyFill="1" applyBorder="1" applyAlignment="1">
      <alignment horizontal="right" vertical="center" shrinkToFit="1"/>
    </xf>
    <xf numFmtId="176" fontId="4" fillId="0" borderId="71" xfId="1" applyNumberFormat="1" applyFont="1" applyFill="1" applyBorder="1" applyAlignment="1">
      <alignment horizontal="right" vertical="center" shrinkToFit="1"/>
    </xf>
    <xf numFmtId="176" fontId="7" fillId="0" borderId="70" xfId="1" applyNumberFormat="1" applyFont="1" applyFill="1" applyBorder="1" applyAlignment="1">
      <alignment horizontal="right" vertical="center" shrinkToFit="1"/>
    </xf>
    <xf numFmtId="176" fontId="7" fillId="0" borderId="77" xfId="1" applyNumberFormat="1" applyFont="1" applyFill="1" applyBorder="1" applyAlignment="1">
      <alignment horizontal="right" vertical="center" shrinkToFit="1"/>
    </xf>
    <xf numFmtId="176" fontId="7" fillId="0" borderId="71" xfId="1" applyNumberFormat="1" applyFont="1" applyFill="1" applyBorder="1" applyAlignment="1">
      <alignment horizontal="right" vertical="center" shrinkToFit="1"/>
    </xf>
    <xf numFmtId="176" fontId="4" fillId="0" borderId="83" xfId="1" applyNumberFormat="1" applyFont="1" applyFill="1" applyBorder="1" applyAlignment="1">
      <alignment horizontal="right" vertical="center" shrinkToFit="1"/>
    </xf>
    <xf numFmtId="176" fontId="4" fillId="0" borderId="9" xfId="1" applyNumberFormat="1" applyFont="1" applyFill="1" applyBorder="1" applyAlignment="1">
      <alignment horizontal="right" vertical="center" shrinkToFit="1"/>
    </xf>
    <xf numFmtId="176" fontId="4" fillId="0" borderId="80" xfId="1" applyNumberFormat="1" applyFont="1" applyFill="1" applyBorder="1" applyAlignment="1">
      <alignment horizontal="right" vertical="center" shrinkToFit="1"/>
    </xf>
    <xf numFmtId="0" fontId="9" fillId="0" borderId="0" xfId="0" applyFont="1" applyFill="1" applyBorder="1" applyAlignment="1">
      <alignment vertical="center"/>
    </xf>
    <xf numFmtId="176" fontId="4" fillId="0" borderId="14" xfId="1" applyNumberFormat="1" applyFont="1" applyFill="1" applyBorder="1" applyAlignment="1">
      <alignment horizontal="right" vertical="center" shrinkToFit="1"/>
    </xf>
    <xf numFmtId="176" fontId="4" fillId="0" borderId="15" xfId="1" applyNumberFormat="1" applyFont="1" applyFill="1" applyBorder="1" applyAlignment="1">
      <alignment horizontal="right" vertical="center" shrinkToFit="1"/>
    </xf>
    <xf numFmtId="176" fontId="4" fillId="0" borderId="16" xfId="1" applyNumberFormat="1" applyFont="1" applyFill="1" applyBorder="1" applyAlignment="1">
      <alignment horizontal="right" vertical="center" shrinkToFit="1"/>
    </xf>
    <xf numFmtId="176" fontId="6" fillId="0" borderId="56" xfId="1" applyNumberFormat="1" applyFont="1" applyFill="1" applyBorder="1" applyAlignment="1">
      <alignment horizontal="right" vertical="center" shrinkToFit="1"/>
    </xf>
    <xf numFmtId="0" fontId="4" fillId="0" borderId="94" xfId="0" applyFont="1" applyFill="1" applyBorder="1" applyAlignment="1">
      <alignment vertical="center" shrinkToFit="1"/>
    </xf>
    <xf numFmtId="0" fontId="15" fillId="0" borderId="94" xfId="0" applyFont="1" applyFill="1" applyBorder="1" applyAlignment="1">
      <alignment vertical="center" shrinkToFit="1"/>
    </xf>
    <xf numFmtId="176" fontId="6" fillId="0" borderId="92" xfId="1" applyNumberFormat="1" applyFont="1" applyFill="1" applyBorder="1" applyAlignment="1">
      <alignment horizontal="right" vertical="center" shrinkToFit="1"/>
    </xf>
    <xf numFmtId="176" fontId="4" fillId="0" borderId="88" xfId="1" applyNumberFormat="1" applyFont="1" applyFill="1" applyBorder="1" applyAlignment="1">
      <alignment horizontal="right" vertical="center" shrinkToFit="1"/>
    </xf>
    <xf numFmtId="176" fontId="4" fillId="0" borderId="89" xfId="1" applyNumberFormat="1" applyFont="1" applyFill="1" applyBorder="1" applyAlignment="1">
      <alignment horizontal="right" vertical="center" shrinkToFit="1"/>
    </xf>
    <xf numFmtId="176" fontId="4" fillId="0" borderId="60" xfId="1" applyNumberFormat="1" applyFont="1" applyFill="1" applyBorder="1" applyAlignment="1">
      <alignment horizontal="right" vertical="center" shrinkToFit="1"/>
    </xf>
    <xf numFmtId="176" fontId="4" fillId="0" borderId="61" xfId="1" applyNumberFormat="1" applyFont="1" applyFill="1" applyBorder="1" applyAlignment="1">
      <alignment horizontal="right" vertical="center" shrinkToFit="1"/>
    </xf>
    <xf numFmtId="176" fontId="4" fillId="0" borderId="17" xfId="1" applyNumberFormat="1" applyFont="1" applyFill="1" applyBorder="1" applyAlignment="1">
      <alignment horizontal="right" vertical="center" shrinkToFit="1"/>
    </xf>
    <xf numFmtId="0" fontId="9" fillId="0" borderId="49" xfId="0" applyFont="1" applyFill="1" applyBorder="1" applyAlignment="1">
      <alignment vertical="center" shrinkToFit="1"/>
    </xf>
    <xf numFmtId="176" fontId="4" fillId="0" borderId="56" xfId="1" applyNumberFormat="1" applyFont="1" applyFill="1" applyBorder="1" applyAlignment="1">
      <alignment horizontal="right" vertical="center" shrinkToFit="1"/>
    </xf>
    <xf numFmtId="176" fontId="4" fillId="0" borderId="59" xfId="1" applyNumberFormat="1" applyFont="1" applyFill="1" applyBorder="1" applyAlignment="1">
      <alignment horizontal="right" vertical="center" shrinkToFit="1"/>
    </xf>
    <xf numFmtId="176" fontId="4" fillId="0" borderId="55" xfId="1" applyNumberFormat="1" applyFont="1" applyFill="1" applyBorder="1" applyAlignment="1">
      <alignment horizontal="right" vertical="center" shrinkToFit="1"/>
    </xf>
    <xf numFmtId="176" fontId="4" fillId="0" borderId="92" xfId="1" applyNumberFormat="1" applyFont="1" applyFill="1" applyBorder="1" applyAlignment="1">
      <alignment horizontal="right" vertical="center" shrinkToFit="1"/>
    </xf>
    <xf numFmtId="176" fontId="4" fillId="0" borderId="82" xfId="1" applyNumberFormat="1" applyFont="1" applyFill="1" applyBorder="1" applyAlignment="1">
      <alignment horizontal="right" vertical="center" shrinkToFit="1"/>
    </xf>
    <xf numFmtId="176" fontId="4" fillId="0" borderId="57" xfId="1" applyNumberFormat="1" applyFont="1" applyFill="1" applyBorder="1" applyAlignment="1">
      <alignment horizontal="right" vertical="center" shrinkToFit="1"/>
    </xf>
    <xf numFmtId="176" fontId="4" fillId="0" borderId="77" xfId="1" applyNumberFormat="1" applyFont="1" applyFill="1" applyBorder="1" applyAlignment="1">
      <alignment horizontal="right" vertical="center" shrinkToFit="1"/>
    </xf>
    <xf numFmtId="176" fontId="4" fillId="0" borderId="91" xfId="1" applyNumberFormat="1" applyFont="1" applyFill="1" applyBorder="1" applyAlignment="1">
      <alignment horizontal="right" vertical="center" shrinkToFit="1"/>
    </xf>
    <xf numFmtId="0" fontId="6" fillId="0" borderId="10" xfId="0" applyFont="1" applyFill="1" applyBorder="1" applyAlignment="1">
      <alignment vertical="center" shrinkToFit="1"/>
    </xf>
    <xf numFmtId="176" fontId="4" fillId="0" borderId="5" xfId="1" applyNumberFormat="1" applyFont="1" applyFill="1" applyBorder="1" applyAlignment="1">
      <alignment horizontal="right" vertical="center" shrinkToFit="1"/>
    </xf>
    <xf numFmtId="176" fontId="4" fillId="0" borderId="1" xfId="1" applyNumberFormat="1" applyFont="1" applyFill="1" applyBorder="1" applyAlignment="1">
      <alignment horizontal="right" vertical="center" shrinkToFit="1"/>
    </xf>
    <xf numFmtId="176" fontId="4" fillId="0" borderId="6" xfId="1" applyNumberFormat="1" applyFont="1" applyFill="1" applyBorder="1" applyAlignment="1">
      <alignment horizontal="right" vertical="center" shrinkToFit="1"/>
    </xf>
    <xf numFmtId="176" fontId="9" fillId="0" borderId="14" xfId="1" applyNumberFormat="1" applyFont="1" applyFill="1" applyBorder="1" applyAlignment="1">
      <alignment horizontal="right" vertical="center" shrinkToFit="1"/>
    </xf>
    <xf numFmtId="176" fontId="6" fillId="0" borderId="72" xfId="1" applyNumberFormat="1" applyFont="1" applyFill="1" applyBorder="1" applyAlignment="1">
      <alignment horizontal="right" vertical="center" shrinkToFit="1"/>
    </xf>
    <xf numFmtId="176" fontId="6" fillId="0" borderId="55" xfId="1" applyNumberFormat="1" applyFont="1" applyFill="1" applyBorder="1" applyAlignment="1">
      <alignment horizontal="right" vertical="center" shrinkToFit="1"/>
    </xf>
    <xf numFmtId="176" fontId="6" fillId="0" borderId="9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2" xfId="1" applyNumberFormat="1" applyFont="1" applyFill="1" applyBorder="1" applyAlignment="1">
      <alignment horizontal="right" vertical="center" shrinkToFit="1"/>
    </xf>
    <xf numFmtId="176" fontId="6" fillId="0" borderId="8" xfId="1" applyNumberFormat="1" applyFont="1" applyFill="1" applyBorder="1" applyAlignment="1">
      <alignment horizontal="right" vertical="center" shrinkToFit="1"/>
    </xf>
    <xf numFmtId="176" fontId="4" fillId="0" borderId="33" xfId="1" applyNumberFormat="1" applyFont="1" applyFill="1" applyBorder="1" applyAlignment="1">
      <alignment horizontal="right" vertical="center" shrinkToFit="1"/>
    </xf>
    <xf numFmtId="176" fontId="4" fillId="0" borderId="53" xfId="1" applyNumberFormat="1" applyFont="1" applyFill="1" applyBorder="1" applyAlignment="1">
      <alignment horizontal="right" vertical="center" shrinkToFit="1"/>
    </xf>
    <xf numFmtId="0" fontId="15" fillId="0" borderId="0" xfId="0" applyFont="1" applyFill="1" applyBorder="1" applyAlignment="1">
      <alignment horizontal="right" vertical="center" shrinkToFit="1"/>
    </xf>
    <xf numFmtId="0" fontId="4" fillId="0" borderId="10" xfId="0" applyFont="1" applyFill="1" applyBorder="1" applyAlignment="1">
      <alignment vertical="center" shrinkToFit="1"/>
    </xf>
    <xf numFmtId="176" fontId="31" fillId="0" borderId="0" xfId="0" applyNumberFormat="1" applyFont="1" applyAlignment="1">
      <alignment horizontal="center"/>
    </xf>
    <xf numFmtId="176" fontId="32" fillId="0" borderId="0" xfId="0" applyNumberFormat="1" applyFont="1" applyAlignment="1">
      <alignment horizontal="right"/>
    </xf>
    <xf numFmtId="176" fontId="32" fillId="0" borderId="36" xfId="0" applyNumberFormat="1" applyFont="1" applyBorder="1" applyAlignment="1">
      <alignment horizontal="center"/>
    </xf>
    <xf numFmtId="176" fontId="33" fillId="0" borderId="0" xfId="0" applyNumberFormat="1" applyFont="1" applyBorder="1" applyAlignment="1">
      <alignment vertical="top"/>
    </xf>
    <xf numFmtId="176" fontId="32" fillId="0" borderId="0" xfId="0" applyNumberFormat="1" applyFont="1" applyAlignment="1">
      <alignment horizontal="center"/>
    </xf>
    <xf numFmtId="176" fontId="32" fillId="0" borderId="35" xfId="0" applyNumberFormat="1" applyFont="1" applyBorder="1" applyAlignment="1">
      <alignment horizontal="center"/>
    </xf>
    <xf numFmtId="176" fontId="32" fillId="0" borderId="52" xfId="0" applyNumberFormat="1" applyFont="1" applyBorder="1" applyAlignment="1">
      <alignment horizontal="center"/>
    </xf>
    <xf numFmtId="38" fontId="29" fillId="0" borderId="0" xfId="1" applyFont="1" applyFill="1" applyBorder="1" applyAlignment="1">
      <alignment horizontal="center" vertical="center" shrinkToFit="1"/>
    </xf>
    <xf numFmtId="38" fontId="29" fillId="0" borderId="67" xfId="1" applyFont="1" applyFill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38" fontId="29" fillId="0" borderId="41" xfId="1" applyFont="1" applyFill="1" applyBorder="1" applyAlignment="1">
      <alignment horizontal="center" vertical="center" shrinkToFit="1"/>
    </xf>
    <xf numFmtId="38" fontId="16" fillId="0" borderId="0" xfId="1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8" fontId="14" fillId="0" borderId="22" xfId="1" applyFont="1" applyBorder="1" applyAlignment="1">
      <alignment horizontal="center" vertical="center"/>
    </xf>
    <xf numFmtId="38" fontId="14" fillId="0" borderId="25" xfId="1" applyFont="1" applyBorder="1" applyAlignment="1">
      <alignment horizontal="center" vertical="center"/>
    </xf>
    <xf numFmtId="38" fontId="14" fillId="0" borderId="26" xfId="1" applyFont="1" applyBorder="1" applyAlignment="1">
      <alignment horizontal="center" vertical="center"/>
    </xf>
    <xf numFmtId="38" fontId="14" fillId="0" borderId="39" xfId="1" applyFont="1" applyBorder="1" applyAlignment="1">
      <alignment horizontal="center" vertical="center"/>
    </xf>
    <xf numFmtId="38" fontId="14" fillId="0" borderId="27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123825</xdr:colOff>
      <xdr:row>1</xdr:row>
      <xdr:rowOff>9525</xdr:rowOff>
    </xdr:from>
    <xdr:to>
      <xdr:col>20</xdr:col>
      <xdr:colOff>142875</xdr:colOff>
      <xdr:row>2</xdr:row>
      <xdr:rowOff>9525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486150" y="238125"/>
          <a:ext cx="1952625" cy="1714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95"/>
  <sheetViews>
    <sheetView tabSelected="1" zoomScaleNormal="100" workbookViewId="0">
      <selection activeCell="AA10" sqref="AA10"/>
    </sheetView>
  </sheetViews>
  <sheetFormatPr defaultColWidth="9" defaultRowHeight="13" x14ac:dyDescent="0.2"/>
  <cols>
    <col min="1" max="1" width="3.59765625" style="56" customWidth="1"/>
    <col min="2" max="4" width="2.59765625" style="56" customWidth="1"/>
    <col min="5" max="25" width="3.59765625" style="56" customWidth="1"/>
    <col min="26" max="16384" width="9" style="56"/>
  </cols>
  <sheetData>
    <row r="1" spans="1:26" ht="18" customHeight="1" x14ac:dyDescent="0.2">
      <c r="A1" s="63" t="s">
        <v>204</v>
      </c>
      <c r="B1" s="64"/>
      <c r="D1" s="64"/>
      <c r="E1" s="63"/>
      <c r="F1" s="73"/>
      <c r="G1" s="73"/>
      <c r="H1" s="65" t="s">
        <v>205</v>
      </c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3"/>
      <c r="Z1" s="63"/>
    </row>
    <row r="2" spans="1:26" x14ac:dyDescent="0.2">
      <c r="A2" s="63"/>
      <c r="B2" s="64"/>
      <c r="C2" s="64"/>
      <c r="D2" s="64"/>
      <c r="E2" s="65"/>
      <c r="F2" s="73"/>
      <c r="G2" s="73"/>
      <c r="H2" s="73"/>
      <c r="I2" s="73"/>
      <c r="J2" s="73"/>
      <c r="K2" s="73"/>
      <c r="L2" s="63"/>
      <c r="M2" s="73"/>
      <c r="N2" s="73"/>
      <c r="O2" s="74"/>
      <c r="P2" s="73"/>
      <c r="Q2" s="63"/>
      <c r="R2" s="73"/>
      <c r="S2" s="73"/>
      <c r="T2" s="133" t="s">
        <v>70</v>
      </c>
      <c r="U2" s="73"/>
      <c r="V2" s="73"/>
      <c r="W2" s="73"/>
      <c r="X2" s="73"/>
      <c r="Y2" s="63"/>
      <c r="Z2" s="63"/>
    </row>
    <row r="3" spans="1:26" x14ac:dyDescent="0.2">
      <c r="A3" s="63"/>
      <c r="B3" s="64"/>
      <c r="C3" s="64"/>
      <c r="D3" s="64"/>
      <c r="E3" s="65"/>
      <c r="F3" s="73"/>
      <c r="G3" s="73"/>
      <c r="H3" s="73"/>
      <c r="I3" s="73"/>
      <c r="J3" s="73"/>
      <c r="K3" s="73"/>
      <c r="L3" s="73"/>
      <c r="M3" s="73"/>
      <c r="N3" s="73"/>
      <c r="O3" s="134"/>
      <c r="P3" s="73"/>
      <c r="Q3" s="135" t="s">
        <v>71</v>
      </c>
      <c r="R3" s="136"/>
      <c r="S3" s="63"/>
      <c r="T3" s="63"/>
      <c r="U3" s="73"/>
      <c r="V3" s="73"/>
      <c r="W3" s="73"/>
      <c r="X3" s="73"/>
      <c r="Y3" s="63"/>
      <c r="Z3" s="63"/>
    </row>
    <row r="4" spans="1:26" s="66" customFormat="1" ht="21" customHeight="1" x14ac:dyDescent="0.2">
      <c r="A4" s="131"/>
      <c r="B4" s="182" t="s">
        <v>195</v>
      </c>
      <c r="C4" s="183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75"/>
      <c r="Z4" s="131"/>
    </row>
    <row r="5" spans="1:26" s="66" customFormat="1" ht="14" x14ac:dyDescent="0.2">
      <c r="A5" s="131"/>
      <c r="B5" s="185"/>
      <c r="C5" s="186"/>
      <c r="D5" s="186"/>
      <c r="E5" s="186"/>
      <c r="F5" s="131"/>
      <c r="G5" s="67"/>
      <c r="H5" s="67"/>
      <c r="I5" s="67"/>
      <c r="J5" s="265" t="s">
        <v>196</v>
      </c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X5" s="76" t="s">
        <v>0</v>
      </c>
    </row>
    <row r="6" spans="1:26" s="66" customFormat="1" ht="15.75" customHeight="1" x14ac:dyDescent="0.2">
      <c r="B6" s="187" t="s">
        <v>1</v>
      </c>
      <c r="C6" s="188"/>
      <c r="D6" s="188"/>
      <c r="E6" s="188"/>
      <c r="F6" s="188"/>
      <c r="G6" s="188"/>
      <c r="H6" s="189"/>
      <c r="I6" s="189"/>
      <c r="J6" s="189"/>
      <c r="K6" s="189"/>
      <c r="L6" s="189"/>
      <c r="M6" s="207" t="s">
        <v>22</v>
      </c>
      <c r="N6" s="208"/>
      <c r="O6" s="208"/>
      <c r="P6" s="209"/>
      <c r="Q6" s="209"/>
      <c r="R6" s="209"/>
      <c r="S6" s="209"/>
      <c r="T6" s="209"/>
      <c r="U6" s="209"/>
      <c r="V6" s="209"/>
      <c r="W6" s="209"/>
      <c r="X6" s="210"/>
      <c r="Y6" s="130"/>
      <c r="Z6" s="131"/>
    </row>
    <row r="7" spans="1:26" ht="13.5" customHeight="1" x14ac:dyDescent="0.2">
      <c r="B7" s="200" t="s">
        <v>2</v>
      </c>
      <c r="C7" s="201"/>
      <c r="D7" s="201"/>
      <c r="E7" s="201"/>
      <c r="F7" s="201"/>
      <c r="G7" s="201"/>
      <c r="H7" s="202"/>
      <c r="I7" s="202"/>
      <c r="J7" s="202"/>
      <c r="K7" s="202"/>
      <c r="L7" s="202"/>
      <c r="M7" s="197"/>
      <c r="N7" s="198"/>
      <c r="O7" s="198"/>
      <c r="P7" s="199"/>
      <c r="Q7" s="203"/>
      <c r="R7" s="204"/>
      <c r="S7" s="204"/>
      <c r="T7" s="205"/>
      <c r="U7" s="203"/>
      <c r="V7" s="204"/>
      <c r="W7" s="204"/>
      <c r="X7" s="206"/>
      <c r="Y7" s="132"/>
      <c r="Z7" s="63"/>
    </row>
    <row r="8" spans="1:26" ht="13.5" customHeight="1" x14ac:dyDescent="0.2">
      <c r="B8" s="83"/>
      <c r="C8" s="84" t="s">
        <v>23</v>
      </c>
      <c r="D8" s="195" t="s">
        <v>3</v>
      </c>
      <c r="E8" s="195"/>
      <c r="F8" s="195"/>
      <c r="G8" s="195"/>
      <c r="H8" s="196"/>
      <c r="I8" s="196"/>
      <c r="J8" s="196"/>
      <c r="K8" s="196"/>
      <c r="L8" s="196"/>
      <c r="M8" s="176"/>
      <c r="N8" s="177"/>
      <c r="O8" s="177"/>
      <c r="P8" s="178"/>
      <c r="Q8" s="190"/>
      <c r="R8" s="177"/>
      <c r="S8" s="177"/>
      <c r="T8" s="178"/>
      <c r="U8" s="190"/>
      <c r="V8" s="177"/>
      <c r="W8" s="177"/>
      <c r="X8" s="191"/>
      <c r="Y8" s="132"/>
      <c r="Z8" s="63"/>
    </row>
    <row r="9" spans="1:26" ht="13.5" customHeight="1" x14ac:dyDescent="0.2">
      <c r="B9" s="85"/>
      <c r="C9" s="86"/>
      <c r="D9" s="170" t="s">
        <v>21</v>
      </c>
      <c r="E9" s="171"/>
      <c r="F9" s="171"/>
      <c r="G9" s="171"/>
      <c r="H9" s="171"/>
      <c r="I9" s="171"/>
      <c r="J9" s="171"/>
      <c r="K9" s="171"/>
      <c r="L9" s="172"/>
      <c r="M9" s="176">
        <v>24000</v>
      </c>
      <c r="N9" s="177"/>
      <c r="O9" s="177"/>
      <c r="P9" s="178"/>
      <c r="Q9" s="190"/>
      <c r="R9" s="177"/>
      <c r="S9" s="177"/>
      <c r="T9" s="178"/>
      <c r="U9" s="190"/>
      <c r="V9" s="177"/>
      <c r="W9" s="177"/>
      <c r="X9" s="191"/>
      <c r="Y9" s="132"/>
      <c r="Z9" s="63"/>
    </row>
    <row r="10" spans="1:26" ht="13.5" customHeight="1" x14ac:dyDescent="0.2">
      <c r="B10" s="85"/>
      <c r="C10" s="86"/>
      <c r="D10" s="170" t="s">
        <v>4</v>
      </c>
      <c r="E10" s="171"/>
      <c r="F10" s="171"/>
      <c r="G10" s="171"/>
      <c r="H10" s="171"/>
      <c r="I10" s="171"/>
      <c r="J10" s="171"/>
      <c r="K10" s="171"/>
      <c r="L10" s="172"/>
      <c r="M10" s="179">
        <v>1105000</v>
      </c>
      <c r="N10" s="180"/>
      <c r="O10" s="180"/>
      <c r="P10" s="181"/>
      <c r="Q10" s="192">
        <f>SUM(M9:P10)</f>
        <v>1129000</v>
      </c>
      <c r="R10" s="193"/>
      <c r="S10" s="193"/>
      <c r="T10" s="194"/>
      <c r="U10" s="190"/>
      <c r="V10" s="177"/>
      <c r="W10" s="177"/>
      <c r="X10" s="191"/>
      <c r="Y10" s="132"/>
      <c r="Z10" s="63"/>
    </row>
    <row r="11" spans="1:26" ht="13.5" customHeight="1" x14ac:dyDescent="0.2">
      <c r="B11" s="83"/>
      <c r="C11" s="84" t="s">
        <v>24</v>
      </c>
      <c r="D11" s="195" t="s">
        <v>5</v>
      </c>
      <c r="E11" s="195"/>
      <c r="F11" s="195"/>
      <c r="G11" s="195"/>
      <c r="H11" s="196"/>
      <c r="I11" s="196"/>
      <c r="J11" s="196"/>
      <c r="K11" s="196"/>
      <c r="L11" s="196"/>
      <c r="M11" s="197"/>
      <c r="N11" s="198"/>
      <c r="O11" s="198"/>
      <c r="P11" s="199"/>
      <c r="Q11" s="173"/>
      <c r="R11" s="174"/>
      <c r="S11" s="174"/>
      <c r="T11" s="175"/>
      <c r="U11" s="190"/>
      <c r="V11" s="177"/>
      <c r="W11" s="177"/>
      <c r="X11" s="191"/>
      <c r="Y11" s="132"/>
      <c r="Z11" s="63"/>
    </row>
    <row r="12" spans="1:26" ht="13.5" customHeight="1" x14ac:dyDescent="0.2">
      <c r="B12" s="85"/>
      <c r="C12" s="86"/>
      <c r="D12" s="170" t="s">
        <v>6</v>
      </c>
      <c r="E12" s="171"/>
      <c r="F12" s="171"/>
      <c r="G12" s="171"/>
      <c r="H12" s="171"/>
      <c r="I12" s="171"/>
      <c r="J12" s="171"/>
      <c r="K12" s="171"/>
      <c r="L12" s="172"/>
      <c r="M12" s="176">
        <v>597400</v>
      </c>
      <c r="N12" s="177"/>
      <c r="O12" s="177"/>
      <c r="P12" s="178"/>
      <c r="Q12" s="137"/>
      <c r="R12" s="63"/>
      <c r="S12" s="63"/>
      <c r="T12" s="138"/>
      <c r="U12" s="190"/>
      <c r="V12" s="177"/>
      <c r="W12" s="177"/>
      <c r="X12" s="191"/>
      <c r="Y12" s="132"/>
      <c r="Z12" s="63"/>
    </row>
    <row r="13" spans="1:26" ht="12.75" customHeight="1" x14ac:dyDescent="0.2">
      <c r="B13" s="85"/>
      <c r="C13" s="86"/>
      <c r="D13" s="170" t="s">
        <v>73</v>
      </c>
      <c r="E13" s="171"/>
      <c r="F13" s="171"/>
      <c r="G13" s="171"/>
      <c r="H13" s="171"/>
      <c r="I13" s="171"/>
      <c r="J13" s="171"/>
      <c r="K13" s="171"/>
      <c r="L13" s="172"/>
      <c r="M13" s="179">
        <v>340000</v>
      </c>
      <c r="N13" s="180"/>
      <c r="O13" s="180"/>
      <c r="P13" s="181"/>
      <c r="Q13" s="192">
        <f>SUM(M12:P13)</f>
        <v>937400</v>
      </c>
      <c r="R13" s="193"/>
      <c r="S13" s="193"/>
      <c r="T13" s="194"/>
      <c r="U13" s="190"/>
      <c r="V13" s="177"/>
      <c r="W13" s="177"/>
      <c r="X13" s="191"/>
      <c r="Y13" s="132"/>
      <c r="Z13" s="63"/>
    </row>
    <row r="14" spans="1:26" ht="13.5" customHeight="1" x14ac:dyDescent="0.2">
      <c r="B14" s="83"/>
      <c r="C14" s="84" t="s">
        <v>25</v>
      </c>
      <c r="D14" s="195" t="s">
        <v>26</v>
      </c>
      <c r="E14" s="195"/>
      <c r="F14" s="195"/>
      <c r="G14" s="195"/>
      <c r="H14" s="196"/>
      <c r="I14" s="196"/>
      <c r="J14" s="196"/>
      <c r="K14" s="196"/>
      <c r="L14" s="196"/>
      <c r="M14" s="197"/>
      <c r="N14" s="198"/>
      <c r="O14" s="198"/>
      <c r="P14" s="199"/>
      <c r="Q14" s="173"/>
      <c r="R14" s="174"/>
      <c r="S14" s="174"/>
      <c r="T14" s="175"/>
      <c r="U14" s="190"/>
      <c r="V14" s="177"/>
      <c r="W14" s="177"/>
      <c r="X14" s="191"/>
      <c r="Y14" s="132"/>
      <c r="Z14" s="63"/>
    </row>
    <row r="15" spans="1:26" ht="13.5" customHeight="1" x14ac:dyDescent="0.2">
      <c r="B15" s="85"/>
      <c r="C15" s="86"/>
      <c r="D15" s="170" t="s">
        <v>27</v>
      </c>
      <c r="E15" s="171"/>
      <c r="F15" s="171"/>
      <c r="G15" s="171"/>
      <c r="H15" s="171"/>
      <c r="I15" s="171"/>
      <c r="J15" s="171"/>
      <c r="K15" s="171"/>
      <c r="L15" s="172"/>
      <c r="M15" s="176">
        <v>0</v>
      </c>
      <c r="N15" s="177"/>
      <c r="O15" s="177"/>
      <c r="P15" s="178"/>
      <c r="Q15" s="167"/>
      <c r="R15" s="168"/>
      <c r="S15" s="168"/>
      <c r="T15" s="169"/>
      <c r="U15" s="190"/>
      <c r="V15" s="177"/>
      <c r="W15" s="177"/>
      <c r="X15" s="191"/>
      <c r="Y15" s="132"/>
      <c r="Z15" s="63"/>
    </row>
    <row r="16" spans="1:26" ht="13.5" customHeight="1" x14ac:dyDescent="0.2">
      <c r="B16" s="85"/>
      <c r="C16" s="86"/>
      <c r="D16" s="170" t="s">
        <v>44</v>
      </c>
      <c r="E16" s="171"/>
      <c r="F16" s="171"/>
      <c r="G16" s="171"/>
      <c r="H16" s="171"/>
      <c r="I16" s="171"/>
      <c r="J16" s="171"/>
      <c r="K16" s="171"/>
      <c r="L16" s="172"/>
      <c r="M16" s="176">
        <v>242020</v>
      </c>
      <c r="N16" s="177"/>
      <c r="O16" s="177"/>
      <c r="P16" s="178"/>
      <c r="Q16" s="192">
        <f>SUM(M15:P18)</f>
        <v>242020</v>
      </c>
      <c r="R16" s="193"/>
      <c r="S16" s="193"/>
      <c r="T16" s="194"/>
      <c r="U16" s="190"/>
      <c r="V16" s="177"/>
      <c r="W16" s="177"/>
      <c r="X16" s="191"/>
      <c r="Y16" s="132"/>
      <c r="Z16" s="63"/>
    </row>
    <row r="17" spans="2:26" ht="13.5" hidden="1" customHeight="1" x14ac:dyDescent="0.2">
      <c r="B17" s="85"/>
      <c r="C17" s="86"/>
      <c r="D17" s="170" t="s">
        <v>45</v>
      </c>
      <c r="E17" s="171"/>
      <c r="F17" s="171"/>
      <c r="G17" s="171"/>
      <c r="H17" s="171"/>
      <c r="I17" s="171"/>
      <c r="J17" s="171"/>
      <c r="K17" s="171"/>
      <c r="L17" s="172"/>
      <c r="M17" s="176">
        <v>0</v>
      </c>
      <c r="N17" s="177"/>
      <c r="O17" s="177"/>
      <c r="P17" s="178"/>
      <c r="Q17" s="253"/>
      <c r="R17" s="254"/>
      <c r="S17" s="254"/>
      <c r="T17" s="255"/>
      <c r="U17" s="190"/>
      <c r="V17" s="177"/>
      <c r="W17" s="177"/>
      <c r="X17" s="191"/>
      <c r="Y17" s="132"/>
      <c r="Z17" s="63"/>
    </row>
    <row r="18" spans="2:26" ht="13.5" hidden="1" customHeight="1" x14ac:dyDescent="0.2">
      <c r="B18" s="85"/>
      <c r="C18" s="86"/>
      <c r="D18" s="170" t="s">
        <v>28</v>
      </c>
      <c r="E18" s="171"/>
      <c r="F18" s="171"/>
      <c r="G18" s="171"/>
      <c r="H18" s="171"/>
      <c r="I18" s="171"/>
      <c r="J18" s="171"/>
      <c r="K18" s="171"/>
      <c r="L18" s="172"/>
      <c r="M18" s="211">
        <v>0</v>
      </c>
      <c r="N18" s="212"/>
      <c r="O18" s="212"/>
      <c r="P18" s="213"/>
      <c r="U18" s="190"/>
      <c r="V18" s="177"/>
      <c r="W18" s="177"/>
      <c r="X18" s="191"/>
      <c r="Y18" s="132"/>
      <c r="Z18" s="63"/>
    </row>
    <row r="19" spans="2:26" ht="13.5" customHeight="1" x14ac:dyDescent="0.2">
      <c r="B19" s="83"/>
      <c r="C19" s="84" t="s">
        <v>29</v>
      </c>
      <c r="D19" s="195" t="s">
        <v>7</v>
      </c>
      <c r="E19" s="195"/>
      <c r="F19" s="195"/>
      <c r="G19" s="195"/>
      <c r="H19" s="196"/>
      <c r="I19" s="196"/>
      <c r="J19" s="196"/>
      <c r="K19" s="196"/>
      <c r="L19" s="196"/>
      <c r="M19" s="164"/>
      <c r="N19" s="165"/>
      <c r="O19" s="165"/>
      <c r="P19" s="166"/>
      <c r="Q19" s="167"/>
      <c r="R19" s="168"/>
      <c r="S19" s="168"/>
      <c r="T19" s="169"/>
      <c r="U19" s="190"/>
      <c r="V19" s="177"/>
      <c r="W19" s="177"/>
      <c r="X19" s="191"/>
      <c r="Y19" s="132"/>
      <c r="Z19" s="63"/>
    </row>
    <row r="20" spans="2:26" ht="13.5" customHeight="1" x14ac:dyDescent="0.2">
      <c r="B20" s="85"/>
      <c r="C20" s="86"/>
      <c r="D20" s="170" t="s">
        <v>61</v>
      </c>
      <c r="E20" s="171"/>
      <c r="F20" s="171"/>
      <c r="G20" s="171"/>
      <c r="H20" s="171"/>
      <c r="I20" s="171"/>
      <c r="J20" s="171"/>
      <c r="K20" s="171"/>
      <c r="L20" s="172"/>
      <c r="M20" s="176">
        <v>449602</v>
      </c>
      <c r="N20" s="177"/>
      <c r="O20" s="177"/>
      <c r="P20" s="178"/>
      <c r="Q20" s="167"/>
      <c r="R20" s="168"/>
      <c r="S20" s="168"/>
      <c r="T20" s="169"/>
      <c r="U20" s="190"/>
      <c r="V20" s="177"/>
      <c r="W20" s="177"/>
      <c r="X20" s="191"/>
      <c r="Y20" s="132"/>
      <c r="Z20" s="63"/>
    </row>
    <row r="21" spans="2:26" ht="13.5" customHeight="1" x14ac:dyDescent="0.2">
      <c r="B21" s="85"/>
      <c r="C21" s="86"/>
      <c r="D21" s="170" t="s">
        <v>63</v>
      </c>
      <c r="E21" s="171"/>
      <c r="F21" s="171"/>
      <c r="G21" s="171"/>
      <c r="H21" s="171"/>
      <c r="I21" s="171"/>
      <c r="J21" s="171"/>
      <c r="K21" s="171"/>
      <c r="L21" s="172"/>
      <c r="M21" s="176">
        <v>2938503</v>
      </c>
      <c r="N21" s="177"/>
      <c r="O21" s="177"/>
      <c r="P21" s="178"/>
      <c r="Q21" s="167"/>
      <c r="R21" s="168"/>
      <c r="S21" s="168"/>
      <c r="T21" s="169"/>
      <c r="U21" s="190"/>
      <c r="V21" s="177"/>
      <c r="W21" s="177"/>
      <c r="X21" s="191"/>
      <c r="Y21" s="132"/>
      <c r="Z21" s="63"/>
    </row>
    <row r="22" spans="2:26" ht="13.5" customHeight="1" x14ac:dyDescent="0.2">
      <c r="B22" s="85"/>
      <c r="C22" s="86"/>
      <c r="D22" s="170" t="s">
        <v>62</v>
      </c>
      <c r="E22" s="171"/>
      <c r="F22" s="171"/>
      <c r="G22" s="171"/>
      <c r="H22" s="171"/>
      <c r="I22" s="171"/>
      <c r="J22" s="171"/>
      <c r="K22" s="171"/>
      <c r="L22" s="172"/>
      <c r="M22" s="176">
        <v>0</v>
      </c>
      <c r="N22" s="177"/>
      <c r="O22" s="177"/>
      <c r="P22" s="178"/>
      <c r="Q22" s="192">
        <f>SUM(M20:P22)</f>
        <v>3388105</v>
      </c>
      <c r="R22" s="193"/>
      <c r="S22" s="193"/>
      <c r="T22" s="194"/>
      <c r="U22" s="190"/>
      <c r="V22" s="177"/>
      <c r="W22" s="177"/>
      <c r="X22" s="191"/>
      <c r="Y22" s="132"/>
      <c r="Z22" s="63"/>
    </row>
    <row r="23" spans="2:26" ht="13.5" customHeight="1" x14ac:dyDescent="0.2">
      <c r="B23" s="83"/>
      <c r="C23" s="84" t="s">
        <v>30</v>
      </c>
      <c r="D23" s="195" t="s">
        <v>8</v>
      </c>
      <c r="E23" s="195"/>
      <c r="F23" s="195"/>
      <c r="G23" s="195"/>
      <c r="H23" s="196"/>
      <c r="I23" s="196"/>
      <c r="J23" s="196"/>
      <c r="K23" s="196"/>
      <c r="L23" s="196"/>
      <c r="M23" s="164"/>
      <c r="N23" s="165"/>
      <c r="O23" s="165"/>
      <c r="P23" s="166"/>
      <c r="Q23" s="173"/>
      <c r="R23" s="174"/>
      <c r="S23" s="174"/>
      <c r="T23" s="175"/>
      <c r="U23" s="190"/>
      <c r="V23" s="177"/>
      <c r="W23" s="177"/>
      <c r="X23" s="191"/>
      <c r="Y23" s="132"/>
      <c r="Z23" s="63"/>
    </row>
    <row r="24" spans="2:26" ht="13.5" customHeight="1" x14ac:dyDescent="0.2">
      <c r="B24" s="85"/>
      <c r="C24" s="86"/>
      <c r="D24" s="170" t="s">
        <v>31</v>
      </c>
      <c r="E24" s="171"/>
      <c r="F24" s="171"/>
      <c r="G24" s="171"/>
      <c r="H24" s="171"/>
      <c r="I24" s="171"/>
      <c r="J24" s="171"/>
      <c r="K24" s="171"/>
      <c r="L24" s="172"/>
      <c r="M24" s="176">
        <v>85</v>
      </c>
      <c r="N24" s="177"/>
      <c r="O24" s="177"/>
      <c r="P24" s="178"/>
      <c r="Q24" s="167"/>
      <c r="R24" s="168"/>
      <c r="S24" s="168"/>
      <c r="T24" s="169"/>
      <c r="U24" s="190"/>
      <c r="V24" s="177"/>
      <c r="W24" s="177"/>
      <c r="X24" s="191"/>
      <c r="Y24" s="132"/>
      <c r="Z24" s="63"/>
    </row>
    <row r="25" spans="2:26" ht="13.5" customHeight="1" x14ac:dyDescent="0.2">
      <c r="B25" s="85"/>
      <c r="C25" s="86"/>
      <c r="D25" s="170" t="s">
        <v>64</v>
      </c>
      <c r="E25" s="171"/>
      <c r="F25" s="171"/>
      <c r="G25" s="171"/>
      <c r="H25" s="171"/>
      <c r="I25" s="171"/>
      <c r="J25" s="171"/>
      <c r="K25" s="171"/>
      <c r="L25" s="172"/>
      <c r="M25" s="211">
        <v>5000</v>
      </c>
      <c r="N25" s="212"/>
      <c r="O25" s="212"/>
      <c r="P25" s="213"/>
      <c r="Q25" s="218">
        <f>SUM(M24:P25)</f>
        <v>5085</v>
      </c>
      <c r="R25" s="219"/>
      <c r="S25" s="219"/>
      <c r="T25" s="220"/>
      <c r="U25" s="190"/>
      <c r="V25" s="177"/>
      <c r="W25" s="177"/>
      <c r="X25" s="191"/>
      <c r="Y25" s="132"/>
      <c r="Z25" s="63"/>
    </row>
    <row r="26" spans="2:26" ht="13.5" customHeight="1" x14ac:dyDescent="0.2">
      <c r="B26" s="214" t="s">
        <v>9</v>
      </c>
      <c r="C26" s="195"/>
      <c r="D26" s="195"/>
      <c r="E26" s="195"/>
      <c r="F26" s="195"/>
      <c r="G26" s="195"/>
      <c r="H26" s="196"/>
      <c r="I26" s="196"/>
      <c r="J26" s="196"/>
      <c r="K26" s="196"/>
      <c r="L26" s="196"/>
      <c r="M26" s="221"/>
      <c r="N26" s="222"/>
      <c r="O26" s="222"/>
      <c r="P26" s="223"/>
      <c r="Q26" s="224"/>
      <c r="R26" s="225"/>
      <c r="S26" s="225"/>
      <c r="T26" s="226"/>
      <c r="U26" s="192">
        <f>SUM(Q9:T25)</f>
        <v>5701610</v>
      </c>
      <c r="V26" s="193"/>
      <c r="W26" s="193"/>
      <c r="X26" s="227"/>
      <c r="Y26" s="132"/>
      <c r="Z26" s="63"/>
    </row>
    <row r="27" spans="2:26" ht="13.5" customHeight="1" x14ac:dyDescent="0.2">
      <c r="B27" s="215" t="s">
        <v>10</v>
      </c>
      <c r="C27" s="216"/>
      <c r="D27" s="216"/>
      <c r="E27" s="216"/>
      <c r="F27" s="216"/>
      <c r="G27" s="216"/>
      <c r="H27" s="217"/>
      <c r="I27" s="217"/>
      <c r="J27" s="217"/>
      <c r="K27" s="217"/>
      <c r="L27" s="217"/>
      <c r="M27" s="228"/>
      <c r="N27" s="168"/>
      <c r="O27" s="168"/>
      <c r="P27" s="169"/>
      <c r="Q27" s="167"/>
      <c r="R27" s="168"/>
      <c r="S27" s="168"/>
      <c r="T27" s="169"/>
      <c r="U27" s="173"/>
      <c r="V27" s="174"/>
      <c r="W27" s="174"/>
      <c r="X27" s="229"/>
      <c r="Y27" s="132"/>
      <c r="Z27" s="63"/>
    </row>
    <row r="28" spans="2:26" ht="13.5" customHeight="1" x14ac:dyDescent="0.2">
      <c r="B28" s="83"/>
      <c r="C28" s="84" t="s">
        <v>23</v>
      </c>
      <c r="D28" s="195" t="s">
        <v>32</v>
      </c>
      <c r="E28" s="195"/>
      <c r="F28" s="195"/>
      <c r="G28" s="195"/>
      <c r="H28" s="196"/>
      <c r="I28" s="196"/>
      <c r="J28" s="196"/>
      <c r="K28" s="196"/>
      <c r="L28" s="196"/>
      <c r="M28" s="176"/>
      <c r="N28" s="177"/>
      <c r="O28" s="177"/>
      <c r="P28" s="178"/>
      <c r="Q28" s="190"/>
      <c r="R28" s="177"/>
      <c r="S28" s="177"/>
      <c r="T28" s="178"/>
      <c r="U28" s="190"/>
      <c r="V28" s="177"/>
      <c r="W28" s="177"/>
      <c r="X28" s="191"/>
      <c r="Y28" s="132"/>
      <c r="Z28" s="63"/>
    </row>
    <row r="29" spans="2:26" ht="13.5" customHeight="1" x14ac:dyDescent="0.2">
      <c r="B29" s="85"/>
      <c r="C29" s="86"/>
      <c r="D29" s="195" t="s">
        <v>11</v>
      </c>
      <c r="E29" s="230"/>
      <c r="F29" s="230"/>
      <c r="G29" s="230"/>
      <c r="H29" s="230"/>
      <c r="I29" s="230"/>
      <c r="J29" s="230"/>
      <c r="K29" s="230"/>
      <c r="L29" s="230"/>
      <c r="M29" s="176"/>
      <c r="N29" s="177"/>
      <c r="O29" s="177"/>
      <c r="P29" s="178"/>
      <c r="Q29" s="190"/>
      <c r="R29" s="177"/>
      <c r="S29" s="177"/>
      <c r="T29" s="178"/>
      <c r="U29" s="190"/>
      <c r="V29" s="177"/>
      <c r="W29" s="177"/>
      <c r="X29" s="191"/>
      <c r="Y29" s="132"/>
      <c r="Z29" s="63"/>
    </row>
    <row r="30" spans="2:26" ht="13.5" customHeight="1" x14ac:dyDescent="0.2">
      <c r="B30" s="85"/>
      <c r="C30" s="86"/>
      <c r="D30" s="87"/>
      <c r="E30" s="170" t="s">
        <v>12</v>
      </c>
      <c r="F30" s="170"/>
      <c r="G30" s="171"/>
      <c r="H30" s="171"/>
      <c r="I30" s="171"/>
      <c r="J30" s="171"/>
      <c r="K30" s="171"/>
      <c r="L30" s="171"/>
      <c r="M30" s="176">
        <f>1998965+137280</f>
        <v>2136245</v>
      </c>
      <c r="N30" s="177"/>
      <c r="O30" s="177"/>
      <c r="P30" s="178"/>
      <c r="Q30" s="190"/>
      <c r="R30" s="177"/>
      <c r="S30" s="177"/>
      <c r="T30" s="178"/>
      <c r="U30" s="190"/>
      <c r="V30" s="177"/>
      <c r="W30" s="177"/>
      <c r="X30" s="191"/>
      <c r="Y30" s="132"/>
      <c r="Z30" s="63"/>
    </row>
    <row r="31" spans="2:26" ht="13.5" customHeight="1" x14ac:dyDescent="0.2">
      <c r="B31" s="85"/>
      <c r="C31" s="86"/>
      <c r="D31" s="87"/>
      <c r="E31" s="170" t="s">
        <v>13</v>
      </c>
      <c r="F31" s="170"/>
      <c r="G31" s="171"/>
      <c r="H31" s="171"/>
      <c r="I31" s="171"/>
      <c r="J31" s="171"/>
      <c r="K31" s="171"/>
      <c r="L31" s="171"/>
      <c r="M31" s="176">
        <v>6309</v>
      </c>
      <c r="N31" s="177"/>
      <c r="O31" s="177"/>
      <c r="P31" s="178"/>
      <c r="Q31" s="190"/>
      <c r="R31" s="177"/>
      <c r="S31" s="177"/>
      <c r="T31" s="178"/>
      <c r="U31" s="190"/>
      <c r="V31" s="177"/>
      <c r="W31" s="177"/>
      <c r="X31" s="191"/>
      <c r="Y31" s="132"/>
      <c r="Z31" s="63"/>
    </row>
    <row r="32" spans="2:26" ht="13.5" customHeight="1" x14ac:dyDescent="0.2">
      <c r="B32" s="85"/>
      <c r="C32" s="86"/>
      <c r="D32" s="88"/>
      <c r="E32" s="195" t="s">
        <v>14</v>
      </c>
      <c r="F32" s="195"/>
      <c r="G32" s="230"/>
      <c r="H32" s="230"/>
      <c r="I32" s="230"/>
      <c r="J32" s="230"/>
      <c r="K32" s="230"/>
      <c r="L32" s="230"/>
      <c r="M32" s="231">
        <f>SUM(M30:P31)</f>
        <v>2142554</v>
      </c>
      <c r="N32" s="232"/>
      <c r="O32" s="232"/>
      <c r="P32" s="233"/>
      <c r="Q32" s="190"/>
      <c r="R32" s="177"/>
      <c r="S32" s="177"/>
      <c r="T32" s="178"/>
      <c r="U32" s="190"/>
      <c r="V32" s="177"/>
      <c r="W32" s="177"/>
      <c r="X32" s="191"/>
      <c r="Y32" s="132"/>
      <c r="Z32" s="63"/>
    </row>
    <row r="33" spans="2:26" ht="13.5" customHeight="1" x14ac:dyDescent="0.2">
      <c r="B33" s="85"/>
      <c r="C33" s="86"/>
      <c r="D33" s="195" t="s">
        <v>15</v>
      </c>
      <c r="E33" s="196"/>
      <c r="F33" s="196"/>
      <c r="G33" s="196"/>
      <c r="H33" s="196"/>
      <c r="I33" s="196"/>
      <c r="J33" s="196"/>
      <c r="K33" s="196"/>
      <c r="L33" s="196"/>
      <c r="M33" s="164"/>
      <c r="N33" s="165"/>
      <c r="O33" s="165"/>
      <c r="P33" s="166"/>
      <c r="Q33" s="190"/>
      <c r="R33" s="177"/>
      <c r="S33" s="177"/>
      <c r="T33" s="178"/>
      <c r="U33" s="190"/>
      <c r="V33" s="177"/>
      <c r="W33" s="177"/>
      <c r="X33" s="191"/>
      <c r="Y33" s="132"/>
      <c r="Z33" s="63"/>
    </row>
    <row r="34" spans="2:26" ht="13.5" customHeight="1" x14ac:dyDescent="0.2">
      <c r="B34" s="85"/>
      <c r="C34" s="86"/>
      <c r="D34" s="88"/>
      <c r="E34" s="170" t="s">
        <v>49</v>
      </c>
      <c r="F34" s="170"/>
      <c r="G34" s="171"/>
      <c r="H34" s="171"/>
      <c r="I34" s="171"/>
      <c r="J34" s="171"/>
      <c r="K34" s="171"/>
      <c r="L34" s="171"/>
      <c r="M34" s="176">
        <v>0</v>
      </c>
      <c r="N34" s="177"/>
      <c r="O34" s="177"/>
      <c r="P34" s="178"/>
      <c r="Q34" s="190"/>
      <c r="R34" s="177"/>
      <c r="S34" s="177"/>
      <c r="T34" s="178"/>
      <c r="U34" s="190"/>
      <c r="V34" s="177"/>
      <c r="W34" s="177"/>
      <c r="X34" s="191"/>
      <c r="Y34" s="132"/>
      <c r="Z34" s="63"/>
    </row>
    <row r="35" spans="2:26" ht="13.5" customHeight="1" x14ac:dyDescent="0.2">
      <c r="B35" s="85"/>
      <c r="C35" s="86"/>
      <c r="D35" s="88"/>
      <c r="E35" s="170" t="s">
        <v>50</v>
      </c>
      <c r="F35" s="170"/>
      <c r="G35" s="171"/>
      <c r="H35" s="171"/>
      <c r="I35" s="171"/>
      <c r="J35" s="171"/>
      <c r="K35" s="171"/>
      <c r="L35" s="171"/>
      <c r="M35" s="176">
        <v>44906</v>
      </c>
      <c r="N35" s="177"/>
      <c r="O35" s="177"/>
      <c r="P35" s="178"/>
      <c r="Q35" s="190"/>
      <c r="R35" s="177"/>
      <c r="S35" s="177"/>
      <c r="T35" s="178"/>
      <c r="U35" s="190"/>
      <c r="V35" s="177"/>
      <c r="W35" s="177"/>
      <c r="X35" s="191"/>
      <c r="Y35" s="132"/>
      <c r="Z35" s="63"/>
    </row>
    <row r="36" spans="2:26" ht="13.5" customHeight="1" x14ac:dyDescent="0.2">
      <c r="B36" s="85"/>
      <c r="C36" s="86"/>
      <c r="D36" s="88"/>
      <c r="E36" s="170" t="s">
        <v>51</v>
      </c>
      <c r="F36" s="170"/>
      <c r="G36" s="171"/>
      <c r="H36" s="171"/>
      <c r="I36" s="171"/>
      <c r="J36" s="171"/>
      <c r="K36" s="171"/>
      <c r="L36" s="171"/>
      <c r="M36" s="176">
        <f>320054+337700</f>
        <v>657754</v>
      </c>
      <c r="N36" s="177"/>
      <c r="O36" s="177"/>
      <c r="P36" s="178"/>
      <c r="Q36" s="190"/>
      <c r="R36" s="177"/>
      <c r="S36" s="177"/>
      <c r="T36" s="178"/>
      <c r="U36" s="190"/>
      <c r="V36" s="177"/>
      <c r="W36" s="177"/>
      <c r="X36" s="191"/>
      <c r="Y36" s="132"/>
      <c r="Z36" s="63"/>
    </row>
    <row r="37" spans="2:26" ht="13.5" customHeight="1" x14ac:dyDescent="0.2">
      <c r="B37" s="85"/>
      <c r="C37" s="86"/>
      <c r="D37" s="88"/>
      <c r="E37" s="170" t="s">
        <v>33</v>
      </c>
      <c r="F37" s="170"/>
      <c r="G37" s="171"/>
      <c r="H37" s="171"/>
      <c r="I37" s="171"/>
      <c r="J37" s="171"/>
      <c r="K37" s="171"/>
      <c r="L37" s="171"/>
      <c r="M37" s="176">
        <v>140788</v>
      </c>
      <c r="N37" s="177"/>
      <c r="O37" s="177"/>
      <c r="P37" s="178"/>
      <c r="Q37" s="190"/>
      <c r="R37" s="177"/>
      <c r="S37" s="177"/>
      <c r="T37" s="178"/>
      <c r="U37" s="190"/>
      <c r="V37" s="177"/>
      <c r="W37" s="177"/>
      <c r="X37" s="191"/>
      <c r="Y37" s="132"/>
      <c r="Z37" s="63"/>
    </row>
    <row r="38" spans="2:26" ht="13.5" customHeight="1" x14ac:dyDescent="0.2">
      <c r="B38" s="85"/>
      <c r="C38" s="86"/>
      <c r="D38" s="88"/>
      <c r="E38" s="170" t="s">
        <v>52</v>
      </c>
      <c r="F38" s="170"/>
      <c r="G38" s="171"/>
      <c r="H38" s="171"/>
      <c r="I38" s="171"/>
      <c r="J38" s="171"/>
      <c r="K38" s="171"/>
      <c r="L38" s="171"/>
      <c r="M38" s="176">
        <v>207299</v>
      </c>
      <c r="N38" s="177"/>
      <c r="O38" s="177"/>
      <c r="P38" s="178"/>
      <c r="Q38" s="190"/>
      <c r="R38" s="177"/>
      <c r="S38" s="177"/>
      <c r="T38" s="178"/>
      <c r="U38" s="190"/>
      <c r="V38" s="177"/>
      <c r="W38" s="177"/>
      <c r="X38" s="191"/>
      <c r="Y38" s="132"/>
      <c r="Z38" s="63"/>
    </row>
    <row r="39" spans="2:26" ht="13.5" customHeight="1" x14ac:dyDescent="0.2">
      <c r="B39" s="85"/>
      <c r="C39" s="86"/>
      <c r="D39" s="88"/>
      <c r="E39" s="170" t="s">
        <v>47</v>
      </c>
      <c r="F39" s="170"/>
      <c r="G39" s="171"/>
      <c r="H39" s="171"/>
      <c r="I39" s="171"/>
      <c r="J39" s="171"/>
      <c r="K39" s="171"/>
      <c r="L39" s="171"/>
      <c r="M39" s="176">
        <v>289305</v>
      </c>
      <c r="N39" s="177"/>
      <c r="O39" s="177"/>
      <c r="P39" s="178"/>
      <c r="Q39" s="190"/>
      <c r="R39" s="177"/>
      <c r="S39" s="177"/>
      <c r="T39" s="178"/>
      <c r="U39" s="190"/>
      <c r="V39" s="177"/>
      <c r="W39" s="177"/>
      <c r="X39" s="191"/>
      <c r="Y39" s="132"/>
      <c r="Z39" s="63"/>
    </row>
    <row r="40" spans="2:26" ht="13.5" customHeight="1" x14ac:dyDescent="0.2">
      <c r="B40" s="85"/>
      <c r="C40" s="86"/>
      <c r="D40" s="88"/>
      <c r="E40" s="170" t="s">
        <v>34</v>
      </c>
      <c r="F40" s="170"/>
      <c r="G40" s="171"/>
      <c r="H40" s="171"/>
      <c r="I40" s="171"/>
      <c r="J40" s="171"/>
      <c r="K40" s="171"/>
      <c r="L40" s="171"/>
      <c r="M40" s="176">
        <v>487403</v>
      </c>
      <c r="N40" s="177"/>
      <c r="O40" s="177"/>
      <c r="P40" s="178"/>
      <c r="Q40" s="190"/>
      <c r="R40" s="177"/>
      <c r="S40" s="177"/>
      <c r="T40" s="178"/>
      <c r="U40" s="190"/>
      <c r="V40" s="177"/>
      <c r="W40" s="177"/>
      <c r="X40" s="191"/>
      <c r="Y40" s="132"/>
      <c r="Z40" s="63"/>
    </row>
    <row r="41" spans="2:26" ht="13.5" customHeight="1" x14ac:dyDescent="0.2">
      <c r="B41" s="85"/>
      <c r="C41" s="86"/>
      <c r="D41" s="88"/>
      <c r="E41" s="170" t="s">
        <v>38</v>
      </c>
      <c r="F41" s="170"/>
      <c r="G41" s="171"/>
      <c r="H41" s="171"/>
      <c r="I41" s="171"/>
      <c r="J41" s="171"/>
      <c r="K41" s="171"/>
      <c r="L41" s="171"/>
      <c r="M41" s="176">
        <v>237786</v>
      </c>
      <c r="N41" s="177"/>
      <c r="O41" s="177"/>
      <c r="P41" s="178"/>
      <c r="Q41" s="190"/>
      <c r="R41" s="177"/>
      <c r="S41" s="177"/>
      <c r="T41" s="178"/>
      <c r="U41" s="190"/>
      <c r="V41" s="177"/>
      <c r="W41" s="177"/>
      <c r="X41" s="191"/>
      <c r="Y41" s="132"/>
      <c r="Z41" s="63"/>
    </row>
    <row r="42" spans="2:26" ht="13.5" customHeight="1" x14ac:dyDescent="0.2">
      <c r="B42" s="85"/>
      <c r="C42" s="86"/>
      <c r="D42" s="88"/>
      <c r="E42" s="170" t="s">
        <v>54</v>
      </c>
      <c r="F42" s="170"/>
      <c r="G42" s="171"/>
      <c r="H42" s="171"/>
      <c r="I42" s="171"/>
      <c r="J42" s="171"/>
      <c r="K42" s="171"/>
      <c r="L42" s="171"/>
      <c r="M42" s="176">
        <v>221904</v>
      </c>
      <c r="N42" s="177"/>
      <c r="O42" s="177"/>
      <c r="P42" s="178"/>
      <c r="Q42" s="190"/>
      <c r="R42" s="177"/>
      <c r="S42" s="177"/>
      <c r="T42" s="178"/>
      <c r="U42" s="190"/>
      <c r="V42" s="177"/>
      <c r="W42" s="177"/>
      <c r="X42" s="191"/>
      <c r="Y42" s="132"/>
      <c r="Z42" s="63"/>
    </row>
    <row r="43" spans="2:26" ht="13.5" customHeight="1" x14ac:dyDescent="0.2">
      <c r="B43" s="85"/>
      <c r="C43" s="86"/>
      <c r="D43" s="88"/>
      <c r="E43" s="170" t="s">
        <v>16</v>
      </c>
      <c r="F43" s="170"/>
      <c r="G43" s="171"/>
      <c r="H43" s="171"/>
      <c r="I43" s="171"/>
      <c r="J43" s="171"/>
      <c r="K43" s="171"/>
      <c r="L43" s="171"/>
      <c r="M43" s="176">
        <v>432000</v>
      </c>
      <c r="N43" s="177"/>
      <c r="O43" s="177"/>
      <c r="P43" s="178"/>
      <c r="Q43" s="190"/>
      <c r="R43" s="177"/>
      <c r="S43" s="177"/>
      <c r="T43" s="178"/>
      <c r="U43" s="190"/>
      <c r="V43" s="177"/>
      <c r="W43" s="177"/>
      <c r="X43" s="191"/>
      <c r="Y43" s="132"/>
      <c r="Z43" s="63"/>
    </row>
    <row r="44" spans="2:26" ht="13.5" customHeight="1" x14ac:dyDescent="0.2">
      <c r="B44" s="85"/>
      <c r="C44" s="86"/>
      <c r="D44" s="88"/>
      <c r="E44" s="170" t="s">
        <v>55</v>
      </c>
      <c r="F44" s="170"/>
      <c r="G44" s="171"/>
      <c r="H44" s="171"/>
      <c r="I44" s="171"/>
      <c r="J44" s="171"/>
      <c r="K44" s="171"/>
      <c r="L44" s="171"/>
      <c r="M44" s="176">
        <v>205055</v>
      </c>
      <c r="N44" s="177"/>
      <c r="O44" s="177"/>
      <c r="P44" s="178"/>
      <c r="Q44" s="190"/>
      <c r="R44" s="177"/>
      <c r="S44" s="177"/>
      <c r="T44" s="178"/>
      <c r="U44" s="190"/>
      <c r="V44" s="177"/>
      <c r="W44" s="177"/>
      <c r="X44" s="191"/>
      <c r="Y44" s="132"/>
      <c r="Z44" s="63"/>
    </row>
    <row r="45" spans="2:26" ht="13.5" customHeight="1" x14ac:dyDescent="0.2">
      <c r="B45" s="85"/>
      <c r="C45" s="86"/>
      <c r="D45" s="88"/>
      <c r="E45" s="170" t="s">
        <v>56</v>
      </c>
      <c r="F45" s="170"/>
      <c r="G45" s="171"/>
      <c r="H45" s="171"/>
      <c r="I45" s="171"/>
      <c r="J45" s="171"/>
      <c r="K45" s="171"/>
      <c r="L45" s="171"/>
      <c r="M45" s="176">
        <v>37988</v>
      </c>
      <c r="N45" s="177"/>
      <c r="O45" s="177"/>
      <c r="P45" s="178"/>
      <c r="Q45" s="190"/>
      <c r="R45" s="177"/>
      <c r="S45" s="177"/>
      <c r="T45" s="178"/>
      <c r="U45" s="190"/>
      <c r="V45" s="177"/>
      <c r="W45" s="177"/>
      <c r="X45" s="191"/>
      <c r="Y45" s="132"/>
      <c r="Z45" s="63"/>
    </row>
    <row r="46" spans="2:26" ht="13.5" customHeight="1" x14ac:dyDescent="0.2">
      <c r="B46" s="85"/>
      <c r="C46" s="86"/>
      <c r="D46" s="88"/>
      <c r="E46" s="170" t="s">
        <v>60</v>
      </c>
      <c r="F46" s="170"/>
      <c r="G46" s="171"/>
      <c r="H46" s="171"/>
      <c r="I46" s="171"/>
      <c r="J46" s="171"/>
      <c r="K46" s="171"/>
      <c r="L46" s="171"/>
      <c r="M46" s="176">
        <v>35666</v>
      </c>
      <c r="N46" s="177"/>
      <c r="O46" s="177"/>
      <c r="P46" s="178"/>
      <c r="Q46" s="190"/>
      <c r="R46" s="177"/>
      <c r="S46" s="177"/>
      <c r="T46" s="178"/>
      <c r="U46" s="190"/>
      <c r="V46" s="177"/>
      <c r="W46" s="177"/>
      <c r="X46" s="191"/>
      <c r="Y46" s="132"/>
      <c r="Z46" s="63"/>
    </row>
    <row r="47" spans="2:26" ht="13.5" customHeight="1" x14ac:dyDescent="0.2">
      <c r="B47" s="85"/>
      <c r="C47" s="86"/>
      <c r="D47" s="88"/>
      <c r="E47" s="170" t="s">
        <v>53</v>
      </c>
      <c r="F47" s="170"/>
      <c r="G47" s="171"/>
      <c r="H47" s="171"/>
      <c r="I47" s="171"/>
      <c r="J47" s="171"/>
      <c r="K47" s="171"/>
      <c r="L47" s="171"/>
      <c r="M47" s="176">
        <v>0</v>
      </c>
      <c r="N47" s="177"/>
      <c r="O47" s="177"/>
      <c r="P47" s="178"/>
      <c r="Q47" s="190"/>
      <c r="R47" s="177"/>
      <c r="S47" s="177"/>
      <c r="T47" s="178"/>
      <c r="U47" s="190"/>
      <c r="V47" s="177"/>
      <c r="W47" s="177"/>
      <c r="X47" s="191"/>
      <c r="Y47" s="132"/>
      <c r="Z47" s="63"/>
    </row>
    <row r="48" spans="2:26" ht="13.5" customHeight="1" x14ac:dyDescent="0.2">
      <c r="B48" s="85"/>
      <c r="C48" s="86"/>
      <c r="D48" s="88"/>
      <c r="E48" s="170" t="s">
        <v>59</v>
      </c>
      <c r="F48" s="170"/>
      <c r="G48" s="171"/>
      <c r="H48" s="171"/>
      <c r="I48" s="171"/>
      <c r="J48" s="171"/>
      <c r="K48" s="171"/>
      <c r="L48" s="171"/>
      <c r="M48" s="211">
        <v>10908</v>
      </c>
      <c r="N48" s="212"/>
      <c r="O48" s="212"/>
      <c r="P48" s="213"/>
      <c r="Q48" s="190"/>
      <c r="R48" s="177"/>
      <c r="S48" s="177"/>
      <c r="T48" s="178"/>
      <c r="U48" s="190"/>
      <c r="V48" s="177"/>
      <c r="W48" s="177"/>
      <c r="X48" s="191"/>
      <c r="Y48" s="132"/>
      <c r="Z48" s="63"/>
    </row>
    <row r="49" spans="2:26" ht="13.5" customHeight="1" x14ac:dyDescent="0.2">
      <c r="B49" s="85"/>
      <c r="C49" s="86"/>
      <c r="D49" s="88"/>
      <c r="E49" s="195" t="s">
        <v>18</v>
      </c>
      <c r="F49" s="195"/>
      <c r="G49" s="196"/>
      <c r="H49" s="196"/>
      <c r="I49" s="196"/>
      <c r="J49" s="196"/>
      <c r="K49" s="196"/>
      <c r="L49" s="196"/>
      <c r="M49" s="231">
        <f>SUM(M34:P48)</f>
        <v>3008762</v>
      </c>
      <c r="N49" s="232"/>
      <c r="O49" s="232"/>
      <c r="P49" s="233"/>
      <c r="Q49" s="190"/>
      <c r="R49" s="177"/>
      <c r="S49" s="177"/>
      <c r="T49" s="178"/>
      <c r="U49" s="190"/>
      <c r="V49" s="177"/>
      <c r="W49" s="177"/>
      <c r="X49" s="191"/>
      <c r="Y49" s="132"/>
      <c r="Z49" s="63"/>
    </row>
    <row r="50" spans="2:26" ht="13.5" customHeight="1" x14ac:dyDescent="0.2">
      <c r="B50" s="85"/>
      <c r="C50" s="86"/>
      <c r="D50" s="195" t="s">
        <v>35</v>
      </c>
      <c r="E50" s="195"/>
      <c r="F50" s="195"/>
      <c r="G50" s="195"/>
      <c r="H50" s="196"/>
      <c r="I50" s="196"/>
      <c r="J50" s="196"/>
      <c r="K50" s="196"/>
      <c r="L50" s="196"/>
      <c r="M50" s="221"/>
      <c r="N50" s="250"/>
      <c r="O50" s="250"/>
      <c r="P50" s="223"/>
      <c r="Q50" s="192">
        <f>+M32+M49</f>
        <v>5151316</v>
      </c>
      <c r="R50" s="193"/>
      <c r="S50" s="193"/>
      <c r="T50" s="194"/>
      <c r="U50" s="190"/>
      <c r="V50" s="177"/>
      <c r="W50" s="177"/>
      <c r="X50" s="191"/>
      <c r="Y50" s="132"/>
      <c r="Z50" s="63"/>
    </row>
    <row r="51" spans="2:26" ht="13.5" customHeight="1" x14ac:dyDescent="0.2">
      <c r="B51" s="83"/>
      <c r="C51" s="84" t="s">
        <v>36</v>
      </c>
      <c r="D51" s="195" t="s">
        <v>37</v>
      </c>
      <c r="E51" s="195"/>
      <c r="F51" s="195"/>
      <c r="G51" s="195"/>
      <c r="H51" s="196"/>
      <c r="I51" s="196"/>
      <c r="J51" s="196"/>
      <c r="K51" s="196"/>
      <c r="L51" s="196"/>
      <c r="M51" s="190"/>
      <c r="N51" s="177"/>
      <c r="O51" s="177"/>
      <c r="P51" s="178"/>
      <c r="Q51" s="203"/>
      <c r="R51" s="204"/>
      <c r="S51" s="204"/>
      <c r="T51" s="205"/>
      <c r="U51" s="190"/>
      <c r="V51" s="177"/>
      <c r="W51" s="177"/>
      <c r="X51" s="191"/>
      <c r="Y51" s="132"/>
      <c r="Z51" s="63"/>
    </row>
    <row r="52" spans="2:26" ht="13.5" customHeight="1" x14ac:dyDescent="0.2">
      <c r="B52" s="85"/>
      <c r="C52" s="86"/>
      <c r="D52" s="195" t="s">
        <v>11</v>
      </c>
      <c r="E52" s="196"/>
      <c r="F52" s="196"/>
      <c r="G52" s="196"/>
      <c r="H52" s="196"/>
      <c r="I52" s="196"/>
      <c r="J52" s="196"/>
      <c r="K52" s="196"/>
      <c r="L52" s="196"/>
      <c r="M52" s="257"/>
      <c r="N52" s="258"/>
      <c r="O52" s="258"/>
      <c r="P52" s="259"/>
      <c r="Q52" s="190"/>
      <c r="R52" s="177"/>
      <c r="S52" s="177"/>
      <c r="T52" s="178"/>
      <c r="U52" s="190"/>
      <c r="V52" s="177"/>
      <c r="W52" s="177"/>
      <c r="X52" s="191"/>
      <c r="Y52" s="132"/>
      <c r="Z52" s="63"/>
    </row>
    <row r="53" spans="2:26" ht="13.5" hidden="1" customHeight="1" x14ac:dyDescent="0.2">
      <c r="B53" s="85"/>
      <c r="C53" s="86"/>
      <c r="D53" s="87"/>
      <c r="E53" s="170" t="s">
        <v>12</v>
      </c>
      <c r="F53" s="170"/>
      <c r="G53" s="171"/>
      <c r="H53" s="171"/>
      <c r="I53" s="171"/>
      <c r="J53" s="171"/>
      <c r="K53" s="171"/>
      <c r="L53" s="171"/>
      <c r="M53" s="260">
        <v>0</v>
      </c>
      <c r="N53" s="261"/>
      <c r="O53" s="261"/>
      <c r="P53" s="262"/>
      <c r="Q53" s="190"/>
      <c r="R53" s="177"/>
      <c r="S53" s="177"/>
      <c r="T53" s="178"/>
      <c r="U53" s="190"/>
      <c r="V53" s="177"/>
      <c r="W53" s="177"/>
      <c r="X53" s="191"/>
      <c r="Y53" s="132"/>
      <c r="Z53" s="63"/>
    </row>
    <row r="54" spans="2:26" ht="13.5" hidden="1" customHeight="1" x14ac:dyDescent="0.2">
      <c r="B54" s="85"/>
      <c r="C54" s="86"/>
      <c r="D54" s="87"/>
      <c r="E54" s="170" t="s">
        <v>13</v>
      </c>
      <c r="F54" s="170"/>
      <c r="G54" s="171"/>
      <c r="H54" s="171"/>
      <c r="I54" s="171"/>
      <c r="J54" s="171"/>
      <c r="K54" s="171"/>
      <c r="L54" s="171"/>
      <c r="M54" s="176">
        <v>0</v>
      </c>
      <c r="N54" s="177"/>
      <c r="O54" s="177"/>
      <c r="P54" s="178"/>
      <c r="Q54" s="190"/>
      <c r="R54" s="177"/>
      <c r="S54" s="177"/>
      <c r="T54" s="178"/>
      <c r="U54" s="190"/>
      <c r="V54" s="177"/>
      <c r="W54" s="177"/>
      <c r="X54" s="191"/>
      <c r="Y54" s="132"/>
      <c r="Z54" s="63"/>
    </row>
    <row r="55" spans="2:26" ht="13.5" hidden="1" customHeight="1" x14ac:dyDescent="0.2">
      <c r="B55" s="85"/>
      <c r="C55" s="86"/>
      <c r="D55" s="87"/>
      <c r="E55" s="170" t="s">
        <v>46</v>
      </c>
      <c r="F55" s="170"/>
      <c r="G55" s="171"/>
      <c r="H55" s="171"/>
      <c r="I55" s="171"/>
      <c r="J55" s="171"/>
      <c r="K55" s="171"/>
      <c r="L55" s="171"/>
      <c r="M55" s="211">
        <v>0</v>
      </c>
      <c r="N55" s="212"/>
      <c r="O55" s="212"/>
      <c r="P55" s="213"/>
      <c r="Q55" s="190"/>
      <c r="R55" s="177"/>
      <c r="S55" s="177"/>
      <c r="T55" s="178"/>
      <c r="U55" s="190"/>
      <c r="V55" s="177"/>
      <c r="W55" s="177"/>
      <c r="X55" s="191"/>
      <c r="Y55" s="132"/>
      <c r="Z55" s="63"/>
    </row>
    <row r="56" spans="2:26" ht="13.5" customHeight="1" x14ac:dyDescent="0.2">
      <c r="B56" s="85"/>
      <c r="C56" s="86"/>
      <c r="D56" s="88"/>
      <c r="E56" s="195" t="s">
        <v>14</v>
      </c>
      <c r="F56" s="195"/>
      <c r="G56" s="196"/>
      <c r="H56" s="196"/>
      <c r="I56" s="196"/>
      <c r="J56" s="196"/>
      <c r="K56" s="196"/>
      <c r="L56" s="196"/>
      <c r="M56" s="256">
        <f>SUM(M53:P55)</f>
        <v>0</v>
      </c>
      <c r="N56" s="232"/>
      <c r="O56" s="232"/>
      <c r="P56" s="233"/>
      <c r="Q56" s="190"/>
      <c r="R56" s="177"/>
      <c r="S56" s="177"/>
      <c r="T56" s="178"/>
      <c r="U56" s="190"/>
      <c r="V56" s="177"/>
      <c r="W56" s="177"/>
      <c r="X56" s="191"/>
      <c r="Y56" s="132"/>
      <c r="Z56" s="63"/>
    </row>
    <row r="57" spans="2:26" ht="13.5" customHeight="1" x14ac:dyDescent="0.2">
      <c r="B57" s="85"/>
      <c r="C57" s="86"/>
      <c r="D57" s="195" t="s">
        <v>15</v>
      </c>
      <c r="E57" s="196"/>
      <c r="F57" s="196"/>
      <c r="G57" s="196"/>
      <c r="H57" s="196"/>
      <c r="I57" s="196"/>
      <c r="J57" s="196"/>
      <c r="K57" s="196"/>
      <c r="L57" s="196"/>
      <c r="M57" s="164"/>
      <c r="N57" s="165"/>
      <c r="O57" s="165"/>
      <c r="P57" s="166"/>
      <c r="Q57" s="190"/>
      <c r="R57" s="177"/>
      <c r="S57" s="177"/>
      <c r="T57" s="178"/>
      <c r="U57" s="190"/>
      <c r="V57" s="177"/>
      <c r="W57" s="177"/>
      <c r="X57" s="191"/>
      <c r="Y57" s="132"/>
      <c r="Z57" s="63"/>
    </row>
    <row r="58" spans="2:26" ht="13.5" hidden="1" customHeight="1" x14ac:dyDescent="0.2">
      <c r="B58" s="85"/>
      <c r="C58" s="86"/>
      <c r="D58" s="88"/>
      <c r="E58" s="170" t="s">
        <v>50</v>
      </c>
      <c r="F58" s="170"/>
      <c r="G58" s="171"/>
      <c r="H58" s="171"/>
      <c r="I58" s="171"/>
      <c r="J58" s="171"/>
      <c r="K58" s="171"/>
      <c r="L58" s="171"/>
      <c r="M58" s="176">
        <v>0</v>
      </c>
      <c r="N58" s="177"/>
      <c r="O58" s="177"/>
      <c r="P58" s="178"/>
      <c r="Q58" s="190"/>
      <c r="R58" s="177"/>
      <c r="S58" s="177"/>
      <c r="T58" s="178"/>
      <c r="U58" s="190"/>
      <c r="V58" s="177"/>
      <c r="W58" s="177"/>
      <c r="X58" s="191"/>
      <c r="Y58" s="132"/>
      <c r="Z58" s="63"/>
    </row>
    <row r="59" spans="2:26" ht="13.5" hidden="1" customHeight="1" x14ac:dyDescent="0.2">
      <c r="B59" s="85"/>
      <c r="C59" s="86"/>
      <c r="D59" s="88"/>
      <c r="E59" s="170" t="s">
        <v>51</v>
      </c>
      <c r="F59" s="170"/>
      <c r="G59" s="171"/>
      <c r="H59" s="171"/>
      <c r="I59" s="171"/>
      <c r="J59" s="171"/>
      <c r="K59" s="171"/>
      <c r="L59" s="171"/>
      <c r="M59" s="176">
        <v>0</v>
      </c>
      <c r="N59" s="177"/>
      <c r="O59" s="177"/>
      <c r="P59" s="178"/>
      <c r="Q59" s="190"/>
      <c r="R59" s="177"/>
      <c r="S59" s="177"/>
      <c r="T59" s="178"/>
      <c r="U59" s="190"/>
      <c r="V59" s="177"/>
      <c r="W59" s="177"/>
      <c r="X59" s="191"/>
      <c r="Y59" s="132"/>
      <c r="Z59" s="63"/>
    </row>
    <row r="60" spans="2:26" ht="13.5" customHeight="1" x14ac:dyDescent="0.2">
      <c r="B60" s="85"/>
      <c r="C60" s="86"/>
      <c r="D60" s="88"/>
      <c r="E60" s="170" t="s">
        <v>33</v>
      </c>
      <c r="F60" s="170"/>
      <c r="G60" s="171"/>
      <c r="H60" s="171"/>
      <c r="I60" s="171"/>
      <c r="J60" s="171"/>
      <c r="K60" s="171"/>
      <c r="L60" s="171"/>
      <c r="M60" s="176">
        <v>0</v>
      </c>
      <c r="N60" s="177"/>
      <c r="O60" s="177"/>
      <c r="P60" s="178"/>
      <c r="Q60" s="190"/>
      <c r="R60" s="177"/>
      <c r="S60" s="177"/>
      <c r="T60" s="178"/>
      <c r="U60" s="190"/>
      <c r="V60" s="177"/>
      <c r="W60" s="177"/>
      <c r="X60" s="191"/>
      <c r="Y60" s="132"/>
      <c r="Z60" s="63"/>
    </row>
    <row r="61" spans="2:26" ht="13.5" customHeight="1" x14ac:dyDescent="0.2">
      <c r="B61" s="85"/>
      <c r="C61" s="86"/>
      <c r="D61" s="88"/>
      <c r="E61" s="170" t="s">
        <v>47</v>
      </c>
      <c r="F61" s="170"/>
      <c r="G61" s="170"/>
      <c r="H61" s="170"/>
      <c r="I61" s="170"/>
      <c r="J61" s="170"/>
      <c r="K61" s="170"/>
      <c r="L61" s="252"/>
      <c r="M61" s="190">
        <v>12060</v>
      </c>
      <c r="N61" s="177"/>
      <c r="O61" s="177"/>
      <c r="P61" s="178"/>
      <c r="Q61" s="190"/>
      <c r="R61" s="177"/>
      <c r="S61" s="177"/>
      <c r="T61" s="178"/>
      <c r="U61" s="190"/>
      <c r="V61" s="177"/>
      <c r="W61" s="177"/>
      <c r="X61" s="191"/>
      <c r="Y61" s="132"/>
      <c r="Z61" s="63"/>
    </row>
    <row r="62" spans="2:26" ht="13.5" hidden="1" customHeight="1" x14ac:dyDescent="0.2">
      <c r="B62" s="85"/>
      <c r="C62" s="86"/>
      <c r="D62" s="88"/>
      <c r="E62" s="170" t="s">
        <v>66</v>
      </c>
      <c r="F62" s="170"/>
      <c r="G62" s="170"/>
      <c r="H62" s="170"/>
      <c r="I62" s="170"/>
      <c r="J62" s="170"/>
      <c r="K62" s="170"/>
      <c r="L62" s="252"/>
      <c r="M62" s="190">
        <v>0</v>
      </c>
      <c r="N62" s="177"/>
      <c r="O62" s="177"/>
      <c r="P62" s="178"/>
      <c r="Q62" s="190"/>
      <c r="R62" s="177"/>
      <c r="S62" s="177"/>
      <c r="T62" s="178"/>
      <c r="U62" s="190"/>
      <c r="V62" s="177"/>
      <c r="W62" s="177"/>
      <c r="X62" s="191"/>
      <c r="Y62" s="132"/>
      <c r="Z62" s="63"/>
    </row>
    <row r="63" spans="2:26" ht="13.5" customHeight="1" x14ac:dyDescent="0.2">
      <c r="B63" s="85"/>
      <c r="C63" s="86"/>
      <c r="D63" s="88"/>
      <c r="E63" s="170" t="s">
        <v>34</v>
      </c>
      <c r="F63" s="170"/>
      <c r="G63" s="170"/>
      <c r="H63" s="170"/>
      <c r="I63" s="170"/>
      <c r="J63" s="170"/>
      <c r="K63" s="170"/>
      <c r="L63" s="252"/>
      <c r="M63" s="190">
        <v>21658</v>
      </c>
      <c r="N63" s="177"/>
      <c r="O63" s="177"/>
      <c r="P63" s="178"/>
      <c r="Q63" s="190"/>
      <c r="R63" s="177"/>
      <c r="S63" s="177"/>
      <c r="T63" s="178"/>
      <c r="U63" s="190"/>
      <c r="V63" s="177"/>
      <c r="W63" s="177"/>
      <c r="X63" s="191"/>
      <c r="Y63" s="132"/>
      <c r="Z63" s="63"/>
    </row>
    <row r="64" spans="2:26" ht="13.5" hidden="1" customHeight="1" x14ac:dyDescent="0.2">
      <c r="B64" s="85"/>
      <c r="C64" s="86"/>
      <c r="D64" s="88"/>
      <c r="E64" s="170" t="s">
        <v>48</v>
      </c>
      <c r="F64" s="170"/>
      <c r="G64" s="170"/>
      <c r="H64" s="170"/>
      <c r="I64" s="170"/>
      <c r="J64" s="170"/>
      <c r="K64" s="170"/>
      <c r="L64" s="252"/>
      <c r="M64" s="190">
        <v>0</v>
      </c>
      <c r="N64" s="177"/>
      <c r="O64" s="177"/>
      <c r="P64" s="178"/>
      <c r="Q64" s="190"/>
      <c r="R64" s="177"/>
      <c r="S64" s="177"/>
      <c r="T64" s="178"/>
      <c r="U64" s="190"/>
      <c r="V64" s="177"/>
      <c r="W64" s="177"/>
      <c r="X64" s="191"/>
      <c r="Y64" s="132"/>
      <c r="Z64" s="63"/>
    </row>
    <row r="65" spans="2:26" ht="13.5" customHeight="1" x14ac:dyDescent="0.2">
      <c r="B65" s="85"/>
      <c r="C65" s="86"/>
      <c r="D65" s="88"/>
      <c r="E65" s="170" t="s">
        <v>38</v>
      </c>
      <c r="F65" s="170"/>
      <c r="G65" s="170"/>
      <c r="H65" s="170"/>
      <c r="I65" s="170"/>
      <c r="J65" s="170"/>
      <c r="K65" s="170"/>
      <c r="L65" s="252"/>
      <c r="M65" s="190">
        <v>144</v>
      </c>
      <c r="N65" s="177"/>
      <c r="O65" s="177"/>
      <c r="P65" s="178"/>
      <c r="Q65" s="190"/>
      <c r="R65" s="177"/>
      <c r="S65" s="177"/>
      <c r="T65" s="178"/>
      <c r="U65" s="190"/>
      <c r="V65" s="177"/>
      <c r="W65" s="177"/>
      <c r="X65" s="191"/>
      <c r="Y65" s="132"/>
      <c r="Z65" s="63"/>
    </row>
    <row r="66" spans="2:26" ht="13.5" hidden="1" customHeight="1" x14ac:dyDescent="0.2">
      <c r="B66" s="85"/>
      <c r="C66" s="86"/>
      <c r="D66" s="88"/>
      <c r="E66" s="170" t="s">
        <v>65</v>
      </c>
      <c r="F66" s="170"/>
      <c r="G66" s="170"/>
      <c r="H66" s="170"/>
      <c r="I66" s="170"/>
      <c r="J66" s="170"/>
      <c r="K66" s="170"/>
      <c r="L66" s="252"/>
      <c r="M66" s="190">
        <v>0</v>
      </c>
      <c r="N66" s="177"/>
      <c r="O66" s="177"/>
      <c r="P66" s="178"/>
      <c r="Q66" s="190"/>
      <c r="R66" s="177"/>
      <c r="S66" s="177"/>
      <c r="T66" s="178"/>
      <c r="U66" s="190"/>
      <c r="V66" s="177"/>
      <c r="W66" s="177"/>
      <c r="X66" s="191"/>
      <c r="Y66" s="132"/>
      <c r="Z66" s="63"/>
    </row>
    <row r="67" spans="2:26" ht="13.5" customHeight="1" x14ac:dyDescent="0.2">
      <c r="B67" s="85"/>
      <c r="C67" s="86"/>
      <c r="D67" s="88"/>
      <c r="E67" s="170" t="s">
        <v>201</v>
      </c>
      <c r="F67" s="170"/>
      <c r="G67" s="170"/>
      <c r="H67" s="170"/>
      <c r="I67" s="170"/>
      <c r="J67" s="170"/>
      <c r="K67" s="170"/>
      <c r="L67" s="252"/>
      <c r="M67" s="190">
        <v>7170</v>
      </c>
      <c r="N67" s="177"/>
      <c r="O67" s="177"/>
      <c r="P67" s="178"/>
      <c r="Q67" s="190"/>
      <c r="R67" s="177"/>
      <c r="S67" s="177"/>
      <c r="T67" s="178"/>
      <c r="U67" s="190"/>
      <c r="V67" s="177"/>
      <c r="W67" s="177"/>
      <c r="X67" s="191"/>
      <c r="Y67" s="132"/>
      <c r="Z67" s="63"/>
    </row>
    <row r="68" spans="2:26" ht="13.5" hidden="1" customHeight="1" x14ac:dyDescent="0.2">
      <c r="B68" s="85"/>
      <c r="C68" s="86"/>
      <c r="D68" s="88"/>
      <c r="E68" s="170" t="s">
        <v>54</v>
      </c>
      <c r="F68" s="170"/>
      <c r="G68" s="170"/>
      <c r="H68" s="170"/>
      <c r="I68" s="170"/>
      <c r="J68" s="170"/>
      <c r="K68" s="170"/>
      <c r="L68" s="252"/>
      <c r="M68" s="190">
        <v>0</v>
      </c>
      <c r="N68" s="177"/>
      <c r="O68" s="177"/>
      <c r="P68" s="178"/>
      <c r="Q68" s="190"/>
      <c r="R68" s="177"/>
      <c r="S68" s="177"/>
      <c r="T68" s="178"/>
      <c r="U68" s="190"/>
      <c r="V68" s="177"/>
      <c r="W68" s="177"/>
      <c r="X68" s="191"/>
      <c r="Y68" s="132"/>
      <c r="Z68" s="63"/>
    </row>
    <row r="69" spans="2:26" ht="13.5" hidden="1" customHeight="1" x14ac:dyDescent="0.2">
      <c r="B69" s="85"/>
      <c r="C69" s="86"/>
      <c r="D69" s="88"/>
      <c r="E69" s="170" t="s">
        <v>16</v>
      </c>
      <c r="F69" s="170"/>
      <c r="G69" s="170"/>
      <c r="H69" s="170"/>
      <c r="I69" s="170"/>
      <c r="J69" s="170"/>
      <c r="K69" s="170"/>
      <c r="L69" s="252"/>
      <c r="M69" s="190">
        <v>0</v>
      </c>
      <c r="N69" s="177"/>
      <c r="O69" s="177"/>
      <c r="P69" s="178"/>
      <c r="Q69" s="190"/>
      <c r="R69" s="177"/>
      <c r="S69" s="177"/>
      <c r="T69" s="178"/>
      <c r="U69" s="190"/>
      <c r="V69" s="177"/>
      <c r="W69" s="177"/>
      <c r="X69" s="191"/>
      <c r="Y69" s="132"/>
      <c r="Z69" s="63"/>
    </row>
    <row r="70" spans="2:26" ht="13.5" hidden="1" customHeight="1" x14ac:dyDescent="0.2">
      <c r="B70" s="85"/>
      <c r="C70" s="86"/>
      <c r="D70" s="88"/>
      <c r="E70" s="170" t="s">
        <v>55</v>
      </c>
      <c r="F70" s="170"/>
      <c r="G70" s="170"/>
      <c r="H70" s="170"/>
      <c r="I70" s="170"/>
      <c r="J70" s="170"/>
      <c r="K70" s="170"/>
      <c r="L70" s="252"/>
      <c r="M70" s="190">
        <v>0</v>
      </c>
      <c r="N70" s="177"/>
      <c r="O70" s="177"/>
      <c r="P70" s="178"/>
      <c r="Q70" s="190"/>
      <c r="R70" s="177"/>
      <c r="S70" s="177"/>
      <c r="T70" s="178"/>
      <c r="U70" s="190"/>
      <c r="V70" s="177"/>
      <c r="W70" s="177"/>
      <c r="X70" s="191"/>
      <c r="Y70" s="132"/>
      <c r="Z70" s="63"/>
    </row>
    <row r="71" spans="2:26" ht="13.5" hidden="1" customHeight="1" x14ac:dyDescent="0.2">
      <c r="B71" s="85"/>
      <c r="C71" s="86"/>
      <c r="D71" s="88"/>
      <c r="E71" s="170" t="s">
        <v>56</v>
      </c>
      <c r="F71" s="170"/>
      <c r="G71" s="170"/>
      <c r="H71" s="170"/>
      <c r="I71" s="170"/>
      <c r="J71" s="170"/>
      <c r="K71" s="170"/>
      <c r="L71" s="252"/>
      <c r="M71" s="190">
        <v>0</v>
      </c>
      <c r="N71" s="177"/>
      <c r="O71" s="177"/>
      <c r="P71" s="178"/>
      <c r="Q71" s="190"/>
      <c r="R71" s="177"/>
      <c r="S71" s="177"/>
      <c r="T71" s="178"/>
      <c r="U71" s="190"/>
      <c r="V71" s="177"/>
      <c r="W71" s="177"/>
      <c r="X71" s="191"/>
      <c r="Y71" s="132"/>
      <c r="Z71" s="63"/>
    </row>
    <row r="72" spans="2:26" ht="13.5" customHeight="1" x14ac:dyDescent="0.2">
      <c r="B72" s="85"/>
      <c r="C72" s="86"/>
      <c r="D72" s="88"/>
      <c r="E72" s="170" t="s">
        <v>55</v>
      </c>
      <c r="F72" s="170"/>
      <c r="G72" s="171"/>
      <c r="H72" s="171"/>
      <c r="I72" s="171"/>
      <c r="J72" s="171"/>
      <c r="K72" s="171"/>
      <c r="L72" s="171"/>
      <c r="M72" s="176">
        <v>300</v>
      </c>
      <c r="N72" s="177"/>
      <c r="O72" s="177"/>
      <c r="P72" s="178"/>
      <c r="Q72" s="190"/>
      <c r="R72" s="177"/>
      <c r="S72" s="177"/>
      <c r="T72" s="178"/>
      <c r="U72" s="190"/>
      <c r="V72" s="177"/>
      <c r="W72" s="177"/>
      <c r="X72" s="191"/>
      <c r="Y72" s="132"/>
      <c r="Z72" s="63"/>
    </row>
    <row r="73" spans="2:26" ht="13.5" customHeight="1" x14ac:dyDescent="0.2">
      <c r="B73" s="85"/>
      <c r="C73" s="86"/>
      <c r="D73" s="88"/>
      <c r="E73" s="170" t="s">
        <v>57</v>
      </c>
      <c r="F73" s="170"/>
      <c r="G73" s="171"/>
      <c r="H73" s="171"/>
      <c r="I73" s="171"/>
      <c r="J73" s="171"/>
      <c r="K73" s="171"/>
      <c r="L73" s="171"/>
      <c r="M73" s="176">
        <v>498600</v>
      </c>
      <c r="N73" s="177"/>
      <c r="O73" s="177"/>
      <c r="P73" s="178"/>
      <c r="Q73" s="190"/>
      <c r="R73" s="177"/>
      <c r="S73" s="177"/>
      <c r="T73" s="178"/>
      <c r="U73" s="190"/>
      <c r="V73" s="177"/>
      <c r="W73" s="177"/>
      <c r="X73" s="191"/>
      <c r="Y73" s="132"/>
      <c r="Z73" s="63"/>
    </row>
    <row r="74" spans="2:26" ht="13.5" customHeight="1" x14ac:dyDescent="0.2">
      <c r="B74" s="85"/>
      <c r="C74" s="86"/>
      <c r="D74" s="88"/>
      <c r="E74" s="170" t="s">
        <v>58</v>
      </c>
      <c r="F74" s="170"/>
      <c r="G74" s="171"/>
      <c r="H74" s="171"/>
      <c r="I74" s="171"/>
      <c r="J74" s="171"/>
      <c r="K74" s="171"/>
      <c r="L74" s="171"/>
      <c r="M74" s="176">
        <v>0</v>
      </c>
      <c r="N74" s="177"/>
      <c r="O74" s="177"/>
      <c r="P74" s="178"/>
      <c r="Q74" s="190"/>
      <c r="R74" s="177"/>
      <c r="S74" s="177"/>
      <c r="T74" s="178"/>
      <c r="U74" s="190"/>
      <c r="V74" s="177"/>
      <c r="W74" s="177"/>
      <c r="X74" s="191"/>
      <c r="Y74" s="132"/>
      <c r="Z74" s="63"/>
    </row>
    <row r="75" spans="2:26" ht="13.5" hidden="1" customHeight="1" x14ac:dyDescent="0.2">
      <c r="B75" s="85"/>
      <c r="C75" s="86"/>
      <c r="D75" s="88"/>
      <c r="E75" s="170" t="s">
        <v>53</v>
      </c>
      <c r="F75" s="170"/>
      <c r="G75" s="171"/>
      <c r="H75" s="171"/>
      <c r="I75" s="171"/>
      <c r="J75" s="171"/>
      <c r="K75" s="171"/>
      <c r="L75" s="171"/>
      <c r="M75" s="176">
        <v>0</v>
      </c>
      <c r="N75" s="177"/>
      <c r="O75" s="177"/>
      <c r="P75" s="178"/>
      <c r="Q75" s="190"/>
      <c r="R75" s="177"/>
      <c r="S75" s="177"/>
      <c r="T75" s="178"/>
      <c r="U75" s="190"/>
      <c r="V75" s="177"/>
      <c r="W75" s="177"/>
      <c r="X75" s="191"/>
      <c r="Y75" s="132"/>
      <c r="Z75" s="63"/>
    </row>
    <row r="76" spans="2:26" ht="13.5" hidden="1" customHeight="1" x14ac:dyDescent="0.2">
      <c r="B76" s="85"/>
      <c r="C76" s="86"/>
      <c r="D76" s="88"/>
      <c r="E76" s="170" t="s">
        <v>17</v>
      </c>
      <c r="F76" s="170"/>
      <c r="G76" s="171"/>
      <c r="H76" s="171"/>
      <c r="I76" s="171"/>
      <c r="J76" s="171"/>
      <c r="K76" s="171"/>
      <c r="L76" s="171"/>
      <c r="M76" s="176">
        <v>0</v>
      </c>
      <c r="N76" s="177"/>
      <c r="O76" s="177"/>
      <c r="P76" s="178"/>
      <c r="Q76" s="190"/>
      <c r="R76" s="177"/>
      <c r="S76" s="177"/>
      <c r="T76" s="178"/>
      <c r="U76" s="190"/>
      <c r="V76" s="177"/>
      <c r="W76" s="177"/>
      <c r="X76" s="191"/>
      <c r="Y76" s="132"/>
      <c r="Z76" s="63"/>
    </row>
    <row r="77" spans="2:26" ht="13.5" customHeight="1" x14ac:dyDescent="0.2">
      <c r="B77" s="85"/>
      <c r="C77" s="86"/>
      <c r="D77" s="88"/>
      <c r="E77" s="170" t="s">
        <v>59</v>
      </c>
      <c r="F77" s="170"/>
      <c r="G77" s="171"/>
      <c r="H77" s="171"/>
      <c r="I77" s="171"/>
      <c r="J77" s="171"/>
      <c r="K77" s="171"/>
      <c r="L77" s="171"/>
      <c r="M77" s="211">
        <v>20000</v>
      </c>
      <c r="N77" s="212"/>
      <c r="O77" s="212"/>
      <c r="P77" s="213"/>
      <c r="Q77" s="190"/>
      <c r="R77" s="177"/>
      <c r="S77" s="177"/>
      <c r="T77" s="177"/>
      <c r="U77" s="234"/>
      <c r="V77" s="177"/>
      <c r="W77" s="177"/>
      <c r="X77" s="191"/>
      <c r="Y77" s="132"/>
      <c r="Z77" s="63"/>
    </row>
    <row r="78" spans="2:26" ht="13.5" customHeight="1" x14ac:dyDescent="0.2">
      <c r="B78" s="85"/>
      <c r="C78" s="86"/>
      <c r="D78" s="88"/>
      <c r="E78" s="195" t="s">
        <v>18</v>
      </c>
      <c r="F78" s="195"/>
      <c r="G78" s="196"/>
      <c r="H78" s="196"/>
      <c r="I78" s="196"/>
      <c r="J78" s="196"/>
      <c r="K78" s="196"/>
      <c r="L78" s="196"/>
      <c r="M78" s="231">
        <f>SUBTOTAL(9,M58:P77)</f>
        <v>559932</v>
      </c>
      <c r="N78" s="232"/>
      <c r="O78" s="232"/>
      <c r="P78" s="233"/>
      <c r="Q78" s="190"/>
      <c r="R78" s="177"/>
      <c r="S78" s="177"/>
      <c r="T78" s="177"/>
      <c r="U78" s="234"/>
      <c r="V78" s="177"/>
      <c r="W78" s="177"/>
      <c r="X78" s="191"/>
      <c r="Y78" s="132"/>
      <c r="Z78" s="63"/>
    </row>
    <row r="79" spans="2:26" ht="13.5" customHeight="1" x14ac:dyDescent="0.2">
      <c r="B79" s="85"/>
      <c r="C79" s="86"/>
      <c r="D79" s="195" t="s">
        <v>19</v>
      </c>
      <c r="E79" s="195"/>
      <c r="F79" s="195"/>
      <c r="G79" s="195"/>
      <c r="H79" s="196"/>
      <c r="I79" s="196"/>
      <c r="J79" s="196"/>
      <c r="K79" s="196"/>
      <c r="L79" s="196"/>
      <c r="M79" s="221"/>
      <c r="N79" s="250"/>
      <c r="O79" s="250"/>
      <c r="P79" s="223"/>
      <c r="Q79" s="218">
        <f>+M56+M78</f>
        <v>559932</v>
      </c>
      <c r="R79" s="219"/>
      <c r="S79" s="219"/>
      <c r="T79" s="219"/>
      <c r="U79" s="234"/>
      <c r="V79" s="177"/>
      <c r="W79" s="177"/>
      <c r="X79" s="191"/>
      <c r="Y79" s="132"/>
      <c r="Z79" s="63"/>
    </row>
    <row r="80" spans="2:26" ht="13.5" customHeight="1" x14ac:dyDescent="0.2">
      <c r="B80" s="85"/>
      <c r="C80" s="84" t="s">
        <v>67</v>
      </c>
      <c r="D80" s="195" t="s">
        <v>68</v>
      </c>
      <c r="E80" s="195"/>
      <c r="F80" s="195"/>
      <c r="G80" s="195"/>
      <c r="H80" s="195"/>
      <c r="I80" s="195"/>
      <c r="J80" s="195"/>
      <c r="K80" s="195"/>
      <c r="L80" s="266"/>
      <c r="M80" s="142"/>
      <c r="N80" s="112"/>
      <c r="O80" s="112"/>
      <c r="P80" s="112"/>
      <c r="Q80" s="109"/>
      <c r="R80" s="140"/>
      <c r="S80" s="140"/>
      <c r="T80" s="141"/>
      <c r="U80" s="110"/>
      <c r="V80" s="111"/>
      <c r="W80" s="111"/>
      <c r="X80" s="139"/>
      <c r="Y80" s="132"/>
      <c r="Z80" s="63"/>
    </row>
    <row r="81" spans="2:26" ht="13.5" customHeight="1" x14ac:dyDescent="0.2">
      <c r="B81" s="85"/>
      <c r="C81" s="86"/>
      <c r="D81" s="58"/>
      <c r="E81" s="195" t="s">
        <v>68</v>
      </c>
      <c r="F81" s="195"/>
      <c r="G81" s="195"/>
      <c r="H81" s="195"/>
      <c r="I81" s="195"/>
      <c r="J81" s="195"/>
      <c r="K81" s="195"/>
      <c r="L81" s="195"/>
      <c r="M81" s="238">
        <v>0</v>
      </c>
      <c r="N81" s="263"/>
      <c r="O81" s="263"/>
      <c r="P81" s="264"/>
      <c r="Q81" s="238">
        <f>+M81</f>
        <v>0</v>
      </c>
      <c r="R81" s="219"/>
      <c r="S81" s="219"/>
      <c r="T81" s="239"/>
      <c r="U81" s="110"/>
      <c r="V81" s="111"/>
      <c r="W81" s="111"/>
      <c r="X81" s="139"/>
      <c r="Y81" s="132"/>
      <c r="Z81" s="63"/>
    </row>
    <row r="82" spans="2:26" ht="13.5" customHeight="1" x14ac:dyDescent="0.2">
      <c r="B82" s="214" t="s">
        <v>20</v>
      </c>
      <c r="C82" s="195"/>
      <c r="D82" s="195"/>
      <c r="E82" s="195"/>
      <c r="F82" s="195"/>
      <c r="G82" s="195"/>
      <c r="H82" s="196"/>
      <c r="I82" s="196"/>
      <c r="J82" s="196"/>
      <c r="K82" s="196"/>
      <c r="L82" s="196"/>
      <c r="M82" s="244"/>
      <c r="N82" s="168"/>
      <c r="O82" s="168"/>
      <c r="P82" s="168"/>
      <c r="Q82" s="245"/>
      <c r="R82" s="246"/>
      <c r="S82" s="246"/>
      <c r="T82" s="246"/>
      <c r="U82" s="238">
        <f>+Q50+Q79+Q81</f>
        <v>5711248</v>
      </c>
      <c r="V82" s="219"/>
      <c r="W82" s="219"/>
      <c r="X82" s="239"/>
      <c r="Y82" s="132"/>
      <c r="Z82" s="63"/>
    </row>
    <row r="83" spans="2:26" ht="13.5" customHeight="1" x14ac:dyDescent="0.2">
      <c r="B83" s="57"/>
      <c r="C83" s="58"/>
      <c r="D83" s="61" t="s">
        <v>116</v>
      </c>
      <c r="E83" s="58"/>
      <c r="F83" s="58"/>
      <c r="G83" s="58"/>
      <c r="H83" s="59"/>
      <c r="I83" s="59"/>
      <c r="J83" s="59"/>
      <c r="K83" s="59"/>
      <c r="L83" s="59"/>
      <c r="M83" s="81"/>
      <c r="N83" s="77"/>
      <c r="O83" s="77"/>
      <c r="P83" s="77"/>
      <c r="Q83" s="81"/>
      <c r="R83" s="77"/>
      <c r="S83" s="77"/>
      <c r="T83" s="77"/>
      <c r="U83" s="249">
        <f>+U26-U82</f>
        <v>-9638</v>
      </c>
      <c r="V83" s="222"/>
      <c r="W83" s="222"/>
      <c r="X83" s="250"/>
      <c r="Y83" s="132"/>
      <c r="Z83" s="63"/>
    </row>
    <row r="84" spans="2:26" ht="13.5" customHeight="1" x14ac:dyDescent="0.2">
      <c r="B84" s="60" t="s">
        <v>113</v>
      </c>
      <c r="C84" s="61"/>
      <c r="D84" s="61"/>
      <c r="E84" s="61"/>
      <c r="F84" s="61"/>
      <c r="G84" s="61"/>
      <c r="H84" s="62"/>
      <c r="I84" s="62"/>
      <c r="J84" s="77"/>
      <c r="K84" s="77"/>
      <c r="L84" s="77"/>
      <c r="M84" s="78"/>
      <c r="N84" s="63"/>
      <c r="O84" s="63"/>
      <c r="P84" s="63"/>
      <c r="Q84" s="79"/>
      <c r="R84" s="63"/>
      <c r="S84" s="63"/>
      <c r="T84" s="63"/>
      <c r="U84" s="78"/>
      <c r="V84" s="63"/>
      <c r="W84" s="63"/>
      <c r="X84" s="63"/>
      <c r="Y84" s="78"/>
      <c r="Z84" s="63"/>
    </row>
    <row r="85" spans="2:26" ht="13.5" customHeight="1" x14ac:dyDescent="0.2">
      <c r="B85" s="60"/>
      <c r="C85" s="61" t="s">
        <v>112</v>
      </c>
      <c r="D85" s="61"/>
      <c r="E85" s="61"/>
      <c r="F85" s="61"/>
      <c r="G85" s="61"/>
      <c r="H85" s="62"/>
      <c r="I85" s="62"/>
      <c r="J85" s="77"/>
      <c r="K85" s="77"/>
      <c r="L85" s="63"/>
      <c r="M85" s="78"/>
      <c r="N85" s="63"/>
      <c r="O85" s="63"/>
      <c r="P85" s="63"/>
      <c r="Q85" s="79"/>
      <c r="R85" s="63"/>
      <c r="S85" s="63"/>
      <c r="T85" s="63"/>
      <c r="U85" s="80"/>
      <c r="V85" s="68"/>
      <c r="W85" s="68"/>
      <c r="X85" s="129">
        <v>0</v>
      </c>
      <c r="Y85" s="78"/>
      <c r="Z85" s="63"/>
    </row>
    <row r="86" spans="2:26" ht="13.5" customHeight="1" x14ac:dyDescent="0.2">
      <c r="B86" s="60" t="s">
        <v>114</v>
      </c>
      <c r="C86" s="61"/>
      <c r="D86" s="61"/>
      <c r="E86" s="61"/>
      <c r="F86" s="61"/>
      <c r="G86" s="61"/>
      <c r="H86" s="62"/>
      <c r="I86" s="62"/>
      <c r="J86" s="77"/>
      <c r="K86" s="77"/>
      <c r="L86" s="63"/>
      <c r="M86" s="78"/>
      <c r="N86" s="63"/>
      <c r="O86" s="63"/>
      <c r="P86" s="63"/>
      <c r="Q86" s="79"/>
      <c r="R86" s="63"/>
      <c r="S86" s="63"/>
      <c r="T86" s="63"/>
      <c r="U86" s="78"/>
      <c r="V86" s="63"/>
      <c r="W86" s="63"/>
      <c r="X86" s="112"/>
      <c r="Y86" s="78"/>
      <c r="Z86" s="63"/>
    </row>
    <row r="87" spans="2:26" ht="13.5" hidden="1" customHeight="1" x14ac:dyDescent="0.2">
      <c r="B87" s="60"/>
      <c r="C87" s="61"/>
      <c r="D87" s="72"/>
      <c r="E87" s="61"/>
      <c r="F87" s="61"/>
      <c r="G87" s="61"/>
      <c r="H87" s="62"/>
      <c r="I87" s="62"/>
      <c r="J87" s="77"/>
      <c r="K87" s="77"/>
      <c r="L87" s="63"/>
      <c r="M87" s="78"/>
      <c r="N87" s="63"/>
      <c r="O87" s="63"/>
      <c r="P87" s="63"/>
      <c r="Q87" s="79"/>
      <c r="R87" s="63"/>
      <c r="S87" s="63"/>
      <c r="T87" s="63"/>
      <c r="U87" s="78"/>
      <c r="V87" s="63"/>
      <c r="W87" s="63"/>
      <c r="X87" s="112">
        <v>0</v>
      </c>
      <c r="Y87" s="78"/>
      <c r="Z87" s="63"/>
    </row>
    <row r="88" spans="2:26" ht="13.5" customHeight="1" x14ac:dyDescent="0.2">
      <c r="B88" s="60"/>
      <c r="C88" s="61" t="s">
        <v>115</v>
      </c>
      <c r="D88" s="61"/>
      <c r="E88" s="61"/>
      <c r="F88" s="61"/>
      <c r="G88" s="61"/>
      <c r="H88" s="62"/>
      <c r="I88" s="62"/>
      <c r="J88" s="77"/>
      <c r="K88" s="77"/>
      <c r="L88" s="63"/>
      <c r="M88" s="78"/>
      <c r="N88" s="63"/>
      <c r="O88" s="63"/>
      <c r="P88" s="63"/>
      <c r="Q88" s="79"/>
      <c r="R88" s="63"/>
      <c r="S88" s="63"/>
      <c r="T88" s="63"/>
      <c r="U88" s="80"/>
      <c r="V88" s="68"/>
      <c r="W88" s="68"/>
      <c r="X88" s="129">
        <f>+X87</f>
        <v>0</v>
      </c>
      <c r="Y88" s="78"/>
      <c r="Z88" s="63"/>
    </row>
    <row r="89" spans="2:26" ht="13.5" customHeight="1" x14ac:dyDescent="0.2">
      <c r="B89" s="69" t="s">
        <v>39</v>
      </c>
      <c r="C89" s="70"/>
      <c r="D89" s="196" t="s">
        <v>40</v>
      </c>
      <c r="E89" s="196"/>
      <c r="F89" s="196"/>
      <c r="G89" s="196"/>
      <c r="H89" s="196"/>
      <c r="I89" s="196"/>
      <c r="J89" s="196"/>
      <c r="K89" s="196"/>
      <c r="L89" s="196"/>
      <c r="M89" s="244"/>
      <c r="N89" s="168"/>
      <c r="O89" s="168"/>
      <c r="P89" s="168"/>
      <c r="Q89" s="247"/>
      <c r="R89" s="168"/>
      <c r="S89" s="168"/>
      <c r="T89" s="248"/>
      <c r="U89" s="249">
        <f>+U83+X85-X88</f>
        <v>-9638</v>
      </c>
      <c r="V89" s="250"/>
      <c r="W89" s="250"/>
      <c r="X89" s="251"/>
      <c r="Y89" s="132"/>
      <c r="Z89" s="63"/>
    </row>
    <row r="90" spans="2:26" ht="13.5" customHeight="1" x14ac:dyDescent="0.2">
      <c r="B90" s="69"/>
      <c r="C90" s="70"/>
      <c r="D90" s="196" t="s">
        <v>41</v>
      </c>
      <c r="E90" s="196"/>
      <c r="F90" s="196"/>
      <c r="G90" s="196"/>
      <c r="H90" s="196"/>
      <c r="I90" s="196"/>
      <c r="J90" s="196"/>
      <c r="K90" s="196"/>
      <c r="L90" s="196"/>
      <c r="M90" s="234"/>
      <c r="N90" s="177"/>
      <c r="O90" s="177"/>
      <c r="P90" s="177"/>
      <c r="Q90" s="237"/>
      <c r="R90" s="177"/>
      <c r="S90" s="177"/>
      <c r="T90" s="191"/>
      <c r="U90" s="238">
        <v>7755455</v>
      </c>
      <c r="V90" s="219"/>
      <c r="W90" s="219"/>
      <c r="X90" s="239"/>
      <c r="Y90" s="132"/>
      <c r="Z90" s="63"/>
    </row>
    <row r="91" spans="2:26" ht="13.5" customHeight="1" thickBot="1" x14ac:dyDescent="0.25">
      <c r="B91" s="89" t="s">
        <v>42</v>
      </c>
      <c r="C91" s="90"/>
      <c r="D91" s="243" t="s">
        <v>43</v>
      </c>
      <c r="E91" s="243"/>
      <c r="F91" s="243"/>
      <c r="G91" s="243"/>
      <c r="H91" s="243"/>
      <c r="I91" s="243"/>
      <c r="J91" s="243"/>
      <c r="K91" s="243"/>
      <c r="L91" s="243"/>
      <c r="M91" s="240"/>
      <c r="N91" s="193"/>
      <c r="O91" s="193"/>
      <c r="P91" s="193"/>
      <c r="Q91" s="240"/>
      <c r="R91" s="193"/>
      <c r="S91" s="193"/>
      <c r="T91" s="227"/>
      <c r="U91" s="241">
        <f>+U89+U90</f>
        <v>7745817</v>
      </c>
      <c r="V91" s="242"/>
      <c r="W91" s="242"/>
      <c r="X91" s="242"/>
      <c r="Y91" s="132"/>
      <c r="Z91" s="63"/>
    </row>
    <row r="92" spans="2:26" ht="4.5" customHeight="1" thickTop="1" x14ac:dyDescent="0.2">
      <c r="B92" s="143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82"/>
      <c r="V92" s="82"/>
      <c r="W92" s="82"/>
      <c r="X92" s="82"/>
      <c r="Y92" s="82"/>
      <c r="Z92" s="63"/>
    </row>
    <row r="93" spans="2:26" ht="13.5" customHeight="1" x14ac:dyDescent="0.2">
      <c r="B93" s="235" t="s">
        <v>124</v>
      </c>
      <c r="C93" s="235"/>
      <c r="D93" s="235"/>
      <c r="E93" s="236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63"/>
      <c r="Z93" s="63"/>
    </row>
    <row r="94" spans="2:26" x14ac:dyDescent="0.2"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63"/>
      <c r="Z94" s="63"/>
    </row>
    <row r="95" spans="2:26" x14ac:dyDescent="0.2"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</row>
  </sheetData>
  <mergeCells count="317">
    <mergeCell ref="U83:X83"/>
    <mergeCell ref="E81:L81"/>
    <mergeCell ref="Q81:T81"/>
    <mergeCell ref="M81:P81"/>
    <mergeCell ref="J5:U5"/>
    <mergeCell ref="M78:P78"/>
    <mergeCell ref="M79:P79"/>
    <mergeCell ref="D80:L80"/>
    <mergeCell ref="E75:L75"/>
    <mergeCell ref="M75:P75"/>
    <mergeCell ref="Q75:T75"/>
    <mergeCell ref="U75:X75"/>
    <mergeCell ref="E76:L76"/>
    <mergeCell ref="M76:P76"/>
    <mergeCell ref="Q76:T76"/>
    <mergeCell ref="U76:X76"/>
    <mergeCell ref="E72:L72"/>
    <mergeCell ref="M72:P72"/>
    <mergeCell ref="Q72:T72"/>
    <mergeCell ref="U72:X72"/>
    <mergeCell ref="E73:L73"/>
    <mergeCell ref="M73:P73"/>
    <mergeCell ref="Q73:T73"/>
    <mergeCell ref="U73:X73"/>
    <mergeCell ref="E74:L74"/>
    <mergeCell ref="E67:L67"/>
    <mergeCell ref="M67:P67"/>
    <mergeCell ref="Q67:T67"/>
    <mergeCell ref="U67:X67"/>
    <mergeCell ref="E68:L68"/>
    <mergeCell ref="M68:P68"/>
    <mergeCell ref="Q68:T68"/>
    <mergeCell ref="U68:X68"/>
    <mergeCell ref="M74:P74"/>
    <mergeCell ref="Q74:T74"/>
    <mergeCell ref="U74:X74"/>
    <mergeCell ref="E69:L69"/>
    <mergeCell ref="M69:P69"/>
    <mergeCell ref="Q69:T69"/>
    <mergeCell ref="U69:X69"/>
    <mergeCell ref="E70:L70"/>
    <mergeCell ref="M70:P70"/>
    <mergeCell ref="Q70:T70"/>
    <mergeCell ref="U70:X70"/>
    <mergeCell ref="E71:L71"/>
    <mergeCell ref="M71:P71"/>
    <mergeCell ref="Q71:T71"/>
    <mergeCell ref="U71:X71"/>
    <mergeCell ref="E64:L64"/>
    <mergeCell ref="M64:P64"/>
    <mergeCell ref="Q64:T64"/>
    <mergeCell ref="U64:X64"/>
    <mergeCell ref="E65:L65"/>
    <mergeCell ref="M65:P65"/>
    <mergeCell ref="Q65:T65"/>
    <mergeCell ref="U65:X65"/>
    <mergeCell ref="E66:L66"/>
    <mergeCell ref="M66:P66"/>
    <mergeCell ref="Q66:T66"/>
    <mergeCell ref="U66:X66"/>
    <mergeCell ref="M61:P61"/>
    <mergeCell ref="Q61:T61"/>
    <mergeCell ref="U61:X61"/>
    <mergeCell ref="E62:L62"/>
    <mergeCell ref="M62:P62"/>
    <mergeCell ref="Q62:T62"/>
    <mergeCell ref="U62:X62"/>
    <mergeCell ref="E63:L63"/>
    <mergeCell ref="M63:P63"/>
    <mergeCell ref="Q63:T63"/>
    <mergeCell ref="U63:X63"/>
    <mergeCell ref="E60:L60"/>
    <mergeCell ref="M60:P60"/>
    <mergeCell ref="Q60:T60"/>
    <mergeCell ref="U60:X60"/>
    <mergeCell ref="E56:L56"/>
    <mergeCell ref="M56:P56"/>
    <mergeCell ref="Q56:T56"/>
    <mergeCell ref="U56:X56"/>
    <mergeCell ref="D52:L52"/>
    <mergeCell ref="M52:P52"/>
    <mergeCell ref="Q52:T52"/>
    <mergeCell ref="U52:X52"/>
    <mergeCell ref="E53:L53"/>
    <mergeCell ref="M53:P53"/>
    <mergeCell ref="E54:L54"/>
    <mergeCell ref="M54:P54"/>
    <mergeCell ref="E59:L59"/>
    <mergeCell ref="M59:P59"/>
    <mergeCell ref="Q59:T59"/>
    <mergeCell ref="U59:X59"/>
    <mergeCell ref="Q53:T53"/>
    <mergeCell ref="U53:X53"/>
    <mergeCell ref="Q54:T54"/>
    <mergeCell ref="U54:X54"/>
    <mergeCell ref="M51:P51"/>
    <mergeCell ref="Q51:T51"/>
    <mergeCell ref="U51:X51"/>
    <mergeCell ref="D50:L50"/>
    <mergeCell ref="D51:L51"/>
    <mergeCell ref="E43:L43"/>
    <mergeCell ref="M43:P43"/>
    <mergeCell ref="Q43:T43"/>
    <mergeCell ref="Q44:T44"/>
    <mergeCell ref="U44:X44"/>
    <mergeCell ref="U43:X43"/>
    <mergeCell ref="M48:P48"/>
    <mergeCell ref="Q48:T48"/>
    <mergeCell ref="U48:X48"/>
    <mergeCell ref="E49:L49"/>
    <mergeCell ref="M49:P49"/>
    <mergeCell ref="Q49:T49"/>
    <mergeCell ref="U49:X49"/>
    <mergeCell ref="E48:L48"/>
    <mergeCell ref="Q13:T13"/>
    <mergeCell ref="D17:L17"/>
    <mergeCell ref="E42:L42"/>
    <mergeCell ref="M42:P42"/>
    <mergeCell ref="Q42:T42"/>
    <mergeCell ref="U42:X42"/>
    <mergeCell ref="E41:L41"/>
    <mergeCell ref="M50:P50"/>
    <mergeCell ref="Q50:T50"/>
    <mergeCell ref="U50:X50"/>
    <mergeCell ref="D21:L21"/>
    <mergeCell ref="M21:P21"/>
    <mergeCell ref="Q21:T21"/>
    <mergeCell ref="U21:X21"/>
    <mergeCell ref="D16:L16"/>
    <mergeCell ref="M16:P16"/>
    <mergeCell ref="U16:X16"/>
    <mergeCell ref="Q17:T17"/>
    <mergeCell ref="U17:X17"/>
    <mergeCell ref="U19:X19"/>
    <mergeCell ref="D20:L20"/>
    <mergeCell ref="M20:P20"/>
    <mergeCell ref="Q20:T20"/>
    <mergeCell ref="U20:X20"/>
    <mergeCell ref="B93:X93"/>
    <mergeCell ref="E58:L58"/>
    <mergeCell ref="M58:P58"/>
    <mergeCell ref="D90:L90"/>
    <mergeCell ref="M90:P90"/>
    <mergeCell ref="Q90:T90"/>
    <mergeCell ref="U90:X90"/>
    <mergeCell ref="M91:P91"/>
    <mergeCell ref="Q91:T91"/>
    <mergeCell ref="U91:X91"/>
    <mergeCell ref="D91:L91"/>
    <mergeCell ref="B82:L82"/>
    <mergeCell ref="M82:P82"/>
    <mergeCell ref="Q82:T82"/>
    <mergeCell ref="U82:X82"/>
    <mergeCell ref="D89:L89"/>
    <mergeCell ref="M89:P89"/>
    <mergeCell ref="Q89:T89"/>
    <mergeCell ref="U89:X89"/>
    <mergeCell ref="E78:L78"/>
    <mergeCell ref="D79:L79"/>
    <mergeCell ref="M77:P77"/>
    <mergeCell ref="Q77:T77"/>
    <mergeCell ref="E61:L61"/>
    <mergeCell ref="U77:X77"/>
    <mergeCell ref="E77:L77"/>
    <mergeCell ref="Q78:T78"/>
    <mergeCell ref="U78:X78"/>
    <mergeCell ref="Q79:T79"/>
    <mergeCell ref="U79:X79"/>
    <mergeCell ref="E40:L40"/>
    <mergeCell ref="M57:P57"/>
    <mergeCell ref="Q57:T57"/>
    <mergeCell ref="U57:X57"/>
    <mergeCell ref="D57:L57"/>
    <mergeCell ref="Q58:T58"/>
    <mergeCell ref="E55:L55"/>
    <mergeCell ref="M55:P55"/>
    <mergeCell ref="Q55:T55"/>
    <mergeCell ref="U55:X55"/>
    <mergeCell ref="M47:P47"/>
    <mergeCell ref="Q47:T47"/>
    <mergeCell ref="U47:X47"/>
    <mergeCell ref="E47:L47"/>
    <mergeCell ref="M40:P40"/>
    <mergeCell ref="Q40:T40"/>
    <mergeCell ref="U40:X40"/>
    <mergeCell ref="M44:P44"/>
    <mergeCell ref="E37:L37"/>
    <mergeCell ref="M37:P37"/>
    <mergeCell ref="Q37:T37"/>
    <mergeCell ref="U37:X37"/>
    <mergeCell ref="E46:L46"/>
    <mergeCell ref="M46:P46"/>
    <mergeCell ref="Q46:T46"/>
    <mergeCell ref="U46:X46"/>
    <mergeCell ref="E44:L44"/>
    <mergeCell ref="M45:P45"/>
    <mergeCell ref="Q45:T45"/>
    <mergeCell ref="U45:X45"/>
    <mergeCell ref="E45:L45"/>
    <mergeCell ref="M41:P41"/>
    <mergeCell ref="Q41:T41"/>
    <mergeCell ref="E38:L38"/>
    <mergeCell ref="E39:L39"/>
    <mergeCell ref="M38:P38"/>
    <mergeCell ref="Q38:T38"/>
    <mergeCell ref="U38:X38"/>
    <mergeCell ref="M39:P39"/>
    <mergeCell ref="Q39:T39"/>
    <mergeCell ref="U39:X39"/>
    <mergeCell ref="U41:X41"/>
    <mergeCell ref="E32:L32"/>
    <mergeCell ref="M32:P32"/>
    <mergeCell ref="Q32:T32"/>
    <mergeCell ref="U32:X32"/>
    <mergeCell ref="E35:L35"/>
    <mergeCell ref="M35:P35"/>
    <mergeCell ref="Q35:T35"/>
    <mergeCell ref="U35:X35"/>
    <mergeCell ref="E36:L36"/>
    <mergeCell ref="M36:P36"/>
    <mergeCell ref="Q36:T36"/>
    <mergeCell ref="U36:X36"/>
    <mergeCell ref="M28:P28"/>
    <mergeCell ref="Q28:T28"/>
    <mergeCell ref="U28:X28"/>
    <mergeCell ref="M33:P33"/>
    <mergeCell ref="Q33:T33"/>
    <mergeCell ref="U33:X33"/>
    <mergeCell ref="D33:L33"/>
    <mergeCell ref="E34:L34"/>
    <mergeCell ref="M34:P34"/>
    <mergeCell ref="Q34:T34"/>
    <mergeCell ref="U34:X34"/>
    <mergeCell ref="D28:L28"/>
    <mergeCell ref="D29:L29"/>
    <mergeCell ref="M29:P29"/>
    <mergeCell ref="Q29:T29"/>
    <mergeCell ref="U29:X29"/>
    <mergeCell ref="E30:L30"/>
    <mergeCell ref="M30:P30"/>
    <mergeCell ref="Q30:T30"/>
    <mergeCell ref="U30:X30"/>
    <mergeCell ref="M31:P31"/>
    <mergeCell ref="Q31:T31"/>
    <mergeCell ref="U31:X31"/>
    <mergeCell ref="E31:L31"/>
    <mergeCell ref="B26:L26"/>
    <mergeCell ref="B27:L27"/>
    <mergeCell ref="Q25:T25"/>
    <mergeCell ref="U25:X25"/>
    <mergeCell ref="D22:L22"/>
    <mergeCell ref="M22:P22"/>
    <mergeCell ref="Q22:T22"/>
    <mergeCell ref="D23:L23"/>
    <mergeCell ref="D24:L24"/>
    <mergeCell ref="M24:P24"/>
    <mergeCell ref="Q24:T24"/>
    <mergeCell ref="U24:X24"/>
    <mergeCell ref="D25:L25"/>
    <mergeCell ref="M23:P23"/>
    <mergeCell ref="M25:P25"/>
    <mergeCell ref="M26:P26"/>
    <mergeCell ref="Q26:T26"/>
    <mergeCell ref="U26:X26"/>
    <mergeCell ref="M27:P27"/>
    <mergeCell ref="Q27:T27"/>
    <mergeCell ref="U27:X27"/>
    <mergeCell ref="U23:X23"/>
    <mergeCell ref="U22:X22"/>
    <mergeCell ref="U58:X58"/>
    <mergeCell ref="D14:L14"/>
    <mergeCell ref="M14:P14"/>
    <mergeCell ref="Q14:T14"/>
    <mergeCell ref="B7:L7"/>
    <mergeCell ref="M7:P7"/>
    <mergeCell ref="Q7:T7"/>
    <mergeCell ref="U7:X7"/>
    <mergeCell ref="M6:X6"/>
    <mergeCell ref="D8:L8"/>
    <mergeCell ref="M8:P8"/>
    <mergeCell ref="Q8:T8"/>
    <mergeCell ref="U8:X8"/>
    <mergeCell ref="M18:P18"/>
    <mergeCell ref="Q16:T16"/>
    <mergeCell ref="U18:X18"/>
    <mergeCell ref="D19:L19"/>
    <mergeCell ref="M9:P9"/>
    <mergeCell ref="Q9:T9"/>
    <mergeCell ref="U9:X9"/>
    <mergeCell ref="D11:L11"/>
    <mergeCell ref="M11:P11"/>
    <mergeCell ref="Q11:T11"/>
    <mergeCell ref="U11:X11"/>
    <mergeCell ref="M19:P19"/>
    <mergeCell ref="Q19:T19"/>
    <mergeCell ref="D9:L9"/>
    <mergeCell ref="Q23:T23"/>
    <mergeCell ref="M17:P17"/>
    <mergeCell ref="D18:L18"/>
    <mergeCell ref="D13:L13"/>
    <mergeCell ref="M13:P13"/>
    <mergeCell ref="B4:X4"/>
    <mergeCell ref="B5:E5"/>
    <mergeCell ref="B6:L6"/>
    <mergeCell ref="D12:L12"/>
    <mergeCell ref="M12:P12"/>
    <mergeCell ref="U12:X12"/>
    <mergeCell ref="D10:L10"/>
    <mergeCell ref="M10:P10"/>
    <mergeCell ref="U10:X10"/>
    <mergeCell ref="Q10:T10"/>
    <mergeCell ref="U13:X13"/>
    <mergeCell ref="U14:X14"/>
    <mergeCell ref="D15:L15"/>
    <mergeCell ref="M15:P15"/>
    <mergeCell ref="Q15:T15"/>
    <mergeCell ref="U15:X15"/>
  </mergeCells>
  <phoneticPr fontId="1"/>
  <printOptions horizontalCentered="1"/>
  <pageMargins left="0.70866141732283472" right="0.70866141732283472" top="0.35433070866141736" bottom="0.39370078740157483" header="0.31496062992125984" footer="0.31496062992125984"/>
  <pageSetup paperSize="9" scale="83" orientation="portrait" horizontalDpi="4294967294" verticalDpi="0" r:id="rId1"/>
  <rowBreaks count="1" manualBreakCount="1">
    <brk id="50" max="2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9"/>
  <sheetViews>
    <sheetView topLeftCell="A7" workbookViewId="0">
      <selection activeCell="A49" sqref="A49:D49"/>
    </sheetView>
  </sheetViews>
  <sheetFormatPr defaultRowHeight="13" x14ac:dyDescent="0.2"/>
  <cols>
    <col min="1" max="1" width="41.59765625" style="147" customWidth="1"/>
    <col min="2" max="3" width="13.8984375" style="147" bestFit="1" customWidth="1"/>
    <col min="4" max="4" width="12.5" style="147" customWidth="1"/>
    <col min="5" max="256" width="9" style="147"/>
    <col min="257" max="257" width="41.59765625" style="147" customWidth="1"/>
    <col min="258" max="258" width="13.8984375" style="147" bestFit="1" customWidth="1"/>
    <col min="259" max="260" width="12.5" style="147" customWidth="1"/>
    <col min="261" max="512" width="9" style="147"/>
    <col min="513" max="513" width="41.59765625" style="147" customWidth="1"/>
    <col min="514" max="514" width="13.8984375" style="147" bestFit="1" customWidth="1"/>
    <col min="515" max="516" width="12.5" style="147" customWidth="1"/>
    <col min="517" max="768" width="9" style="147"/>
    <col min="769" max="769" width="41.59765625" style="147" customWidth="1"/>
    <col min="770" max="770" width="13.8984375" style="147" bestFit="1" customWidth="1"/>
    <col min="771" max="772" width="12.5" style="147" customWidth="1"/>
    <col min="773" max="1024" width="9" style="147"/>
    <col min="1025" max="1025" width="41.59765625" style="147" customWidth="1"/>
    <col min="1026" max="1026" width="13.8984375" style="147" bestFit="1" customWidth="1"/>
    <col min="1027" max="1028" width="12.5" style="147" customWidth="1"/>
    <col min="1029" max="1280" width="9" style="147"/>
    <col min="1281" max="1281" width="41.59765625" style="147" customWidth="1"/>
    <col min="1282" max="1282" width="13.8984375" style="147" bestFit="1" customWidth="1"/>
    <col min="1283" max="1284" width="12.5" style="147" customWidth="1"/>
    <col min="1285" max="1536" width="9" style="147"/>
    <col min="1537" max="1537" width="41.59765625" style="147" customWidth="1"/>
    <col min="1538" max="1538" width="13.8984375" style="147" bestFit="1" customWidth="1"/>
    <col min="1539" max="1540" width="12.5" style="147" customWidth="1"/>
    <col min="1541" max="1792" width="9" style="147"/>
    <col min="1793" max="1793" width="41.59765625" style="147" customWidth="1"/>
    <col min="1794" max="1794" width="13.8984375" style="147" bestFit="1" customWidth="1"/>
    <col min="1795" max="1796" width="12.5" style="147" customWidth="1"/>
    <col min="1797" max="2048" width="9" style="147"/>
    <col min="2049" max="2049" width="41.59765625" style="147" customWidth="1"/>
    <col min="2050" max="2050" width="13.8984375" style="147" bestFit="1" customWidth="1"/>
    <col min="2051" max="2052" width="12.5" style="147" customWidth="1"/>
    <col min="2053" max="2304" width="9" style="147"/>
    <col min="2305" max="2305" width="41.59765625" style="147" customWidth="1"/>
    <col min="2306" max="2306" width="13.8984375" style="147" bestFit="1" customWidth="1"/>
    <col min="2307" max="2308" width="12.5" style="147" customWidth="1"/>
    <col min="2309" max="2560" width="9" style="147"/>
    <col min="2561" max="2561" width="41.59765625" style="147" customWidth="1"/>
    <col min="2562" max="2562" width="13.8984375" style="147" bestFit="1" customWidth="1"/>
    <col min="2563" max="2564" width="12.5" style="147" customWidth="1"/>
    <col min="2565" max="2816" width="9" style="147"/>
    <col min="2817" max="2817" width="41.59765625" style="147" customWidth="1"/>
    <col min="2818" max="2818" width="13.8984375" style="147" bestFit="1" customWidth="1"/>
    <col min="2819" max="2820" width="12.5" style="147" customWidth="1"/>
    <col min="2821" max="3072" width="9" style="147"/>
    <col min="3073" max="3073" width="41.59765625" style="147" customWidth="1"/>
    <col min="3074" max="3074" width="13.8984375" style="147" bestFit="1" customWidth="1"/>
    <col min="3075" max="3076" width="12.5" style="147" customWidth="1"/>
    <col min="3077" max="3328" width="9" style="147"/>
    <col min="3329" max="3329" width="41.59765625" style="147" customWidth="1"/>
    <col min="3330" max="3330" width="13.8984375" style="147" bestFit="1" customWidth="1"/>
    <col min="3331" max="3332" width="12.5" style="147" customWidth="1"/>
    <col min="3333" max="3584" width="9" style="147"/>
    <col min="3585" max="3585" width="41.59765625" style="147" customWidth="1"/>
    <col min="3586" max="3586" width="13.8984375" style="147" bestFit="1" customWidth="1"/>
    <col min="3587" max="3588" width="12.5" style="147" customWidth="1"/>
    <col min="3589" max="3840" width="9" style="147"/>
    <col min="3841" max="3841" width="41.59765625" style="147" customWidth="1"/>
    <col min="3842" max="3842" width="13.8984375" style="147" bestFit="1" customWidth="1"/>
    <col min="3843" max="3844" width="12.5" style="147" customWidth="1"/>
    <col min="3845" max="4096" width="9" style="147"/>
    <col min="4097" max="4097" width="41.59765625" style="147" customWidth="1"/>
    <col min="4098" max="4098" width="13.8984375" style="147" bestFit="1" customWidth="1"/>
    <col min="4099" max="4100" width="12.5" style="147" customWidth="1"/>
    <col min="4101" max="4352" width="9" style="147"/>
    <col min="4353" max="4353" width="41.59765625" style="147" customWidth="1"/>
    <col min="4354" max="4354" width="13.8984375" style="147" bestFit="1" customWidth="1"/>
    <col min="4355" max="4356" width="12.5" style="147" customWidth="1"/>
    <col min="4357" max="4608" width="9" style="147"/>
    <col min="4609" max="4609" width="41.59765625" style="147" customWidth="1"/>
    <col min="4610" max="4610" width="13.8984375" style="147" bestFit="1" customWidth="1"/>
    <col min="4611" max="4612" width="12.5" style="147" customWidth="1"/>
    <col min="4613" max="4864" width="9" style="147"/>
    <col min="4865" max="4865" width="41.59765625" style="147" customWidth="1"/>
    <col min="4866" max="4866" width="13.8984375" style="147" bestFit="1" customWidth="1"/>
    <col min="4867" max="4868" width="12.5" style="147" customWidth="1"/>
    <col min="4869" max="5120" width="9" style="147"/>
    <col min="5121" max="5121" width="41.59765625" style="147" customWidth="1"/>
    <col min="5122" max="5122" width="13.8984375" style="147" bestFit="1" customWidth="1"/>
    <col min="5123" max="5124" width="12.5" style="147" customWidth="1"/>
    <col min="5125" max="5376" width="9" style="147"/>
    <col min="5377" max="5377" width="41.59765625" style="147" customWidth="1"/>
    <col min="5378" max="5378" width="13.8984375" style="147" bestFit="1" customWidth="1"/>
    <col min="5379" max="5380" width="12.5" style="147" customWidth="1"/>
    <col min="5381" max="5632" width="9" style="147"/>
    <col min="5633" max="5633" width="41.59765625" style="147" customWidth="1"/>
    <col min="5634" max="5634" width="13.8984375" style="147" bestFit="1" customWidth="1"/>
    <col min="5635" max="5636" width="12.5" style="147" customWidth="1"/>
    <col min="5637" max="5888" width="9" style="147"/>
    <col min="5889" max="5889" width="41.59765625" style="147" customWidth="1"/>
    <col min="5890" max="5890" width="13.8984375" style="147" bestFit="1" customWidth="1"/>
    <col min="5891" max="5892" width="12.5" style="147" customWidth="1"/>
    <col min="5893" max="6144" width="9" style="147"/>
    <col min="6145" max="6145" width="41.59765625" style="147" customWidth="1"/>
    <col min="6146" max="6146" width="13.8984375" style="147" bestFit="1" customWidth="1"/>
    <col min="6147" max="6148" width="12.5" style="147" customWidth="1"/>
    <col min="6149" max="6400" width="9" style="147"/>
    <col min="6401" max="6401" width="41.59765625" style="147" customWidth="1"/>
    <col min="6402" max="6402" width="13.8984375" style="147" bestFit="1" customWidth="1"/>
    <col min="6403" max="6404" width="12.5" style="147" customWidth="1"/>
    <col min="6405" max="6656" width="9" style="147"/>
    <col min="6657" max="6657" width="41.59765625" style="147" customWidth="1"/>
    <col min="6658" max="6658" width="13.8984375" style="147" bestFit="1" customWidth="1"/>
    <col min="6659" max="6660" width="12.5" style="147" customWidth="1"/>
    <col min="6661" max="6912" width="9" style="147"/>
    <col min="6913" max="6913" width="41.59765625" style="147" customWidth="1"/>
    <col min="6914" max="6914" width="13.8984375" style="147" bestFit="1" customWidth="1"/>
    <col min="6915" max="6916" width="12.5" style="147" customWidth="1"/>
    <col min="6917" max="7168" width="9" style="147"/>
    <col min="7169" max="7169" width="41.59765625" style="147" customWidth="1"/>
    <col min="7170" max="7170" width="13.8984375" style="147" bestFit="1" customWidth="1"/>
    <col min="7171" max="7172" width="12.5" style="147" customWidth="1"/>
    <col min="7173" max="7424" width="9" style="147"/>
    <col min="7425" max="7425" width="41.59765625" style="147" customWidth="1"/>
    <col min="7426" max="7426" width="13.8984375" style="147" bestFit="1" customWidth="1"/>
    <col min="7427" max="7428" width="12.5" style="147" customWidth="1"/>
    <col min="7429" max="7680" width="9" style="147"/>
    <col min="7681" max="7681" width="41.59765625" style="147" customWidth="1"/>
    <col min="7682" max="7682" width="13.8984375" style="147" bestFit="1" customWidth="1"/>
    <col min="7683" max="7684" width="12.5" style="147" customWidth="1"/>
    <col min="7685" max="7936" width="9" style="147"/>
    <col min="7937" max="7937" width="41.59765625" style="147" customWidth="1"/>
    <col min="7938" max="7938" width="13.8984375" style="147" bestFit="1" customWidth="1"/>
    <col min="7939" max="7940" width="12.5" style="147" customWidth="1"/>
    <col min="7941" max="8192" width="9" style="147"/>
    <col min="8193" max="8193" width="41.59765625" style="147" customWidth="1"/>
    <col min="8194" max="8194" width="13.8984375" style="147" bestFit="1" customWidth="1"/>
    <col min="8195" max="8196" width="12.5" style="147" customWidth="1"/>
    <col min="8197" max="8448" width="9" style="147"/>
    <col min="8449" max="8449" width="41.59765625" style="147" customWidth="1"/>
    <col min="8450" max="8450" width="13.8984375" style="147" bestFit="1" customWidth="1"/>
    <col min="8451" max="8452" width="12.5" style="147" customWidth="1"/>
    <col min="8453" max="8704" width="9" style="147"/>
    <col min="8705" max="8705" width="41.59765625" style="147" customWidth="1"/>
    <col min="8706" max="8706" width="13.8984375" style="147" bestFit="1" customWidth="1"/>
    <col min="8707" max="8708" width="12.5" style="147" customWidth="1"/>
    <col min="8709" max="8960" width="9" style="147"/>
    <col min="8961" max="8961" width="41.59765625" style="147" customWidth="1"/>
    <col min="8962" max="8962" width="13.8984375" style="147" bestFit="1" customWidth="1"/>
    <col min="8963" max="8964" width="12.5" style="147" customWidth="1"/>
    <col min="8965" max="9216" width="9" style="147"/>
    <col min="9217" max="9217" width="41.59765625" style="147" customWidth="1"/>
    <col min="9218" max="9218" width="13.8984375" style="147" bestFit="1" customWidth="1"/>
    <col min="9219" max="9220" width="12.5" style="147" customWidth="1"/>
    <col min="9221" max="9472" width="9" style="147"/>
    <col min="9473" max="9473" width="41.59765625" style="147" customWidth="1"/>
    <col min="9474" max="9474" width="13.8984375" style="147" bestFit="1" customWidth="1"/>
    <col min="9475" max="9476" width="12.5" style="147" customWidth="1"/>
    <col min="9477" max="9728" width="9" style="147"/>
    <col min="9729" max="9729" width="41.59765625" style="147" customWidth="1"/>
    <col min="9730" max="9730" width="13.8984375" style="147" bestFit="1" customWidth="1"/>
    <col min="9731" max="9732" width="12.5" style="147" customWidth="1"/>
    <col min="9733" max="9984" width="9" style="147"/>
    <col min="9985" max="9985" width="41.59765625" style="147" customWidth="1"/>
    <col min="9986" max="9986" width="13.8984375" style="147" bestFit="1" customWidth="1"/>
    <col min="9987" max="9988" width="12.5" style="147" customWidth="1"/>
    <col min="9989" max="10240" width="9" style="147"/>
    <col min="10241" max="10241" width="41.59765625" style="147" customWidth="1"/>
    <col min="10242" max="10242" width="13.8984375" style="147" bestFit="1" customWidth="1"/>
    <col min="10243" max="10244" width="12.5" style="147" customWidth="1"/>
    <col min="10245" max="10496" width="9" style="147"/>
    <col min="10497" max="10497" width="41.59765625" style="147" customWidth="1"/>
    <col min="10498" max="10498" width="13.8984375" style="147" bestFit="1" customWidth="1"/>
    <col min="10499" max="10500" width="12.5" style="147" customWidth="1"/>
    <col min="10501" max="10752" width="9" style="147"/>
    <col min="10753" max="10753" width="41.59765625" style="147" customWidth="1"/>
    <col min="10754" max="10754" width="13.8984375" style="147" bestFit="1" customWidth="1"/>
    <col min="10755" max="10756" width="12.5" style="147" customWidth="1"/>
    <col min="10757" max="11008" width="9" style="147"/>
    <col min="11009" max="11009" width="41.59765625" style="147" customWidth="1"/>
    <col min="11010" max="11010" width="13.8984375" style="147" bestFit="1" customWidth="1"/>
    <col min="11011" max="11012" width="12.5" style="147" customWidth="1"/>
    <col min="11013" max="11264" width="9" style="147"/>
    <col min="11265" max="11265" width="41.59765625" style="147" customWidth="1"/>
    <col min="11266" max="11266" width="13.8984375" style="147" bestFit="1" customWidth="1"/>
    <col min="11267" max="11268" width="12.5" style="147" customWidth="1"/>
    <col min="11269" max="11520" width="9" style="147"/>
    <col min="11521" max="11521" width="41.59765625" style="147" customWidth="1"/>
    <col min="11522" max="11522" width="13.8984375" style="147" bestFit="1" customWidth="1"/>
    <col min="11523" max="11524" width="12.5" style="147" customWidth="1"/>
    <col min="11525" max="11776" width="9" style="147"/>
    <col min="11777" max="11777" width="41.59765625" style="147" customWidth="1"/>
    <col min="11778" max="11778" width="13.8984375" style="147" bestFit="1" customWidth="1"/>
    <col min="11779" max="11780" width="12.5" style="147" customWidth="1"/>
    <col min="11781" max="12032" width="9" style="147"/>
    <col min="12033" max="12033" width="41.59765625" style="147" customWidth="1"/>
    <col min="12034" max="12034" width="13.8984375" style="147" bestFit="1" customWidth="1"/>
    <col min="12035" max="12036" width="12.5" style="147" customWidth="1"/>
    <col min="12037" max="12288" width="9" style="147"/>
    <col min="12289" max="12289" width="41.59765625" style="147" customWidth="1"/>
    <col min="12290" max="12290" width="13.8984375" style="147" bestFit="1" customWidth="1"/>
    <col min="12291" max="12292" width="12.5" style="147" customWidth="1"/>
    <col min="12293" max="12544" width="9" style="147"/>
    <col min="12545" max="12545" width="41.59765625" style="147" customWidth="1"/>
    <col min="12546" max="12546" width="13.8984375" style="147" bestFit="1" customWidth="1"/>
    <col min="12547" max="12548" width="12.5" style="147" customWidth="1"/>
    <col min="12549" max="12800" width="9" style="147"/>
    <col min="12801" max="12801" width="41.59765625" style="147" customWidth="1"/>
    <col min="12802" max="12802" width="13.8984375" style="147" bestFit="1" customWidth="1"/>
    <col min="12803" max="12804" width="12.5" style="147" customWidth="1"/>
    <col min="12805" max="13056" width="9" style="147"/>
    <col min="13057" max="13057" width="41.59765625" style="147" customWidth="1"/>
    <col min="13058" max="13058" width="13.8984375" style="147" bestFit="1" customWidth="1"/>
    <col min="13059" max="13060" width="12.5" style="147" customWidth="1"/>
    <col min="13061" max="13312" width="9" style="147"/>
    <col min="13313" max="13313" width="41.59765625" style="147" customWidth="1"/>
    <col min="13314" max="13314" width="13.8984375" style="147" bestFit="1" customWidth="1"/>
    <col min="13315" max="13316" width="12.5" style="147" customWidth="1"/>
    <col min="13317" max="13568" width="9" style="147"/>
    <col min="13569" max="13569" width="41.59765625" style="147" customWidth="1"/>
    <col min="13570" max="13570" width="13.8984375" style="147" bestFit="1" customWidth="1"/>
    <col min="13571" max="13572" width="12.5" style="147" customWidth="1"/>
    <col min="13573" max="13824" width="9" style="147"/>
    <col min="13825" max="13825" width="41.59765625" style="147" customWidth="1"/>
    <col min="13826" max="13826" width="13.8984375" style="147" bestFit="1" customWidth="1"/>
    <col min="13827" max="13828" width="12.5" style="147" customWidth="1"/>
    <col min="13829" max="14080" width="9" style="147"/>
    <col min="14081" max="14081" width="41.59765625" style="147" customWidth="1"/>
    <col min="14082" max="14082" width="13.8984375" style="147" bestFit="1" customWidth="1"/>
    <col min="14083" max="14084" width="12.5" style="147" customWidth="1"/>
    <col min="14085" max="14336" width="9" style="147"/>
    <col min="14337" max="14337" width="41.59765625" style="147" customWidth="1"/>
    <col min="14338" max="14338" width="13.8984375" style="147" bestFit="1" customWidth="1"/>
    <col min="14339" max="14340" width="12.5" style="147" customWidth="1"/>
    <col min="14341" max="14592" width="9" style="147"/>
    <col min="14593" max="14593" width="41.59765625" style="147" customWidth="1"/>
    <col min="14594" max="14594" width="13.8984375" style="147" bestFit="1" customWidth="1"/>
    <col min="14595" max="14596" width="12.5" style="147" customWidth="1"/>
    <col min="14597" max="14848" width="9" style="147"/>
    <col min="14849" max="14849" width="41.59765625" style="147" customWidth="1"/>
    <col min="14850" max="14850" width="13.8984375" style="147" bestFit="1" customWidth="1"/>
    <col min="14851" max="14852" width="12.5" style="147" customWidth="1"/>
    <col min="14853" max="15104" width="9" style="147"/>
    <col min="15105" max="15105" width="41.59765625" style="147" customWidth="1"/>
    <col min="15106" max="15106" width="13.8984375" style="147" bestFit="1" customWidth="1"/>
    <col min="15107" max="15108" width="12.5" style="147" customWidth="1"/>
    <col min="15109" max="15360" width="9" style="147"/>
    <col min="15361" max="15361" width="41.59765625" style="147" customWidth="1"/>
    <col min="15362" max="15362" width="13.8984375" style="147" bestFit="1" customWidth="1"/>
    <col min="15363" max="15364" width="12.5" style="147" customWidth="1"/>
    <col min="15365" max="15616" width="9" style="147"/>
    <col min="15617" max="15617" width="41.59765625" style="147" customWidth="1"/>
    <col min="15618" max="15618" width="13.8984375" style="147" bestFit="1" customWidth="1"/>
    <col min="15619" max="15620" width="12.5" style="147" customWidth="1"/>
    <col min="15621" max="15872" width="9" style="147"/>
    <col min="15873" max="15873" width="41.59765625" style="147" customWidth="1"/>
    <col min="15874" max="15874" width="13.8984375" style="147" bestFit="1" customWidth="1"/>
    <col min="15875" max="15876" width="12.5" style="147" customWidth="1"/>
    <col min="15877" max="16128" width="9" style="147"/>
    <col min="16129" max="16129" width="41.59765625" style="147" customWidth="1"/>
    <col min="16130" max="16130" width="13.8984375" style="147" bestFit="1" customWidth="1"/>
    <col min="16131" max="16132" width="12.5" style="147" customWidth="1"/>
    <col min="16133" max="16384" width="9" style="147"/>
  </cols>
  <sheetData>
    <row r="1" spans="1:4" ht="16.5" x14ac:dyDescent="0.25">
      <c r="A1" s="267" t="s">
        <v>202</v>
      </c>
      <c r="B1" s="267"/>
      <c r="C1" s="267"/>
      <c r="D1" s="267"/>
    </row>
    <row r="2" spans="1:4" x14ac:dyDescent="0.2">
      <c r="A2" s="158"/>
      <c r="B2" s="158"/>
      <c r="C2" s="158"/>
      <c r="D2" s="158"/>
    </row>
    <row r="3" spans="1:4" x14ac:dyDescent="0.2">
      <c r="A3" s="268" t="s">
        <v>203</v>
      </c>
      <c r="B3" s="268"/>
      <c r="C3" s="268"/>
      <c r="D3" s="268"/>
    </row>
    <row r="4" spans="1:4" x14ac:dyDescent="0.2">
      <c r="A4" s="159"/>
      <c r="B4" s="159"/>
      <c r="C4" s="159"/>
      <c r="D4" s="159"/>
    </row>
    <row r="5" spans="1:4" x14ac:dyDescent="0.2">
      <c r="A5" s="268" t="s">
        <v>125</v>
      </c>
      <c r="B5" s="268"/>
      <c r="C5" s="268"/>
      <c r="D5" s="268"/>
    </row>
    <row r="6" spans="1:4" x14ac:dyDescent="0.2">
      <c r="A6" s="160" t="s">
        <v>126</v>
      </c>
      <c r="B6" s="269" t="s">
        <v>127</v>
      </c>
      <c r="C6" s="269"/>
      <c r="D6" s="269"/>
    </row>
    <row r="7" spans="1:4" x14ac:dyDescent="0.2">
      <c r="A7" s="149" t="s">
        <v>128</v>
      </c>
      <c r="B7" s="150"/>
      <c r="C7" s="150"/>
      <c r="D7" s="150"/>
    </row>
    <row r="8" spans="1:4" x14ac:dyDescent="0.2">
      <c r="A8" s="149" t="s">
        <v>129</v>
      </c>
      <c r="B8" s="150"/>
      <c r="C8" s="150"/>
      <c r="D8" s="150"/>
    </row>
    <row r="9" spans="1:4" x14ac:dyDescent="0.2">
      <c r="A9" s="149" t="s">
        <v>130</v>
      </c>
      <c r="B9" s="150">
        <v>8016367</v>
      </c>
      <c r="C9" s="150"/>
      <c r="D9" s="150"/>
    </row>
    <row r="10" spans="1:4" x14ac:dyDescent="0.2">
      <c r="A10" s="149" t="s">
        <v>181</v>
      </c>
      <c r="B10" s="150">
        <v>30000</v>
      </c>
      <c r="C10" s="150"/>
      <c r="D10" s="150"/>
    </row>
    <row r="11" spans="1:4" x14ac:dyDescent="0.2">
      <c r="A11" s="149" t="s">
        <v>182</v>
      </c>
      <c r="B11" s="150">
        <v>0</v>
      </c>
      <c r="C11" s="150"/>
      <c r="D11" s="150"/>
    </row>
    <row r="12" spans="1:4" x14ac:dyDescent="0.2">
      <c r="A12" s="149" t="s">
        <v>183</v>
      </c>
      <c r="B12" s="151">
        <v>0</v>
      </c>
      <c r="C12" s="150"/>
      <c r="D12" s="150"/>
    </row>
    <row r="13" spans="1:4" x14ac:dyDescent="0.2">
      <c r="A13" s="149" t="s">
        <v>131</v>
      </c>
      <c r="B13" s="149"/>
      <c r="C13" s="151">
        <f>SUM(B9:B12)</f>
        <v>8046367</v>
      </c>
      <c r="D13" s="152"/>
    </row>
    <row r="14" spans="1:4" x14ac:dyDescent="0.2">
      <c r="A14" s="149"/>
      <c r="B14" s="149"/>
      <c r="C14" s="150"/>
      <c r="D14" s="152"/>
    </row>
    <row r="15" spans="1:4" x14ac:dyDescent="0.2">
      <c r="A15" s="149" t="s">
        <v>132</v>
      </c>
      <c r="B15" s="149"/>
      <c r="C15" s="150"/>
      <c r="D15" s="152"/>
    </row>
    <row r="16" spans="1:4" x14ac:dyDescent="0.2">
      <c r="A16" s="149" t="s">
        <v>184</v>
      </c>
      <c r="B16" s="149"/>
      <c r="C16" s="150"/>
      <c r="D16" s="152"/>
    </row>
    <row r="17" spans="1:4" x14ac:dyDescent="0.2">
      <c r="A17" s="149" t="s">
        <v>185</v>
      </c>
      <c r="B17" s="149">
        <v>0</v>
      </c>
      <c r="C17" s="150"/>
      <c r="D17" s="152"/>
    </row>
    <row r="18" spans="1:4" x14ac:dyDescent="0.2">
      <c r="A18" s="149" t="s">
        <v>186</v>
      </c>
      <c r="B18" s="151">
        <f>SUBTOTAL(9,B17:B17)</f>
        <v>0</v>
      </c>
      <c r="C18" s="150"/>
      <c r="D18" s="152"/>
    </row>
    <row r="19" spans="1:4" x14ac:dyDescent="0.2">
      <c r="A19" s="149" t="s">
        <v>187</v>
      </c>
      <c r="B19" s="149"/>
      <c r="C19" s="150"/>
      <c r="D19" s="152"/>
    </row>
    <row r="20" spans="1:4" x14ac:dyDescent="0.2">
      <c r="A20" s="149" t="s">
        <v>188</v>
      </c>
      <c r="B20" s="149">
        <v>0</v>
      </c>
      <c r="C20" s="150"/>
      <c r="D20" s="152"/>
    </row>
    <row r="21" spans="1:4" x14ac:dyDescent="0.2">
      <c r="A21" s="149" t="s">
        <v>189</v>
      </c>
      <c r="B21" s="151">
        <f>SUBTOTAL(9,B20:B20)</f>
        <v>0</v>
      </c>
      <c r="C21" s="150"/>
      <c r="D21" s="152"/>
    </row>
    <row r="22" spans="1:4" x14ac:dyDescent="0.2">
      <c r="A22" s="149" t="s">
        <v>190</v>
      </c>
      <c r="B22" s="150"/>
      <c r="C22" s="150"/>
      <c r="D22" s="152"/>
    </row>
    <row r="23" spans="1:4" x14ac:dyDescent="0.2">
      <c r="A23" s="149" t="s">
        <v>191</v>
      </c>
      <c r="B23" s="151">
        <v>0</v>
      </c>
      <c r="C23" s="150"/>
      <c r="D23" s="152"/>
    </row>
    <row r="24" spans="1:4" x14ac:dyDescent="0.2">
      <c r="A24" s="149" t="s">
        <v>133</v>
      </c>
      <c r="B24" s="149"/>
      <c r="C24" s="151">
        <f>SUBTOTAL(9,B16:B23)</f>
        <v>0</v>
      </c>
      <c r="D24" s="152"/>
    </row>
    <row r="25" spans="1:4" x14ac:dyDescent="0.2">
      <c r="A25" s="149"/>
      <c r="B25" s="149"/>
      <c r="C25" s="150"/>
      <c r="D25" s="152"/>
    </row>
    <row r="26" spans="1:4" x14ac:dyDescent="0.2">
      <c r="A26" s="149" t="s">
        <v>134</v>
      </c>
      <c r="B26" s="149"/>
      <c r="C26" s="150"/>
      <c r="D26" s="151">
        <f>C13+C24</f>
        <v>8046367</v>
      </c>
    </row>
    <row r="27" spans="1:4" x14ac:dyDescent="0.2">
      <c r="A27" s="149"/>
      <c r="B27" s="149"/>
      <c r="C27" s="150"/>
      <c r="D27" s="152"/>
    </row>
    <row r="28" spans="1:4" x14ac:dyDescent="0.2">
      <c r="A28" s="149" t="s">
        <v>135</v>
      </c>
      <c r="B28" s="150"/>
      <c r="C28" s="150"/>
      <c r="D28" s="150"/>
    </row>
    <row r="29" spans="1:4" x14ac:dyDescent="0.2">
      <c r="A29" s="149" t="s">
        <v>136</v>
      </c>
      <c r="B29" s="150"/>
      <c r="C29" s="150"/>
      <c r="D29" s="150"/>
    </row>
    <row r="30" spans="1:4" x14ac:dyDescent="0.2">
      <c r="A30" s="149" t="s">
        <v>192</v>
      </c>
      <c r="B30" s="150">
        <v>190073</v>
      </c>
      <c r="C30" s="150"/>
      <c r="D30" s="150"/>
    </row>
    <row r="31" spans="1:4" x14ac:dyDescent="0.2">
      <c r="A31" s="149" t="s">
        <v>137</v>
      </c>
      <c r="B31" s="150">
        <v>0</v>
      </c>
      <c r="C31" s="152"/>
      <c r="D31" s="150"/>
    </row>
    <row r="32" spans="1:4" x14ac:dyDescent="0.2">
      <c r="A32" s="149" t="s">
        <v>193</v>
      </c>
      <c r="B32" s="151">
        <v>110477</v>
      </c>
      <c r="C32" s="152"/>
      <c r="D32" s="150"/>
    </row>
    <row r="33" spans="1:4" x14ac:dyDescent="0.2">
      <c r="A33" s="149" t="s">
        <v>138</v>
      </c>
      <c r="B33" s="150"/>
      <c r="C33" s="151">
        <f>SUM(B30:B32)</f>
        <v>300550</v>
      </c>
      <c r="D33" s="150"/>
    </row>
    <row r="34" spans="1:4" x14ac:dyDescent="0.2">
      <c r="A34" s="149"/>
      <c r="B34" s="150"/>
      <c r="C34" s="150"/>
      <c r="D34" s="150"/>
    </row>
    <row r="35" spans="1:4" x14ac:dyDescent="0.2">
      <c r="A35" s="149" t="s">
        <v>139</v>
      </c>
      <c r="B35" s="150"/>
      <c r="C35" s="150"/>
      <c r="D35" s="150"/>
    </row>
    <row r="36" spans="1:4" x14ac:dyDescent="0.2">
      <c r="A36" s="149" t="s">
        <v>140</v>
      </c>
      <c r="B36" s="151">
        <v>0</v>
      </c>
      <c r="C36" s="150"/>
      <c r="D36" s="150"/>
    </row>
    <row r="37" spans="1:4" x14ac:dyDescent="0.2">
      <c r="A37" s="149" t="s">
        <v>141</v>
      </c>
      <c r="B37" s="150"/>
      <c r="C37" s="151">
        <f>SUM(B36:B36)</f>
        <v>0</v>
      </c>
      <c r="D37" s="150"/>
    </row>
    <row r="38" spans="1:4" x14ac:dyDescent="0.2">
      <c r="A38" s="149"/>
      <c r="B38" s="150"/>
      <c r="C38" s="150"/>
      <c r="D38" s="150"/>
    </row>
    <row r="39" spans="1:4" x14ac:dyDescent="0.2">
      <c r="A39" s="149" t="s">
        <v>142</v>
      </c>
      <c r="B39" s="150"/>
      <c r="C39" s="150"/>
      <c r="D39" s="151">
        <f>C33+C37</f>
        <v>300550</v>
      </c>
    </row>
    <row r="40" spans="1:4" x14ac:dyDescent="0.2">
      <c r="A40" s="149"/>
      <c r="B40" s="150"/>
      <c r="C40" s="150"/>
      <c r="D40" s="150"/>
    </row>
    <row r="41" spans="1:4" x14ac:dyDescent="0.2">
      <c r="A41" s="149" t="s">
        <v>143</v>
      </c>
      <c r="B41" s="150"/>
      <c r="C41" s="150"/>
      <c r="D41" s="150"/>
    </row>
    <row r="42" spans="1:4" x14ac:dyDescent="0.2">
      <c r="A42" s="149"/>
      <c r="B42" s="150"/>
      <c r="C42" s="150"/>
      <c r="D42" s="150"/>
    </row>
    <row r="43" spans="1:4" x14ac:dyDescent="0.2">
      <c r="A43" s="149" t="s">
        <v>144</v>
      </c>
      <c r="B43" s="150"/>
      <c r="C43" s="150">
        <v>7755455</v>
      </c>
      <c r="D43" s="150"/>
    </row>
    <row r="44" spans="1:4" x14ac:dyDescent="0.2">
      <c r="A44" s="149" t="s">
        <v>194</v>
      </c>
      <c r="B44" s="150"/>
      <c r="C44" s="151">
        <v>-9638</v>
      </c>
      <c r="D44" s="150"/>
    </row>
    <row r="45" spans="1:4" x14ac:dyDescent="0.2">
      <c r="A45" s="149" t="s">
        <v>145</v>
      </c>
      <c r="B45" s="150"/>
      <c r="C45" s="150"/>
      <c r="D45" s="150">
        <f>C43+C44</f>
        <v>7745817</v>
      </c>
    </row>
    <row r="46" spans="1:4" x14ac:dyDescent="0.2">
      <c r="A46" s="149"/>
      <c r="B46" s="150"/>
      <c r="C46" s="150"/>
      <c r="D46" s="161"/>
    </row>
    <row r="47" spans="1:4" x14ac:dyDescent="0.2">
      <c r="A47" s="154" t="s">
        <v>146</v>
      </c>
      <c r="B47" s="151"/>
      <c r="C47" s="151"/>
      <c r="D47" s="151">
        <f>+D39+D45</f>
        <v>8046367</v>
      </c>
    </row>
    <row r="48" spans="1:4" x14ac:dyDescent="0.2">
      <c r="A48" s="155"/>
      <c r="B48" s="155"/>
      <c r="C48" s="155"/>
      <c r="D48" s="156"/>
    </row>
    <row r="49" spans="1:4" x14ac:dyDescent="0.2">
      <c r="A49" s="270"/>
      <c r="B49" s="270"/>
      <c r="C49" s="270"/>
      <c r="D49" s="270"/>
    </row>
  </sheetData>
  <mergeCells count="5">
    <mergeCell ref="A1:D1"/>
    <mergeCell ref="A3:D3"/>
    <mergeCell ref="A5:D5"/>
    <mergeCell ref="B6:D6"/>
    <mergeCell ref="A49:D49"/>
  </mergeCells>
  <phoneticPr fontId="2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69"/>
  <sheetViews>
    <sheetView topLeftCell="A42" workbookViewId="0">
      <selection activeCell="B76" sqref="B76"/>
    </sheetView>
  </sheetViews>
  <sheetFormatPr defaultRowHeight="13" x14ac:dyDescent="0.2"/>
  <cols>
    <col min="1" max="1" width="22.8984375" style="147" customWidth="1"/>
    <col min="2" max="2" width="32.69921875" style="155" bestFit="1" customWidth="1"/>
    <col min="3" max="3" width="12.5" style="147" customWidth="1"/>
    <col min="4" max="4" width="13.8984375" style="147" bestFit="1" customWidth="1"/>
    <col min="5" max="5" width="12.5" style="147" customWidth="1"/>
    <col min="6" max="256" width="9" style="147"/>
    <col min="257" max="257" width="22.8984375" style="147" customWidth="1"/>
    <col min="258" max="258" width="32.69921875" style="147" bestFit="1" customWidth="1"/>
    <col min="259" max="261" width="12.5" style="147" customWidth="1"/>
    <col min="262" max="512" width="9" style="147"/>
    <col min="513" max="513" width="22.8984375" style="147" customWidth="1"/>
    <col min="514" max="514" width="32.69921875" style="147" bestFit="1" customWidth="1"/>
    <col min="515" max="517" width="12.5" style="147" customWidth="1"/>
    <col min="518" max="768" width="9" style="147"/>
    <col min="769" max="769" width="22.8984375" style="147" customWidth="1"/>
    <col min="770" max="770" width="32.69921875" style="147" bestFit="1" customWidth="1"/>
    <col min="771" max="773" width="12.5" style="147" customWidth="1"/>
    <col min="774" max="1024" width="9" style="147"/>
    <col min="1025" max="1025" width="22.8984375" style="147" customWidth="1"/>
    <col min="1026" max="1026" width="32.69921875" style="147" bestFit="1" customWidth="1"/>
    <col min="1027" max="1029" width="12.5" style="147" customWidth="1"/>
    <col min="1030" max="1280" width="9" style="147"/>
    <col min="1281" max="1281" width="22.8984375" style="147" customWidth="1"/>
    <col min="1282" max="1282" width="32.69921875" style="147" bestFit="1" customWidth="1"/>
    <col min="1283" max="1285" width="12.5" style="147" customWidth="1"/>
    <col min="1286" max="1536" width="9" style="147"/>
    <col min="1537" max="1537" width="22.8984375" style="147" customWidth="1"/>
    <col min="1538" max="1538" width="32.69921875" style="147" bestFit="1" customWidth="1"/>
    <col min="1539" max="1541" width="12.5" style="147" customWidth="1"/>
    <col min="1542" max="1792" width="9" style="147"/>
    <col min="1793" max="1793" width="22.8984375" style="147" customWidth="1"/>
    <col min="1794" max="1794" width="32.69921875" style="147" bestFit="1" customWidth="1"/>
    <col min="1795" max="1797" width="12.5" style="147" customWidth="1"/>
    <col min="1798" max="2048" width="9" style="147"/>
    <col min="2049" max="2049" width="22.8984375" style="147" customWidth="1"/>
    <col min="2050" max="2050" width="32.69921875" style="147" bestFit="1" customWidth="1"/>
    <col min="2051" max="2053" width="12.5" style="147" customWidth="1"/>
    <col min="2054" max="2304" width="9" style="147"/>
    <col min="2305" max="2305" width="22.8984375" style="147" customWidth="1"/>
    <col min="2306" max="2306" width="32.69921875" style="147" bestFit="1" customWidth="1"/>
    <col min="2307" max="2309" width="12.5" style="147" customWidth="1"/>
    <col min="2310" max="2560" width="9" style="147"/>
    <col min="2561" max="2561" width="22.8984375" style="147" customWidth="1"/>
    <col min="2562" max="2562" width="32.69921875" style="147" bestFit="1" customWidth="1"/>
    <col min="2563" max="2565" width="12.5" style="147" customWidth="1"/>
    <col min="2566" max="2816" width="9" style="147"/>
    <col min="2817" max="2817" width="22.8984375" style="147" customWidth="1"/>
    <col min="2818" max="2818" width="32.69921875" style="147" bestFit="1" customWidth="1"/>
    <col min="2819" max="2821" width="12.5" style="147" customWidth="1"/>
    <col min="2822" max="3072" width="9" style="147"/>
    <col min="3073" max="3073" width="22.8984375" style="147" customWidth="1"/>
    <col min="3074" max="3074" width="32.69921875" style="147" bestFit="1" customWidth="1"/>
    <col min="3075" max="3077" width="12.5" style="147" customWidth="1"/>
    <col min="3078" max="3328" width="9" style="147"/>
    <col min="3329" max="3329" width="22.8984375" style="147" customWidth="1"/>
    <col min="3330" max="3330" width="32.69921875" style="147" bestFit="1" customWidth="1"/>
    <col min="3331" max="3333" width="12.5" style="147" customWidth="1"/>
    <col min="3334" max="3584" width="9" style="147"/>
    <col min="3585" max="3585" width="22.8984375" style="147" customWidth="1"/>
    <col min="3586" max="3586" width="32.69921875" style="147" bestFit="1" customWidth="1"/>
    <col min="3587" max="3589" width="12.5" style="147" customWidth="1"/>
    <col min="3590" max="3840" width="9" style="147"/>
    <col min="3841" max="3841" width="22.8984375" style="147" customWidth="1"/>
    <col min="3842" max="3842" width="32.69921875" style="147" bestFit="1" customWidth="1"/>
    <col min="3843" max="3845" width="12.5" style="147" customWidth="1"/>
    <col min="3846" max="4096" width="9" style="147"/>
    <col min="4097" max="4097" width="22.8984375" style="147" customWidth="1"/>
    <col min="4098" max="4098" width="32.69921875" style="147" bestFit="1" customWidth="1"/>
    <col min="4099" max="4101" width="12.5" style="147" customWidth="1"/>
    <col min="4102" max="4352" width="9" style="147"/>
    <col min="4353" max="4353" width="22.8984375" style="147" customWidth="1"/>
    <col min="4354" max="4354" width="32.69921875" style="147" bestFit="1" customWidth="1"/>
    <col min="4355" max="4357" width="12.5" style="147" customWidth="1"/>
    <col min="4358" max="4608" width="9" style="147"/>
    <col min="4609" max="4609" width="22.8984375" style="147" customWidth="1"/>
    <col min="4610" max="4610" width="32.69921875" style="147" bestFit="1" customWidth="1"/>
    <col min="4611" max="4613" width="12.5" style="147" customWidth="1"/>
    <col min="4614" max="4864" width="9" style="147"/>
    <col min="4865" max="4865" width="22.8984375" style="147" customWidth="1"/>
    <col min="4866" max="4866" width="32.69921875" style="147" bestFit="1" customWidth="1"/>
    <col min="4867" max="4869" width="12.5" style="147" customWidth="1"/>
    <col min="4870" max="5120" width="9" style="147"/>
    <col min="5121" max="5121" width="22.8984375" style="147" customWidth="1"/>
    <col min="5122" max="5122" width="32.69921875" style="147" bestFit="1" customWidth="1"/>
    <col min="5123" max="5125" width="12.5" style="147" customWidth="1"/>
    <col min="5126" max="5376" width="9" style="147"/>
    <col min="5377" max="5377" width="22.8984375" style="147" customWidth="1"/>
    <col min="5378" max="5378" width="32.69921875" style="147" bestFit="1" customWidth="1"/>
    <col min="5379" max="5381" width="12.5" style="147" customWidth="1"/>
    <col min="5382" max="5632" width="9" style="147"/>
    <col min="5633" max="5633" width="22.8984375" style="147" customWidth="1"/>
    <col min="5634" max="5634" width="32.69921875" style="147" bestFit="1" customWidth="1"/>
    <col min="5635" max="5637" width="12.5" style="147" customWidth="1"/>
    <col min="5638" max="5888" width="9" style="147"/>
    <col min="5889" max="5889" width="22.8984375" style="147" customWidth="1"/>
    <col min="5890" max="5890" width="32.69921875" style="147" bestFit="1" customWidth="1"/>
    <col min="5891" max="5893" width="12.5" style="147" customWidth="1"/>
    <col min="5894" max="6144" width="9" style="147"/>
    <col min="6145" max="6145" width="22.8984375" style="147" customWidth="1"/>
    <col min="6146" max="6146" width="32.69921875" style="147" bestFit="1" customWidth="1"/>
    <col min="6147" max="6149" width="12.5" style="147" customWidth="1"/>
    <col min="6150" max="6400" width="9" style="147"/>
    <col min="6401" max="6401" width="22.8984375" style="147" customWidth="1"/>
    <col min="6402" max="6402" width="32.69921875" style="147" bestFit="1" customWidth="1"/>
    <col min="6403" max="6405" width="12.5" style="147" customWidth="1"/>
    <col min="6406" max="6656" width="9" style="147"/>
    <col min="6657" max="6657" width="22.8984375" style="147" customWidth="1"/>
    <col min="6658" max="6658" width="32.69921875" style="147" bestFit="1" customWidth="1"/>
    <col min="6659" max="6661" width="12.5" style="147" customWidth="1"/>
    <col min="6662" max="6912" width="9" style="147"/>
    <col min="6913" max="6913" width="22.8984375" style="147" customWidth="1"/>
    <col min="6914" max="6914" width="32.69921875" style="147" bestFit="1" customWidth="1"/>
    <col min="6915" max="6917" width="12.5" style="147" customWidth="1"/>
    <col min="6918" max="7168" width="9" style="147"/>
    <col min="7169" max="7169" width="22.8984375" style="147" customWidth="1"/>
    <col min="7170" max="7170" width="32.69921875" style="147" bestFit="1" customWidth="1"/>
    <col min="7171" max="7173" width="12.5" style="147" customWidth="1"/>
    <col min="7174" max="7424" width="9" style="147"/>
    <col min="7425" max="7425" width="22.8984375" style="147" customWidth="1"/>
    <col min="7426" max="7426" width="32.69921875" style="147" bestFit="1" customWidth="1"/>
    <col min="7427" max="7429" width="12.5" style="147" customWidth="1"/>
    <col min="7430" max="7680" width="9" style="147"/>
    <col min="7681" max="7681" width="22.8984375" style="147" customWidth="1"/>
    <col min="7682" max="7682" width="32.69921875" style="147" bestFit="1" customWidth="1"/>
    <col min="7683" max="7685" width="12.5" style="147" customWidth="1"/>
    <col min="7686" max="7936" width="9" style="147"/>
    <col min="7937" max="7937" width="22.8984375" style="147" customWidth="1"/>
    <col min="7938" max="7938" width="32.69921875" style="147" bestFit="1" customWidth="1"/>
    <col min="7939" max="7941" width="12.5" style="147" customWidth="1"/>
    <col min="7942" max="8192" width="9" style="147"/>
    <col min="8193" max="8193" width="22.8984375" style="147" customWidth="1"/>
    <col min="8194" max="8194" width="32.69921875" style="147" bestFit="1" customWidth="1"/>
    <col min="8195" max="8197" width="12.5" style="147" customWidth="1"/>
    <col min="8198" max="8448" width="9" style="147"/>
    <col min="8449" max="8449" width="22.8984375" style="147" customWidth="1"/>
    <col min="8450" max="8450" width="32.69921875" style="147" bestFit="1" customWidth="1"/>
    <col min="8451" max="8453" width="12.5" style="147" customWidth="1"/>
    <col min="8454" max="8704" width="9" style="147"/>
    <col min="8705" max="8705" width="22.8984375" style="147" customWidth="1"/>
    <col min="8706" max="8706" width="32.69921875" style="147" bestFit="1" customWidth="1"/>
    <col min="8707" max="8709" width="12.5" style="147" customWidth="1"/>
    <col min="8710" max="8960" width="9" style="147"/>
    <col min="8961" max="8961" width="22.8984375" style="147" customWidth="1"/>
    <col min="8962" max="8962" width="32.69921875" style="147" bestFit="1" customWidth="1"/>
    <col min="8963" max="8965" width="12.5" style="147" customWidth="1"/>
    <col min="8966" max="9216" width="9" style="147"/>
    <col min="9217" max="9217" width="22.8984375" style="147" customWidth="1"/>
    <col min="9218" max="9218" width="32.69921875" style="147" bestFit="1" customWidth="1"/>
    <col min="9219" max="9221" width="12.5" style="147" customWidth="1"/>
    <col min="9222" max="9472" width="9" style="147"/>
    <col min="9473" max="9473" width="22.8984375" style="147" customWidth="1"/>
    <col min="9474" max="9474" width="32.69921875" style="147" bestFit="1" customWidth="1"/>
    <col min="9475" max="9477" width="12.5" style="147" customWidth="1"/>
    <col min="9478" max="9728" width="9" style="147"/>
    <col min="9729" max="9729" width="22.8984375" style="147" customWidth="1"/>
    <col min="9730" max="9730" width="32.69921875" style="147" bestFit="1" customWidth="1"/>
    <col min="9731" max="9733" width="12.5" style="147" customWidth="1"/>
    <col min="9734" max="9984" width="9" style="147"/>
    <col min="9985" max="9985" width="22.8984375" style="147" customWidth="1"/>
    <col min="9986" max="9986" width="32.69921875" style="147" bestFit="1" customWidth="1"/>
    <col min="9987" max="9989" width="12.5" style="147" customWidth="1"/>
    <col min="9990" max="10240" width="9" style="147"/>
    <col min="10241" max="10241" width="22.8984375" style="147" customWidth="1"/>
    <col min="10242" max="10242" width="32.69921875" style="147" bestFit="1" customWidth="1"/>
    <col min="10243" max="10245" width="12.5" style="147" customWidth="1"/>
    <col min="10246" max="10496" width="9" style="147"/>
    <col min="10497" max="10497" width="22.8984375" style="147" customWidth="1"/>
    <col min="10498" max="10498" width="32.69921875" style="147" bestFit="1" customWidth="1"/>
    <col min="10499" max="10501" width="12.5" style="147" customWidth="1"/>
    <col min="10502" max="10752" width="9" style="147"/>
    <col min="10753" max="10753" width="22.8984375" style="147" customWidth="1"/>
    <col min="10754" max="10754" width="32.69921875" style="147" bestFit="1" customWidth="1"/>
    <col min="10755" max="10757" width="12.5" style="147" customWidth="1"/>
    <col min="10758" max="11008" width="9" style="147"/>
    <col min="11009" max="11009" width="22.8984375" style="147" customWidth="1"/>
    <col min="11010" max="11010" width="32.69921875" style="147" bestFit="1" customWidth="1"/>
    <col min="11011" max="11013" width="12.5" style="147" customWidth="1"/>
    <col min="11014" max="11264" width="9" style="147"/>
    <col min="11265" max="11265" width="22.8984375" style="147" customWidth="1"/>
    <col min="11266" max="11266" width="32.69921875" style="147" bestFit="1" customWidth="1"/>
    <col min="11267" max="11269" width="12.5" style="147" customWidth="1"/>
    <col min="11270" max="11520" width="9" style="147"/>
    <col min="11521" max="11521" width="22.8984375" style="147" customWidth="1"/>
    <col min="11522" max="11522" width="32.69921875" style="147" bestFit="1" customWidth="1"/>
    <col min="11523" max="11525" width="12.5" style="147" customWidth="1"/>
    <col min="11526" max="11776" width="9" style="147"/>
    <col min="11777" max="11777" width="22.8984375" style="147" customWidth="1"/>
    <col min="11778" max="11778" width="32.69921875" style="147" bestFit="1" customWidth="1"/>
    <col min="11779" max="11781" width="12.5" style="147" customWidth="1"/>
    <col min="11782" max="12032" width="9" style="147"/>
    <col min="12033" max="12033" width="22.8984375" style="147" customWidth="1"/>
    <col min="12034" max="12034" width="32.69921875" style="147" bestFit="1" customWidth="1"/>
    <col min="12035" max="12037" width="12.5" style="147" customWidth="1"/>
    <col min="12038" max="12288" width="9" style="147"/>
    <col min="12289" max="12289" width="22.8984375" style="147" customWidth="1"/>
    <col min="12290" max="12290" width="32.69921875" style="147" bestFit="1" customWidth="1"/>
    <col min="12291" max="12293" width="12.5" style="147" customWidth="1"/>
    <col min="12294" max="12544" width="9" style="147"/>
    <col min="12545" max="12545" width="22.8984375" style="147" customWidth="1"/>
    <col min="12546" max="12546" width="32.69921875" style="147" bestFit="1" customWidth="1"/>
    <col min="12547" max="12549" width="12.5" style="147" customWidth="1"/>
    <col min="12550" max="12800" width="9" style="147"/>
    <col min="12801" max="12801" width="22.8984375" style="147" customWidth="1"/>
    <col min="12802" max="12802" width="32.69921875" style="147" bestFit="1" customWidth="1"/>
    <col min="12803" max="12805" width="12.5" style="147" customWidth="1"/>
    <col min="12806" max="13056" width="9" style="147"/>
    <col min="13057" max="13057" width="22.8984375" style="147" customWidth="1"/>
    <col min="13058" max="13058" width="32.69921875" style="147" bestFit="1" customWidth="1"/>
    <col min="13059" max="13061" width="12.5" style="147" customWidth="1"/>
    <col min="13062" max="13312" width="9" style="147"/>
    <col min="13313" max="13313" width="22.8984375" style="147" customWidth="1"/>
    <col min="13314" max="13314" width="32.69921875" style="147" bestFit="1" customWidth="1"/>
    <col min="13315" max="13317" width="12.5" style="147" customWidth="1"/>
    <col min="13318" max="13568" width="9" style="147"/>
    <col min="13569" max="13569" width="22.8984375" style="147" customWidth="1"/>
    <col min="13570" max="13570" width="32.69921875" style="147" bestFit="1" customWidth="1"/>
    <col min="13571" max="13573" width="12.5" style="147" customWidth="1"/>
    <col min="13574" max="13824" width="9" style="147"/>
    <col min="13825" max="13825" width="22.8984375" style="147" customWidth="1"/>
    <col min="13826" max="13826" width="32.69921875" style="147" bestFit="1" customWidth="1"/>
    <col min="13827" max="13829" width="12.5" style="147" customWidth="1"/>
    <col min="13830" max="14080" width="9" style="147"/>
    <col min="14081" max="14081" width="22.8984375" style="147" customWidth="1"/>
    <col min="14082" max="14082" width="32.69921875" style="147" bestFit="1" customWidth="1"/>
    <col min="14083" max="14085" width="12.5" style="147" customWidth="1"/>
    <col min="14086" max="14336" width="9" style="147"/>
    <col min="14337" max="14337" width="22.8984375" style="147" customWidth="1"/>
    <col min="14338" max="14338" width="32.69921875" style="147" bestFit="1" customWidth="1"/>
    <col min="14339" max="14341" width="12.5" style="147" customWidth="1"/>
    <col min="14342" max="14592" width="9" style="147"/>
    <col min="14593" max="14593" width="22.8984375" style="147" customWidth="1"/>
    <col min="14594" max="14594" width="32.69921875" style="147" bestFit="1" customWidth="1"/>
    <col min="14595" max="14597" width="12.5" style="147" customWidth="1"/>
    <col min="14598" max="14848" width="9" style="147"/>
    <col min="14849" max="14849" width="22.8984375" style="147" customWidth="1"/>
    <col min="14850" max="14850" width="32.69921875" style="147" bestFit="1" customWidth="1"/>
    <col min="14851" max="14853" width="12.5" style="147" customWidth="1"/>
    <col min="14854" max="15104" width="9" style="147"/>
    <col min="15105" max="15105" width="22.8984375" style="147" customWidth="1"/>
    <col min="15106" max="15106" width="32.69921875" style="147" bestFit="1" customWidth="1"/>
    <col min="15107" max="15109" width="12.5" style="147" customWidth="1"/>
    <col min="15110" max="15360" width="9" style="147"/>
    <col min="15361" max="15361" width="22.8984375" style="147" customWidth="1"/>
    <col min="15362" max="15362" width="32.69921875" style="147" bestFit="1" customWidth="1"/>
    <col min="15363" max="15365" width="12.5" style="147" customWidth="1"/>
    <col min="15366" max="15616" width="9" style="147"/>
    <col min="15617" max="15617" width="22.8984375" style="147" customWidth="1"/>
    <col min="15618" max="15618" width="32.69921875" style="147" bestFit="1" customWidth="1"/>
    <col min="15619" max="15621" width="12.5" style="147" customWidth="1"/>
    <col min="15622" max="15872" width="9" style="147"/>
    <col min="15873" max="15873" width="22.8984375" style="147" customWidth="1"/>
    <col min="15874" max="15874" width="32.69921875" style="147" bestFit="1" customWidth="1"/>
    <col min="15875" max="15877" width="12.5" style="147" customWidth="1"/>
    <col min="15878" max="16128" width="9" style="147"/>
    <col min="16129" max="16129" width="22.8984375" style="147" customWidth="1"/>
    <col min="16130" max="16130" width="32.69921875" style="147" bestFit="1" customWidth="1"/>
    <col min="16131" max="16133" width="12.5" style="147" customWidth="1"/>
    <col min="16134" max="16384" width="9" style="147"/>
  </cols>
  <sheetData>
    <row r="1" spans="1:5" ht="14.15" customHeight="1" x14ac:dyDescent="0.2"/>
    <row r="2" spans="1:5" ht="14.15" customHeight="1" x14ac:dyDescent="0.2">
      <c r="A2" s="271" t="s">
        <v>199</v>
      </c>
      <c r="B2" s="271"/>
      <c r="C2" s="271"/>
      <c r="D2" s="271"/>
      <c r="E2" s="271"/>
    </row>
    <row r="3" spans="1:5" ht="14.15" customHeight="1" x14ac:dyDescent="0.2">
      <c r="A3" s="148"/>
      <c r="B3" s="148"/>
      <c r="C3" s="148"/>
      <c r="D3" s="148"/>
      <c r="E3" s="148"/>
    </row>
    <row r="4" spans="1:5" ht="14.15" customHeight="1" x14ac:dyDescent="0.2">
      <c r="A4" s="268" t="s">
        <v>200</v>
      </c>
      <c r="B4" s="268"/>
      <c r="C4" s="268"/>
      <c r="D4" s="268"/>
      <c r="E4" s="268"/>
    </row>
    <row r="5" spans="1:5" ht="14.15" customHeight="1" x14ac:dyDescent="0.2">
      <c r="A5" s="268" t="s">
        <v>125</v>
      </c>
      <c r="B5" s="268"/>
      <c r="C5" s="268"/>
      <c r="D5" s="268"/>
      <c r="E5" s="268"/>
    </row>
    <row r="6" spans="1:5" ht="14.25" customHeight="1" x14ac:dyDescent="0.2">
      <c r="A6" s="272" t="s">
        <v>126</v>
      </c>
      <c r="B6" s="273"/>
      <c r="C6" s="269" t="s">
        <v>127</v>
      </c>
      <c r="D6" s="269"/>
      <c r="E6" s="269"/>
    </row>
    <row r="7" spans="1:5" ht="14.25" customHeight="1" x14ac:dyDescent="0.2">
      <c r="A7" s="149" t="s">
        <v>128</v>
      </c>
      <c r="B7" s="152"/>
      <c r="C7" s="150"/>
      <c r="D7" s="150"/>
      <c r="E7" s="150"/>
    </row>
    <row r="8" spans="1:5" ht="14.25" customHeight="1" x14ac:dyDescent="0.2">
      <c r="A8" s="149" t="s">
        <v>129</v>
      </c>
      <c r="B8" s="152"/>
      <c r="C8" s="150"/>
      <c r="D8" s="150"/>
      <c r="E8" s="150"/>
    </row>
    <row r="9" spans="1:5" ht="14.25" customHeight="1" x14ac:dyDescent="0.2">
      <c r="A9" s="149" t="s">
        <v>130</v>
      </c>
      <c r="B9" s="152"/>
      <c r="C9" s="150"/>
      <c r="D9" s="150"/>
      <c r="E9" s="150"/>
    </row>
    <row r="10" spans="1:5" ht="14.25" customHeight="1" x14ac:dyDescent="0.2">
      <c r="A10" s="149" t="s">
        <v>147</v>
      </c>
      <c r="B10" s="152" t="s">
        <v>148</v>
      </c>
      <c r="C10" s="150">
        <v>0</v>
      </c>
      <c r="D10" s="150"/>
      <c r="E10" s="150"/>
    </row>
    <row r="11" spans="1:5" ht="14.25" customHeight="1" x14ac:dyDescent="0.2">
      <c r="A11" s="149" t="s">
        <v>149</v>
      </c>
      <c r="B11" s="152" t="s">
        <v>150</v>
      </c>
      <c r="C11" s="150">
        <v>5603305</v>
      </c>
      <c r="D11" s="150"/>
      <c r="E11" s="150"/>
    </row>
    <row r="12" spans="1:5" ht="14.25" customHeight="1" x14ac:dyDescent="0.2">
      <c r="A12" s="149" t="s">
        <v>151</v>
      </c>
      <c r="B12" s="152" t="s">
        <v>152</v>
      </c>
      <c r="C12" s="150">
        <v>1165450</v>
      </c>
      <c r="D12" s="150"/>
      <c r="E12" s="150"/>
    </row>
    <row r="13" spans="1:5" ht="14.25" customHeight="1" x14ac:dyDescent="0.2">
      <c r="A13" s="149"/>
      <c r="B13" s="152" t="s">
        <v>153</v>
      </c>
      <c r="C13" s="150">
        <v>1247612</v>
      </c>
      <c r="D13" s="150"/>
      <c r="E13" s="150"/>
    </row>
    <row r="14" spans="1:5" ht="14.25" customHeight="1" x14ac:dyDescent="0.2">
      <c r="A14" s="149" t="s">
        <v>154</v>
      </c>
      <c r="B14" s="152"/>
      <c r="C14" s="151">
        <f>SUBTOTAL(9,C10:C13)</f>
        <v>8016367</v>
      </c>
      <c r="D14" s="150"/>
      <c r="E14" s="152"/>
    </row>
    <row r="15" spans="1:5" ht="14.25" customHeight="1" x14ac:dyDescent="0.2">
      <c r="A15" s="149" t="s">
        <v>155</v>
      </c>
      <c r="B15" s="152" t="s">
        <v>156</v>
      </c>
      <c r="C15" s="149">
        <v>30000</v>
      </c>
      <c r="D15" s="150"/>
      <c r="E15" s="152"/>
    </row>
    <row r="16" spans="1:5" ht="14.25" customHeight="1" x14ac:dyDescent="0.2">
      <c r="A16" s="149" t="s">
        <v>157</v>
      </c>
      <c r="B16" s="152"/>
      <c r="C16" s="151">
        <f>SUBTOTAL(9,C15)</f>
        <v>30000</v>
      </c>
      <c r="D16" s="150"/>
      <c r="E16" s="152"/>
    </row>
    <row r="17" spans="1:5" ht="14.25" customHeight="1" x14ac:dyDescent="0.2">
      <c r="A17" s="149" t="s">
        <v>158</v>
      </c>
      <c r="B17" s="152"/>
      <c r="C17" s="149">
        <v>0</v>
      </c>
      <c r="D17" s="150"/>
      <c r="E17" s="152"/>
    </row>
    <row r="18" spans="1:5" ht="14.25" customHeight="1" x14ac:dyDescent="0.2">
      <c r="A18" s="149" t="s">
        <v>159</v>
      </c>
      <c r="B18" s="152"/>
      <c r="C18" s="151">
        <f>SUBTOTAL(9,C17)</f>
        <v>0</v>
      </c>
      <c r="D18" s="150"/>
      <c r="E18" s="152"/>
    </row>
    <row r="19" spans="1:5" ht="14.25" customHeight="1" x14ac:dyDescent="0.2">
      <c r="A19" s="149" t="s">
        <v>160</v>
      </c>
      <c r="B19" s="162"/>
      <c r="C19" s="149">
        <v>0</v>
      </c>
      <c r="D19" s="150"/>
      <c r="E19" s="152"/>
    </row>
    <row r="20" spans="1:5" ht="14.25" customHeight="1" x14ac:dyDescent="0.2">
      <c r="A20" s="149" t="s">
        <v>161</v>
      </c>
      <c r="B20" s="152"/>
      <c r="C20" s="151">
        <f>SUBTOTAL(9,C19:C19)</f>
        <v>0</v>
      </c>
      <c r="D20" s="150"/>
      <c r="E20" s="152"/>
    </row>
    <row r="21" spans="1:5" ht="14.25" customHeight="1" x14ac:dyDescent="0.2">
      <c r="A21" s="149" t="s">
        <v>131</v>
      </c>
      <c r="B21" s="152"/>
      <c r="C21" s="149"/>
      <c r="D21" s="151">
        <f>SUBTOTAL(9,C10:C20)</f>
        <v>8046367</v>
      </c>
      <c r="E21" s="152"/>
    </row>
    <row r="22" spans="1:5" ht="14.25" customHeight="1" x14ac:dyDescent="0.2">
      <c r="A22" s="149"/>
      <c r="B22" s="152"/>
      <c r="C22" s="149"/>
      <c r="D22" s="150"/>
      <c r="E22" s="152"/>
    </row>
    <row r="23" spans="1:5" ht="14.25" customHeight="1" x14ac:dyDescent="0.2">
      <c r="A23" s="149" t="s">
        <v>132</v>
      </c>
      <c r="B23" s="152"/>
      <c r="C23" s="149"/>
      <c r="D23" s="150"/>
      <c r="E23" s="152"/>
    </row>
    <row r="24" spans="1:5" ht="14.25" customHeight="1" x14ac:dyDescent="0.2">
      <c r="A24" s="149" t="s">
        <v>162</v>
      </c>
      <c r="B24" s="152"/>
      <c r="C24" s="149"/>
      <c r="D24" s="150"/>
      <c r="E24" s="152"/>
    </row>
    <row r="25" spans="1:5" ht="14.25" customHeight="1" x14ac:dyDescent="0.2">
      <c r="A25" s="149" t="s">
        <v>163</v>
      </c>
      <c r="B25" s="152" t="s">
        <v>164</v>
      </c>
      <c r="C25" s="149">
        <v>0</v>
      </c>
      <c r="D25" s="150"/>
      <c r="E25" s="152"/>
    </row>
    <row r="26" spans="1:5" ht="14.25" customHeight="1" x14ac:dyDescent="0.2">
      <c r="A26" s="149" t="s">
        <v>165</v>
      </c>
      <c r="B26" s="152"/>
      <c r="C26" s="157">
        <f>SUBTOTAL(9,C25:C25)</f>
        <v>0</v>
      </c>
      <c r="D26" s="150"/>
      <c r="E26" s="152"/>
    </row>
    <row r="27" spans="1:5" ht="14.25" customHeight="1" x14ac:dyDescent="0.2">
      <c r="A27" s="149" t="s">
        <v>166</v>
      </c>
      <c r="B27" s="152"/>
      <c r="C27" s="149"/>
      <c r="D27" s="150"/>
      <c r="E27" s="152"/>
    </row>
    <row r="28" spans="1:5" ht="14.25" customHeight="1" x14ac:dyDescent="0.2">
      <c r="A28" s="149" t="s">
        <v>167</v>
      </c>
      <c r="B28" s="152"/>
      <c r="C28" s="150">
        <v>0</v>
      </c>
      <c r="D28" s="150"/>
      <c r="E28" s="152"/>
    </row>
    <row r="29" spans="1:5" ht="14.25" customHeight="1" x14ac:dyDescent="0.2">
      <c r="A29" s="149" t="s">
        <v>168</v>
      </c>
      <c r="B29" s="152"/>
      <c r="C29" s="151">
        <f>SUBTOTAL(9,C28:C28)</f>
        <v>0</v>
      </c>
      <c r="D29" s="150"/>
      <c r="E29" s="152"/>
    </row>
    <row r="30" spans="1:5" ht="14.25" customHeight="1" x14ac:dyDescent="0.2">
      <c r="A30" s="149" t="s">
        <v>169</v>
      </c>
      <c r="B30" s="152"/>
      <c r="C30" s="149"/>
      <c r="D30" s="150"/>
      <c r="E30" s="152"/>
    </row>
    <row r="31" spans="1:5" ht="14.25" customHeight="1" x14ac:dyDescent="0.2">
      <c r="A31" s="149"/>
      <c r="B31" s="152"/>
      <c r="C31" s="149">
        <v>0</v>
      </c>
      <c r="D31" s="150"/>
      <c r="E31" s="152"/>
    </row>
    <row r="32" spans="1:5" ht="14.25" customHeight="1" x14ac:dyDescent="0.2">
      <c r="A32" s="149" t="s">
        <v>170</v>
      </c>
      <c r="B32" s="152"/>
      <c r="C32" s="151">
        <f>SUBTOTAL(9,C31)</f>
        <v>0</v>
      </c>
      <c r="D32" s="150"/>
      <c r="E32" s="152"/>
    </row>
    <row r="33" spans="1:5" ht="14.25" customHeight="1" x14ac:dyDescent="0.2">
      <c r="A33" s="149" t="s">
        <v>133</v>
      </c>
      <c r="B33" s="152"/>
      <c r="C33" s="149"/>
      <c r="D33" s="151">
        <f>SUBTOTAL(9,C22:C32)</f>
        <v>0</v>
      </c>
      <c r="E33" s="152"/>
    </row>
    <row r="34" spans="1:5" ht="14.25" customHeight="1" x14ac:dyDescent="0.2">
      <c r="A34" s="149"/>
      <c r="B34" s="152"/>
      <c r="C34" s="149"/>
      <c r="D34" s="150"/>
      <c r="E34" s="152"/>
    </row>
    <row r="35" spans="1:5" ht="14.25" customHeight="1" x14ac:dyDescent="0.2">
      <c r="A35" s="149" t="s">
        <v>134</v>
      </c>
      <c r="B35" s="152"/>
      <c r="C35" s="149"/>
      <c r="D35" s="150"/>
      <c r="E35" s="151">
        <f>D21+D33</f>
        <v>8046367</v>
      </c>
    </row>
    <row r="36" spans="1:5" ht="14.25" customHeight="1" x14ac:dyDescent="0.2">
      <c r="A36" s="149"/>
      <c r="B36" s="152"/>
      <c r="C36" s="149"/>
      <c r="D36" s="150"/>
      <c r="E36" s="152"/>
    </row>
    <row r="37" spans="1:5" ht="14.25" customHeight="1" x14ac:dyDescent="0.2">
      <c r="A37" s="149" t="s">
        <v>135</v>
      </c>
      <c r="B37" s="152"/>
      <c r="C37" s="150"/>
      <c r="D37" s="150"/>
      <c r="E37" s="150"/>
    </row>
    <row r="38" spans="1:5" ht="14.25" customHeight="1" x14ac:dyDescent="0.2">
      <c r="A38" s="149" t="s">
        <v>136</v>
      </c>
      <c r="B38" s="152"/>
      <c r="C38" s="150"/>
      <c r="D38" s="150"/>
      <c r="E38" s="150"/>
    </row>
    <row r="39" spans="1:5" ht="14.25" customHeight="1" x14ac:dyDescent="0.2">
      <c r="A39" s="149" t="s">
        <v>171</v>
      </c>
      <c r="B39" s="152"/>
      <c r="C39" s="150"/>
      <c r="D39" s="150"/>
      <c r="E39" s="150"/>
    </row>
    <row r="40" spans="1:5" ht="14.25" customHeight="1" x14ac:dyDescent="0.2">
      <c r="A40" s="149"/>
      <c r="B40" s="152" t="s">
        <v>172</v>
      </c>
      <c r="C40" s="150">
        <v>190073</v>
      </c>
      <c r="D40" s="150"/>
      <c r="E40" s="150"/>
    </row>
    <row r="41" spans="1:5" ht="14.25" customHeight="1" x14ac:dyDescent="0.2">
      <c r="A41" s="149" t="s">
        <v>173</v>
      </c>
      <c r="B41" s="152"/>
      <c r="C41" s="157">
        <f>SUBTOTAL(9,C39:C40)</f>
        <v>190073</v>
      </c>
      <c r="D41" s="150"/>
      <c r="E41" s="150"/>
    </row>
    <row r="42" spans="1:5" ht="14.25" customHeight="1" x14ac:dyDescent="0.2">
      <c r="A42" s="149" t="s">
        <v>137</v>
      </c>
      <c r="B42" s="152"/>
      <c r="C42" s="150"/>
      <c r="D42" s="150"/>
      <c r="E42" s="150"/>
    </row>
    <row r="43" spans="1:5" ht="14.25" customHeight="1" x14ac:dyDescent="0.2">
      <c r="A43" s="149"/>
      <c r="B43" s="152" t="s">
        <v>174</v>
      </c>
      <c r="C43" s="150">
        <v>0</v>
      </c>
      <c r="D43" s="150"/>
      <c r="E43" s="150"/>
    </row>
    <row r="44" spans="1:5" ht="14.25" customHeight="1" x14ac:dyDescent="0.2">
      <c r="A44" s="149"/>
      <c r="B44" s="152"/>
      <c r="C44" s="150"/>
      <c r="D44" s="150"/>
      <c r="E44" s="150"/>
    </row>
    <row r="45" spans="1:5" ht="14.25" customHeight="1" x14ac:dyDescent="0.2">
      <c r="A45" s="149" t="s">
        <v>175</v>
      </c>
      <c r="B45" s="152"/>
      <c r="C45" s="157">
        <f>SUBTOTAL(9,C43:C44)</f>
        <v>0</v>
      </c>
      <c r="D45" s="150"/>
      <c r="E45" s="150"/>
    </row>
    <row r="46" spans="1:5" ht="14.25" customHeight="1" x14ac:dyDescent="0.2">
      <c r="A46" s="149" t="s">
        <v>176</v>
      </c>
      <c r="B46" s="152"/>
      <c r="C46" s="150"/>
      <c r="D46" s="150"/>
      <c r="E46" s="150"/>
    </row>
    <row r="47" spans="1:5" ht="14.25" customHeight="1" x14ac:dyDescent="0.2">
      <c r="A47" s="149"/>
      <c r="B47" s="152" t="s">
        <v>177</v>
      </c>
      <c r="C47" s="150">
        <v>48980</v>
      </c>
      <c r="D47" s="150"/>
      <c r="E47" s="150"/>
    </row>
    <row r="48" spans="1:5" ht="14.25" customHeight="1" x14ac:dyDescent="0.2">
      <c r="A48" s="149"/>
      <c r="B48" s="152" t="s">
        <v>178</v>
      </c>
      <c r="C48" s="150">
        <v>61497</v>
      </c>
      <c r="D48" s="150"/>
      <c r="E48" s="150"/>
    </row>
    <row r="49" spans="1:5" ht="14.25" customHeight="1" x14ac:dyDescent="0.2">
      <c r="A49" s="149" t="s">
        <v>179</v>
      </c>
      <c r="B49" s="152"/>
      <c r="C49" s="157">
        <f>SUBTOTAL(9,C47:C48)</f>
        <v>110477</v>
      </c>
      <c r="D49" s="150"/>
      <c r="E49" s="150"/>
    </row>
    <row r="50" spans="1:5" ht="14.25" customHeight="1" x14ac:dyDescent="0.2">
      <c r="A50" s="149" t="s">
        <v>138</v>
      </c>
      <c r="B50" s="152"/>
      <c r="C50" s="150"/>
      <c r="D50" s="151">
        <f>SUBTOTAL(9,C39:C49)</f>
        <v>300550</v>
      </c>
      <c r="E50" s="150"/>
    </row>
    <row r="51" spans="1:5" ht="14.25" customHeight="1" x14ac:dyDescent="0.2">
      <c r="A51" s="149"/>
      <c r="B51" s="152"/>
      <c r="C51" s="150"/>
      <c r="D51" s="150"/>
      <c r="E51" s="150"/>
    </row>
    <row r="52" spans="1:5" ht="14.25" customHeight="1" x14ac:dyDescent="0.2">
      <c r="A52" s="149" t="s">
        <v>139</v>
      </c>
      <c r="B52" s="152"/>
      <c r="C52" s="150"/>
      <c r="D52" s="150"/>
      <c r="E52" s="150"/>
    </row>
    <row r="53" spans="1:5" ht="14.25" customHeight="1" x14ac:dyDescent="0.2">
      <c r="A53" s="149" t="s">
        <v>140</v>
      </c>
      <c r="B53" s="152"/>
      <c r="C53" s="150">
        <v>0</v>
      </c>
      <c r="D53" s="150"/>
      <c r="E53" s="150"/>
    </row>
    <row r="54" spans="1:5" ht="14.25" customHeight="1" x14ac:dyDescent="0.2">
      <c r="A54" s="149" t="s">
        <v>141</v>
      </c>
      <c r="B54" s="152"/>
      <c r="C54" s="150"/>
      <c r="D54" s="151">
        <f>SUM(C53:C53)</f>
        <v>0</v>
      </c>
      <c r="E54" s="150"/>
    </row>
    <row r="55" spans="1:5" ht="14.25" customHeight="1" x14ac:dyDescent="0.2">
      <c r="A55" s="149"/>
      <c r="B55" s="152"/>
      <c r="C55" s="150"/>
      <c r="D55" s="150"/>
      <c r="E55" s="150"/>
    </row>
    <row r="56" spans="1:5" ht="14.25" customHeight="1" x14ac:dyDescent="0.2">
      <c r="A56" s="149" t="s">
        <v>142</v>
      </c>
      <c r="B56" s="152"/>
      <c r="C56" s="150"/>
      <c r="D56" s="150"/>
      <c r="E56" s="151">
        <f>D50+D54</f>
        <v>300550</v>
      </c>
    </row>
    <row r="57" spans="1:5" ht="14.25" customHeight="1" x14ac:dyDescent="0.2">
      <c r="A57" s="149"/>
      <c r="B57" s="152"/>
      <c r="C57" s="150"/>
      <c r="D57" s="150"/>
      <c r="E57" s="153"/>
    </row>
    <row r="58" spans="1:5" ht="14.25" customHeight="1" x14ac:dyDescent="0.2">
      <c r="A58" s="149" t="s">
        <v>143</v>
      </c>
      <c r="B58" s="152"/>
      <c r="C58" s="150"/>
      <c r="D58" s="150"/>
      <c r="E58" s="150"/>
    </row>
    <row r="59" spans="1:5" ht="14.25" customHeight="1" x14ac:dyDescent="0.2">
      <c r="A59" s="149" t="s">
        <v>144</v>
      </c>
      <c r="B59" s="152"/>
      <c r="C59" s="150"/>
      <c r="D59" s="150">
        <v>7755455</v>
      </c>
      <c r="E59" s="150"/>
    </row>
    <row r="60" spans="1:5" ht="14.25" customHeight="1" x14ac:dyDescent="0.2">
      <c r="A60" s="149" t="s">
        <v>180</v>
      </c>
      <c r="B60" s="152"/>
      <c r="C60" s="150"/>
      <c r="D60" s="151">
        <v>-9638</v>
      </c>
      <c r="E60" s="151"/>
    </row>
    <row r="61" spans="1:5" ht="14.25" customHeight="1" x14ac:dyDescent="0.2">
      <c r="A61" s="149" t="s">
        <v>145</v>
      </c>
      <c r="B61" s="152"/>
      <c r="C61" s="150"/>
      <c r="D61" s="150"/>
      <c r="E61" s="151">
        <f>SUBTOTAL(9,D59:D60)</f>
        <v>7745817</v>
      </c>
    </row>
    <row r="62" spans="1:5" ht="14.25" customHeight="1" x14ac:dyDescent="0.2">
      <c r="A62" s="154" t="s">
        <v>146</v>
      </c>
      <c r="B62" s="163"/>
      <c r="C62" s="151"/>
      <c r="D62" s="151"/>
      <c r="E62" s="157">
        <f>+E56+E61</f>
        <v>8046367</v>
      </c>
    </row>
    <row r="63" spans="1:5" ht="14.25" customHeight="1" x14ac:dyDescent="0.2">
      <c r="A63" s="155"/>
      <c r="C63" s="155"/>
      <c r="D63" s="155"/>
      <c r="E63" s="156"/>
    </row>
    <row r="64" spans="1:5" ht="14.25" customHeight="1" x14ac:dyDescent="0.2">
      <c r="A64" s="270"/>
      <c r="B64" s="270"/>
      <c r="C64" s="270"/>
      <c r="D64" s="270"/>
      <c r="E64" s="270"/>
    </row>
    <row r="65" ht="14.25" customHeight="1" x14ac:dyDescent="0.2"/>
    <row r="66" ht="14.25" customHeight="1" x14ac:dyDescent="0.2"/>
    <row r="67" ht="14.25" customHeight="1" x14ac:dyDescent="0.2"/>
    <row r="68" ht="14.15" customHeight="1" x14ac:dyDescent="0.2"/>
    <row r="69" ht="14.15" customHeight="1" x14ac:dyDescent="0.2"/>
  </sheetData>
  <mergeCells count="6">
    <mergeCell ref="A64:E64"/>
    <mergeCell ref="A2:E2"/>
    <mergeCell ref="A4:E4"/>
    <mergeCell ref="A5:E5"/>
    <mergeCell ref="A6:B6"/>
    <mergeCell ref="C6:E6"/>
  </mergeCells>
  <phoneticPr fontId="25"/>
  <pageMargins left="0.70866141732283472" right="0.70866141732283472" top="0.74803149606299213" bottom="0.74803149606299213" header="0.31496062992125984" footer="0.31496062992125984"/>
  <pageSetup paperSize="9" scale="88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W39"/>
  <sheetViews>
    <sheetView topLeftCell="A2" zoomScaleNormal="100" workbookViewId="0">
      <pane xSplit="5" ySplit="4" topLeftCell="F6" activePane="bottomRight" state="frozen"/>
      <selection activeCell="A2" sqref="A2"/>
      <selection pane="topRight" activeCell="F2" sqref="F2"/>
      <selection pane="bottomLeft" activeCell="A6" sqref="A6"/>
      <selection pane="bottomRight" activeCell="M41" sqref="M41"/>
    </sheetView>
  </sheetViews>
  <sheetFormatPr defaultRowHeight="13" x14ac:dyDescent="0.2"/>
  <cols>
    <col min="1" max="1" width="3.19921875" customWidth="1"/>
    <col min="2" max="2" width="12.5" style="2" customWidth="1"/>
    <col min="3" max="3" width="9.5" style="1" bestFit="1" customWidth="1"/>
    <col min="4" max="4" width="9.5" style="26" bestFit="1" customWidth="1"/>
    <col min="5" max="5" width="8" style="1" bestFit="1" customWidth="1"/>
    <col min="6" max="6" width="7.8984375" style="1" customWidth="1"/>
    <col min="7" max="8" width="8" style="1" bestFit="1" customWidth="1"/>
    <col min="9" max="9" width="8.09765625" style="1" bestFit="1" customWidth="1"/>
    <col min="10" max="10" width="8" bestFit="1" customWidth="1"/>
    <col min="11" max="11" width="9" bestFit="1" customWidth="1"/>
    <col min="12" max="12" width="8.59765625" bestFit="1" customWidth="1"/>
    <col min="13" max="13" width="9.59765625" bestFit="1" customWidth="1"/>
    <col min="14" max="14" width="8.69921875" customWidth="1"/>
    <col min="15" max="15" width="8.59765625" bestFit="1" customWidth="1"/>
    <col min="16" max="16" width="8.8984375" customWidth="1"/>
    <col min="17" max="17" width="8" bestFit="1" customWidth="1"/>
    <col min="18" max="18" width="7.3984375" bestFit="1" customWidth="1"/>
    <col min="19" max="19" width="8.09765625" customWidth="1"/>
    <col min="20" max="20" width="8.8984375" bestFit="1" customWidth="1"/>
    <col min="21" max="21" width="0.59765625" customWidth="1"/>
  </cols>
  <sheetData>
    <row r="2" spans="1:22" ht="18.75" customHeight="1" x14ac:dyDescent="0.2">
      <c r="A2" s="279" t="s">
        <v>197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</row>
    <row r="3" spans="1:22" ht="18" customHeight="1" thickBot="1" x14ac:dyDescent="0.25">
      <c r="S3" s="280" t="s">
        <v>69</v>
      </c>
      <c r="T3" s="280"/>
    </row>
    <row r="4" spans="1:22" ht="18" customHeight="1" thickBot="1" x14ac:dyDescent="0.25">
      <c r="A4" s="281" t="s">
        <v>72</v>
      </c>
      <c r="B4" s="281"/>
      <c r="C4" s="283" t="s">
        <v>117</v>
      </c>
      <c r="D4" s="285" t="s">
        <v>119</v>
      </c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7"/>
    </row>
    <row r="5" spans="1:22" ht="80.150000000000006" customHeight="1" thickBot="1" x14ac:dyDescent="0.25">
      <c r="A5" s="282"/>
      <c r="B5" s="282"/>
      <c r="C5" s="284"/>
      <c r="D5" s="27" t="s">
        <v>74</v>
      </c>
      <c r="E5" s="8" t="s">
        <v>75</v>
      </c>
      <c r="F5" s="9" t="s">
        <v>76</v>
      </c>
      <c r="G5" s="9" t="s">
        <v>77</v>
      </c>
      <c r="H5" s="9" t="s">
        <v>78</v>
      </c>
      <c r="I5" s="9" t="s">
        <v>79</v>
      </c>
      <c r="J5" s="10" t="s">
        <v>198</v>
      </c>
      <c r="K5" s="10" t="s">
        <v>80</v>
      </c>
      <c r="L5" s="10" t="s">
        <v>111</v>
      </c>
      <c r="M5" s="10" t="s">
        <v>109</v>
      </c>
      <c r="N5" s="10" t="s">
        <v>120</v>
      </c>
      <c r="O5" s="10" t="s">
        <v>110</v>
      </c>
      <c r="P5" s="10" t="s">
        <v>122</v>
      </c>
      <c r="Q5" s="10" t="s">
        <v>81</v>
      </c>
      <c r="R5" s="10" t="s">
        <v>82</v>
      </c>
      <c r="S5" s="10" t="s">
        <v>123</v>
      </c>
      <c r="T5" s="11" t="s">
        <v>83</v>
      </c>
      <c r="U5" s="3"/>
      <c r="V5" s="3"/>
    </row>
    <row r="6" spans="1:22" ht="17.25" customHeight="1" x14ac:dyDescent="0.2">
      <c r="A6" s="25" t="s">
        <v>84</v>
      </c>
      <c r="B6" s="4"/>
      <c r="C6" s="13"/>
      <c r="D6" s="91"/>
      <c r="E6" s="54"/>
      <c r="F6" s="29"/>
      <c r="G6" s="29"/>
      <c r="H6" s="29"/>
      <c r="I6" s="30"/>
      <c r="J6" s="30"/>
      <c r="K6" s="30"/>
      <c r="L6" s="30"/>
      <c r="M6" s="30"/>
      <c r="N6" s="30"/>
      <c r="O6" s="30"/>
      <c r="P6" s="30"/>
      <c r="Q6" s="103"/>
      <c r="R6" s="103"/>
      <c r="S6" s="103"/>
      <c r="T6" s="104"/>
    </row>
    <row r="7" spans="1:22" ht="17.25" customHeight="1" x14ac:dyDescent="0.2">
      <c r="A7" s="20"/>
      <c r="B7" s="102" t="s">
        <v>85</v>
      </c>
      <c r="C7" s="32">
        <f>SUM(D7:T7)</f>
        <v>2136245</v>
      </c>
      <c r="D7" s="33">
        <v>141365</v>
      </c>
      <c r="E7" s="34"/>
      <c r="F7" s="35"/>
      <c r="G7" s="35"/>
      <c r="H7" s="35"/>
      <c r="I7" s="36"/>
      <c r="J7" s="36"/>
      <c r="K7" s="36"/>
      <c r="L7" s="36"/>
      <c r="M7" s="36">
        <v>1994880</v>
      </c>
      <c r="N7" s="36"/>
      <c r="O7" s="36"/>
      <c r="P7" s="36"/>
      <c r="Q7" s="105"/>
      <c r="R7" s="105"/>
      <c r="S7" s="105"/>
      <c r="T7" s="106"/>
    </row>
    <row r="8" spans="1:22" ht="17.25" customHeight="1" thickBot="1" x14ac:dyDescent="0.25">
      <c r="A8" s="20"/>
      <c r="B8" s="102" t="s">
        <v>86</v>
      </c>
      <c r="C8" s="32">
        <f>SUM(D8:T8)</f>
        <v>6309</v>
      </c>
      <c r="D8" s="33">
        <v>318</v>
      </c>
      <c r="E8" s="34"/>
      <c r="F8" s="35"/>
      <c r="G8" s="35"/>
      <c r="H8" s="35"/>
      <c r="I8" s="36"/>
      <c r="J8" s="36"/>
      <c r="K8" s="36"/>
      <c r="L8" s="36"/>
      <c r="M8" s="36">
        <v>5991</v>
      </c>
      <c r="N8" s="36"/>
      <c r="O8" s="36"/>
      <c r="P8" s="36"/>
      <c r="Q8" s="105"/>
      <c r="R8" s="105"/>
      <c r="S8" s="105"/>
      <c r="T8" s="106"/>
    </row>
    <row r="9" spans="1:22" ht="17.25" customHeight="1" thickBot="1" x14ac:dyDescent="0.25">
      <c r="A9" s="24"/>
      <c r="B9" s="12" t="s">
        <v>87</v>
      </c>
      <c r="C9" s="14">
        <f t="shared" ref="C9:T9" si="0">SUBTOTAL(9,C7:C8)</f>
        <v>2142554</v>
      </c>
      <c r="D9" s="28">
        <f t="shared" si="0"/>
        <v>141683</v>
      </c>
      <c r="E9" s="15">
        <f t="shared" si="0"/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>SUBTOTAL(9,M7:M8)</f>
        <v>2000871</v>
      </c>
      <c r="N9" s="16">
        <f>SUBTOTAL(9,N7:N8)</f>
        <v>0</v>
      </c>
      <c r="O9" s="16">
        <f t="shared" si="0"/>
        <v>0</v>
      </c>
      <c r="P9" s="16">
        <f t="shared" si="0"/>
        <v>0</v>
      </c>
      <c r="Q9" s="107">
        <f t="shared" si="0"/>
        <v>0</v>
      </c>
      <c r="R9" s="107">
        <f t="shared" si="0"/>
        <v>0</v>
      </c>
      <c r="S9" s="107">
        <f t="shared" si="0"/>
        <v>0</v>
      </c>
      <c r="T9" s="108">
        <f t="shared" si="0"/>
        <v>0</v>
      </c>
    </row>
    <row r="10" spans="1:22" ht="17.25" customHeight="1" x14ac:dyDescent="0.2">
      <c r="A10" s="21" t="s">
        <v>88</v>
      </c>
      <c r="B10" s="6"/>
      <c r="C10" s="18"/>
      <c r="D10" s="94"/>
      <c r="E10" s="55"/>
      <c r="F10" s="38"/>
      <c r="G10" s="38"/>
      <c r="H10" s="38"/>
      <c r="I10" s="30"/>
      <c r="J10" s="30"/>
      <c r="K10" s="30"/>
      <c r="L10" s="30"/>
      <c r="M10" s="30"/>
      <c r="N10" s="30"/>
      <c r="O10" s="30"/>
      <c r="P10" s="30"/>
      <c r="Q10" s="103"/>
      <c r="R10" s="103"/>
      <c r="S10" s="103"/>
      <c r="T10" s="104"/>
    </row>
    <row r="11" spans="1:22" ht="17.25" customHeight="1" x14ac:dyDescent="0.2">
      <c r="A11" s="22"/>
      <c r="B11" s="102" t="s">
        <v>89</v>
      </c>
      <c r="C11" s="32">
        <f t="shared" ref="C11:C25" si="1">SUM(D11:T11)</f>
        <v>0</v>
      </c>
      <c r="D11" s="33"/>
      <c r="E11" s="34"/>
      <c r="F11" s="35"/>
      <c r="G11" s="35"/>
      <c r="H11" s="35"/>
      <c r="I11" s="36">
        <v>0</v>
      </c>
      <c r="J11" s="36"/>
      <c r="K11" s="36"/>
      <c r="L11" s="36"/>
      <c r="M11" s="36"/>
      <c r="N11" s="36"/>
      <c r="O11" s="36"/>
      <c r="P11" s="36"/>
      <c r="Q11" s="105"/>
      <c r="R11" s="105"/>
      <c r="S11" s="105"/>
      <c r="T11" s="106"/>
    </row>
    <row r="12" spans="1:22" ht="17.25" customHeight="1" x14ac:dyDescent="0.2">
      <c r="A12" s="22"/>
      <c r="B12" s="102" t="s">
        <v>90</v>
      </c>
      <c r="C12" s="32">
        <f t="shared" si="1"/>
        <v>44906</v>
      </c>
      <c r="D12" s="33">
        <v>34106</v>
      </c>
      <c r="E12" s="34">
        <v>10800</v>
      </c>
      <c r="F12" s="35"/>
      <c r="G12" s="35"/>
      <c r="H12" s="35"/>
      <c r="I12" s="36"/>
      <c r="J12" s="36"/>
      <c r="K12" s="36"/>
      <c r="L12" s="36"/>
      <c r="M12" s="36"/>
      <c r="N12" s="36"/>
      <c r="O12" s="36"/>
      <c r="P12" s="36"/>
      <c r="Q12" s="105"/>
      <c r="R12" s="105"/>
      <c r="S12" s="105"/>
      <c r="T12" s="106"/>
    </row>
    <row r="13" spans="1:22" ht="17.25" customHeight="1" x14ac:dyDescent="0.2">
      <c r="A13" s="22"/>
      <c r="B13" s="102" t="s">
        <v>91</v>
      </c>
      <c r="C13" s="32">
        <f t="shared" si="1"/>
        <v>657754</v>
      </c>
      <c r="D13" s="33"/>
      <c r="E13" s="34"/>
      <c r="F13" s="35">
        <v>25000</v>
      </c>
      <c r="G13" s="35">
        <v>60000</v>
      </c>
      <c r="H13" s="35">
        <v>18886</v>
      </c>
      <c r="I13" s="36"/>
      <c r="J13" s="36"/>
      <c r="K13" s="36"/>
      <c r="L13" s="36">
        <v>53400</v>
      </c>
      <c r="M13" s="36"/>
      <c r="N13" s="36">
        <v>144000</v>
      </c>
      <c r="O13" s="36">
        <v>142400</v>
      </c>
      <c r="P13" s="36">
        <v>141900</v>
      </c>
      <c r="Q13" s="105">
        <v>7368</v>
      </c>
      <c r="R13" s="105"/>
      <c r="S13" s="105">
        <v>64800</v>
      </c>
      <c r="T13" s="106"/>
    </row>
    <row r="14" spans="1:22" ht="17.25" customHeight="1" x14ac:dyDescent="0.2">
      <c r="A14" s="22"/>
      <c r="B14" s="102" t="s">
        <v>92</v>
      </c>
      <c r="C14" s="32">
        <f t="shared" si="1"/>
        <v>140788</v>
      </c>
      <c r="D14" s="33">
        <v>648</v>
      </c>
      <c r="E14" s="34">
        <v>92880</v>
      </c>
      <c r="F14" s="35">
        <v>9570</v>
      </c>
      <c r="G14" s="35"/>
      <c r="H14" s="35">
        <v>1500</v>
      </c>
      <c r="I14" s="36"/>
      <c r="J14" s="36"/>
      <c r="K14" s="36">
        <v>36190</v>
      </c>
      <c r="L14" s="36"/>
      <c r="M14" s="36"/>
      <c r="N14" s="36"/>
      <c r="O14" s="36"/>
      <c r="P14" s="36"/>
      <c r="Q14" s="105"/>
      <c r="R14" s="105">
        <v>0</v>
      </c>
      <c r="S14" s="105"/>
      <c r="T14" s="106">
        <v>0</v>
      </c>
    </row>
    <row r="15" spans="1:22" ht="17.25" customHeight="1" x14ac:dyDescent="0.2">
      <c r="A15" s="22"/>
      <c r="B15" s="102" t="s">
        <v>93</v>
      </c>
      <c r="C15" s="32">
        <f t="shared" si="1"/>
        <v>207299</v>
      </c>
      <c r="D15" s="33">
        <v>0</v>
      </c>
      <c r="E15" s="34"/>
      <c r="F15" s="35">
        <v>147231</v>
      </c>
      <c r="G15" s="35">
        <v>40821</v>
      </c>
      <c r="H15" s="35">
        <v>4069</v>
      </c>
      <c r="I15" s="36"/>
      <c r="J15" s="36"/>
      <c r="K15" s="36"/>
      <c r="L15" s="36">
        <v>784</v>
      </c>
      <c r="M15" s="36"/>
      <c r="N15" s="36">
        <v>8482</v>
      </c>
      <c r="O15" s="36"/>
      <c r="P15" s="36">
        <v>0</v>
      </c>
      <c r="Q15" s="105">
        <v>3564</v>
      </c>
      <c r="R15" s="105"/>
      <c r="S15" s="105">
        <v>2348</v>
      </c>
      <c r="T15" s="106">
        <v>0</v>
      </c>
    </row>
    <row r="16" spans="1:22" ht="17.25" customHeight="1" x14ac:dyDescent="0.2">
      <c r="A16" s="22"/>
      <c r="B16" s="102" t="s">
        <v>94</v>
      </c>
      <c r="C16" s="32">
        <f t="shared" si="1"/>
        <v>289305</v>
      </c>
      <c r="D16" s="33">
        <v>104880</v>
      </c>
      <c r="E16" s="34">
        <v>0</v>
      </c>
      <c r="F16" s="35">
        <v>20000</v>
      </c>
      <c r="G16" s="35"/>
      <c r="H16" s="35"/>
      <c r="I16" s="36"/>
      <c r="J16" s="36">
        <v>2000</v>
      </c>
      <c r="K16" s="36">
        <v>24550</v>
      </c>
      <c r="L16" s="36">
        <v>6375</v>
      </c>
      <c r="M16" s="36">
        <v>16500</v>
      </c>
      <c r="N16" s="36">
        <v>2250</v>
      </c>
      <c r="O16" s="36">
        <v>63025</v>
      </c>
      <c r="P16" s="36">
        <v>32575</v>
      </c>
      <c r="Q16" s="105">
        <v>2250</v>
      </c>
      <c r="R16" s="105"/>
      <c r="S16" s="105">
        <v>14900</v>
      </c>
      <c r="T16" s="106">
        <v>0</v>
      </c>
    </row>
    <row r="17" spans="1:23" ht="17.25" customHeight="1" x14ac:dyDescent="0.2">
      <c r="A17" s="22"/>
      <c r="B17" s="102" t="s">
        <v>95</v>
      </c>
      <c r="C17" s="32">
        <f t="shared" si="1"/>
        <v>487403</v>
      </c>
      <c r="D17" s="33">
        <v>284539</v>
      </c>
      <c r="E17" s="34">
        <v>6480</v>
      </c>
      <c r="F17" s="35">
        <v>18471</v>
      </c>
      <c r="G17" s="35"/>
      <c r="H17" s="35">
        <v>1476</v>
      </c>
      <c r="I17" s="36">
        <v>0</v>
      </c>
      <c r="J17" s="36"/>
      <c r="K17" s="36">
        <v>24600</v>
      </c>
      <c r="L17" s="36"/>
      <c r="M17" s="36">
        <v>145579</v>
      </c>
      <c r="N17" s="36"/>
      <c r="O17" s="36"/>
      <c r="P17" s="36"/>
      <c r="Q17" s="105"/>
      <c r="R17" s="105"/>
      <c r="S17" s="105">
        <v>6258</v>
      </c>
      <c r="T17" s="106">
        <v>0</v>
      </c>
    </row>
    <row r="18" spans="1:23" ht="17.25" customHeight="1" x14ac:dyDescent="0.2">
      <c r="A18" s="22"/>
      <c r="B18" s="102" t="s">
        <v>96</v>
      </c>
      <c r="C18" s="32">
        <f t="shared" si="1"/>
        <v>237786</v>
      </c>
      <c r="D18" s="33">
        <v>130182</v>
      </c>
      <c r="E18" s="34"/>
      <c r="F18" s="35">
        <v>15474</v>
      </c>
      <c r="G18" s="35">
        <v>5292</v>
      </c>
      <c r="H18" s="35"/>
      <c r="I18" s="36"/>
      <c r="J18" s="36"/>
      <c r="K18" s="36">
        <v>42472</v>
      </c>
      <c r="L18" s="36"/>
      <c r="M18" s="36">
        <v>42641</v>
      </c>
      <c r="N18" s="36">
        <v>1725</v>
      </c>
      <c r="O18" s="36"/>
      <c r="P18" s="36"/>
      <c r="Q18" s="105"/>
      <c r="R18" s="105">
        <v>0</v>
      </c>
      <c r="S18" s="105"/>
      <c r="T18" s="106">
        <v>0</v>
      </c>
    </row>
    <row r="19" spans="1:23" ht="17.25" customHeight="1" x14ac:dyDescent="0.2">
      <c r="A19" s="22"/>
      <c r="B19" s="102" t="s">
        <v>97</v>
      </c>
      <c r="C19" s="32">
        <f t="shared" si="1"/>
        <v>221904</v>
      </c>
      <c r="D19" s="33">
        <v>221904</v>
      </c>
      <c r="E19" s="34"/>
      <c r="F19" s="35"/>
      <c r="G19" s="35"/>
      <c r="H19" s="35"/>
      <c r="I19" s="36"/>
      <c r="J19" s="36"/>
      <c r="K19" s="36"/>
      <c r="L19" s="36"/>
      <c r="M19" s="36"/>
      <c r="N19" s="36"/>
      <c r="O19" s="36"/>
      <c r="P19" s="36"/>
      <c r="Q19" s="105"/>
      <c r="R19" s="105"/>
      <c r="S19" s="105"/>
      <c r="T19" s="106"/>
    </row>
    <row r="20" spans="1:23" ht="17.25" customHeight="1" x14ac:dyDescent="0.2">
      <c r="A20" s="22"/>
      <c r="B20" s="102" t="s">
        <v>98</v>
      </c>
      <c r="C20" s="32">
        <f t="shared" si="1"/>
        <v>432000</v>
      </c>
      <c r="D20" s="33">
        <v>432000</v>
      </c>
      <c r="E20" s="34"/>
      <c r="F20" s="35"/>
      <c r="G20" s="35"/>
      <c r="H20" s="35"/>
      <c r="I20" s="36"/>
      <c r="J20" s="36"/>
      <c r="K20" s="36"/>
      <c r="L20" s="36"/>
      <c r="M20" s="36"/>
      <c r="N20" s="36"/>
      <c r="O20" s="36"/>
      <c r="P20" s="36"/>
      <c r="Q20" s="105"/>
      <c r="R20" s="105"/>
      <c r="S20" s="105"/>
      <c r="T20" s="106"/>
    </row>
    <row r="21" spans="1:23" ht="17.25" customHeight="1" x14ac:dyDescent="0.2">
      <c r="A21" s="22"/>
      <c r="B21" s="102" t="s">
        <v>99</v>
      </c>
      <c r="C21" s="32">
        <f t="shared" si="1"/>
        <v>205055</v>
      </c>
      <c r="D21" s="33">
        <v>42120</v>
      </c>
      <c r="E21" s="34"/>
      <c r="F21" s="35">
        <v>14207</v>
      </c>
      <c r="G21" s="35">
        <v>3750</v>
      </c>
      <c r="H21" s="35">
        <v>4220</v>
      </c>
      <c r="I21" s="36"/>
      <c r="J21" s="36"/>
      <c r="K21" s="36">
        <v>200</v>
      </c>
      <c r="L21" s="36"/>
      <c r="M21" s="36">
        <v>94160</v>
      </c>
      <c r="N21" s="36">
        <v>6250</v>
      </c>
      <c r="O21" s="36"/>
      <c r="P21" s="36"/>
      <c r="Q21" s="105">
        <v>16998</v>
      </c>
      <c r="R21" s="105">
        <v>0</v>
      </c>
      <c r="S21" s="105">
        <v>23150</v>
      </c>
      <c r="T21" s="106">
        <v>0</v>
      </c>
    </row>
    <row r="22" spans="1:23" ht="17.25" customHeight="1" x14ac:dyDescent="0.2">
      <c r="A22" s="22"/>
      <c r="B22" s="102" t="s">
        <v>100</v>
      </c>
      <c r="C22" s="32">
        <f t="shared" si="1"/>
        <v>37988</v>
      </c>
      <c r="D22" s="33">
        <v>0</v>
      </c>
      <c r="E22" s="34"/>
      <c r="F22" s="35">
        <v>14460</v>
      </c>
      <c r="G22" s="35">
        <v>9520</v>
      </c>
      <c r="H22" s="35"/>
      <c r="I22" s="36"/>
      <c r="J22" s="36"/>
      <c r="K22" s="36">
        <v>14008</v>
      </c>
      <c r="L22" s="36"/>
      <c r="M22" s="36"/>
      <c r="N22" s="36"/>
      <c r="O22" s="36"/>
      <c r="P22" s="36"/>
      <c r="Q22" s="105"/>
      <c r="R22" s="105"/>
      <c r="S22" s="105"/>
      <c r="T22" s="106">
        <v>0</v>
      </c>
    </row>
    <row r="23" spans="1:23" ht="17.25" customHeight="1" x14ac:dyDescent="0.2">
      <c r="A23" s="22"/>
      <c r="B23" s="102" t="s">
        <v>121</v>
      </c>
      <c r="C23" s="32">
        <f t="shared" si="1"/>
        <v>35666</v>
      </c>
      <c r="D23" s="33">
        <v>80</v>
      </c>
      <c r="E23" s="34"/>
      <c r="F23" s="35"/>
      <c r="G23" s="35"/>
      <c r="H23" s="35"/>
      <c r="I23" s="36"/>
      <c r="J23" s="36"/>
      <c r="K23" s="36"/>
      <c r="L23" s="36"/>
      <c r="M23" s="36">
        <v>35586</v>
      </c>
      <c r="N23" s="36"/>
      <c r="O23" s="36"/>
      <c r="P23" s="36"/>
      <c r="Q23" s="105"/>
      <c r="R23" s="105"/>
      <c r="S23" s="105"/>
      <c r="T23" s="106"/>
    </row>
    <row r="24" spans="1:23" ht="17.25" customHeight="1" x14ac:dyDescent="0.2">
      <c r="A24" s="22"/>
      <c r="B24" s="102" t="s">
        <v>103</v>
      </c>
      <c r="C24" s="32">
        <f t="shared" si="1"/>
        <v>0</v>
      </c>
      <c r="D24" s="33">
        <v>0</v>
      </c>
      <c r="E24" s="34"/>
      <c r="F24" s="35"/>
      <c r="G24" s="35"/>
      <c r="H24" s="35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7"/>
    </row>
    <row r="25" spans="1:23" ht="17.25" customHeight="1" thickBot="1" x14ac:dyDescent="0.25">
      <c r="A25" s="22"/>
      <c r="B25" s="113" t="s">
        <v>104</v>
      </c>
      <c r="C25" s="114">
        <f t="shared" si="1"/>
        <v>10908</v>
      </c>
      <c r="D25" s="115">
        <v>10800</v>
      </c>
      <c r="E25" s="116"/>
      <c r="F25" s="92">
        <v>108</v>
      </c>
      <c r="G25" s="92"/>
      <c r="H25" s="92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117"/>
    </row>
    <row r="26" spans="1:23" ht="17.25" customHeight="1" thickBot="1" x14ac:dyDescent="0.25">
      <c r="A26" s="23"/>
      <c r="B26" s="12" t="s">
        <v>105</v>
      </c>
      <c r="C26" s="14">
        <f t="shared" ref="C26:T26" si="2">SUBTOTAL(9,C11:C25)</f>
        <v>3008762</v>
      </c>
      <c r="D26" s="28">
        <f t="shared" si="2"/>
        <v>1261259</v>
      </c>
      <c r="E26" s="15">
        <f t="shared" si="2"/>
        <v>110160</v>
      </c>
      <c r="F26" s="16">
        <f t="shared" si="2"/>
        <v>264521</v>
      </c>
      <c r="G26" s="16">
        <f t="shared" si="2"/>
        <v>119383</v>
      </c>
      <c r="H26" s="16">
        <f t="shared" si="2"/>
        <v>30151</v>
      </c>
      <c r="I26" s="16">
        <f t="shared" si="2"/>
        <v>0</v>
      </c>
      <c r="J26" s="16">
        <f t="shared" si="2"/>
        <v>2000</v>
      </c>
      <c r="K26" s="16">
        <f t="shared" si="2"/>
        <v>142020</v>
      </c>
      <c r="L26" s="16">
        <f t="shared" si="2"/>
        <v>60559</v>
      </c>
      <c r="M26" s="16">
        <f>SUBTOTAL(9,M11:M25)</f>
        <v>334466</v>
      </c>
      <c r="N26" s="16">
        <f>SUBTOTAL(9,N11:N25)</f>
        <v>162707</v>
      </c>
      <c r="O26" s="16">
        <f t="shared" si="2"/>
        <v>205425</v>
      </c>
      <c r="P26" s="16">
        <f t="shared" si="2"/>
        <v>174475</v>
      </c>
      <c r="Q26" s="16">
        <f t="shared" si="2"/>
        <v>30180</v>
      </c>
      <c r="R26" s="16">
        <f t="shared" si="2"/>
        <v>0</v>
      </c>
      <c r="S26" s="16">
        <f t="shared" si="2"/>
        <v>111456</v>
      </c>
      <c r="T26" s="17">
        <f t="shared" si="2"/>
        <v>0</v>
      </c>
    </row>
    <row r="27" spans="1:23" ht="17.25" customHeight="1" thickBot="1" x14ac:dyDescent="0.25">
      <c r="A27" s="7" t="s">
        <v>118</v>
      </c>
      <c r="B27" s="5"/>
      <c r="C27" s="19">
        <f t="shared" ref="C27:T27" si="3">SUBTOTAL(9,C6:C26)</f>
        <v>5151316</v>
      </c>
      <c r="D27" s="28">
        <f t="shared" si="3"/>
        <v>1402942</v>
      </c>
      <c r="E27" s="15">
        <f t="shared" si="3"/>
        <v>110160</v>
      </c>
      <c r="F27" s="16">
        <f t="shared" si="3"/>
        <v>264521</v>
      </c>
      <c r="G27" s="16">
        <f t="shared" si="3"/>
        <v>119383</v>
      </c>
      <c r="H27" s="16">
        <f t="shared" si="3"/>
        <v>30151</v>
      </c>
      <c r="I27" s="16">
        <f t="shared" si="3"/>
        <v>0</v>
      </c>
      <c r="J27" s="16">
        <f t="shared" si="3"/>
        <v>2000</v>
      </c>
      <c r="K27" s="16">
        <f t="shared" si="3"/>
        <v>142020</v>
      </c>
      <c r="L27" s="16">
        <f t="shared" si="3"/>
        <v>60559</v>
      </c>
      <c r="M27" s="16">
        <f>SUBTOTAL(9,M6:M26)</f>
        <v>2335337</v>
      </c>
      <c r="N27" s="16">
        <f>SUBTOTAL(9,N6:N26)</f>
        <v>162707</v>
      </c>
      <c r="O27" s="16">
        <f t="shared" si="3"/>
        <v>205425</v>
      </c>
      <c r="P27" s="16">
        <f t="shared" si="3"/>
        <v>174475</v>
      </c>
      <c r="Q27" s="16">
        <f t="shared" si="3"/>
        <v>30180</v>
      </c>
      <c r="R27" s="16">
        <f t="shared" si="3"/>
        <v>0</v>
      </c>
      <c r="S27" s="16">
        <f t="shared" si="3"/>
        <v>111456</v>
      </c>
      <c r="T27" s="17">
        <f t="shared" si="3"/>
        <v>0</v>
      </c>
    </row>
    <row r="28" spans="1:23" ht="17.25" customHeight="1" x14ac:dyDescent="0.2">
      <c r="A28" s="25"/>
      <c r="B28" s="98" t="s">
        <v>92</v>
      </c>
      <c r="C28" s="44">
        <v>0</v>
      </c>
      <c r="D28" s="45"/>
      <c r="E28" s="46"/>
      <c r="F28" s="46"/>
      <c r="G28" s="46"/>
      <c r="H28" s="46"/>
      <c r="I28" s="278"/>
      <c r="J28" s="278"/>
      <c r="K28" s="118"/>
      <c r="L28" s="118"/>
      <c r="M28" s="118"/>
      <c r="N28" s="46"/>
      <c r="O28" s="118"/>
      <c r="P28" s="46"/>
      <c r="Q28" s="118"/>
      <c r="S28" s="119"/>
      <c r="T28" s="120"/>
      <c r="U28" s="47"/>
      <c r="V28" s="47"/>
      <c r="W28" s="47"/>
    </row>
    <row r="29" spans="1:23" ht="17.25" customHeight="1" x14ac:dyDescent="0.2">
      <c r="A29" s="21"/>
      <c r="B29" s="121" t="s">
        <v>94</v>
      </c>
      <c r="C29" s="31">
        <v>12060</v>
      </c>
      <c r="D29" s="43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122"/>
      <c r="S29" s="119"/>
      <c r="T29" s="123"/>
      <c r="U29" s="47"/>
      <c r="V29" s="47"/>
      <c r="W29" s="47"/>
    </row>
    <row r="30" spans="1:23" ht="17.25" customHeight="1" x14ac:dyDescent="0.2">
      <c r="A30" s="145"/>
      <c r="B30" s="99" t="s">
        <v>95</v>
      </c>
      <c r="C30" s="31">
        <v>21658</v>
      </c>
      <c r="D30" s="43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122"/>
      <c r="S30" s="119"/>
      <c r="T30" s="123"/>
      <c r="U30" s="47"/>
      <c r="V30" s="47"/>
      <c r="W30" s="47"/>
    </row>
    <row r="31" spans="1:23" ht="17.25" customHeight="1" x14ac:dyDescent="0.2">
      <c r="A31" s="21"/>
      <c r="B31" s="100" t="s">
        <v>96</v>
      </c>
      <c r="C31" s="31">
        <v>144</v>
      </c>
      <c r="D31" s="43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274"/>
      <c r="T31" s="275"/>
      <c r="U31" s="47"/>
      <c r="V31" s="47"/>
      <c r="W31" s="47"/>
    </row>
    <row r="32" spans="1:23" ht="17.25" customHeight="1" x14ac:dyDescent="0.2">
      <c r="A32" s="145"/>
      <c r="B32" s="124" t="s">
        <v>121</v>
      </c>
      <c r="C32" s="125">
        <v>7170</v>
      </c>
      <c r="D32" s="39"/>
      <c r="E32" s="49"/>
      <c r="F32" s="49"/>
      <c r="G32" s="49"/>
      <c r="H32" s="49"/>
      <c r="I32" s="49"/>
      <c r="J32" s="50"/>
      <c r="K32" s="50"/>
      <c r="L32" s="50"/>
      <c r="M32" s="50"/>
      <c r="N32" s="50"/>
      <c r="O32" s="50"/>
      <c r="P32" s="50"/>
      <c r="Q32" s="50"/>
      <c r="R32" s="50"/>
      <c r="S32" s="126"/>
      <c r="T32" s="127"/>
      <c r="U32" s="47"/>
      <c r="V32" s="47"/>
      <c r="W32" s="47"/>
    </row>
    <row r="33" spans="1:23" ht="17.25" customHeight="1" x14ac:dyDescent="0.2">
      <c r="A33" s="21"/>
      <c r="B33" s="100" t="s">
        <v>101</v>
      </c>
      <c r="C33" s="31">
        <v>498600</v>
      </c>
      <c r="D33" s="43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95"/>
      <c r="U33" s="47"/>
      <c r="V33" s="47"/>
      <c r="W33" s="47"/>
    </row>
    <row r="34" spans="1:23" ht="17.25" customHeight="1" x14ac:dyDescent="0.2">
      <c r="A34" s="21"/>
      <c r="B34" s="100" t="s">
        <v>99</v>
      </c>
      <c r="C34" s="31">
        <v>300</v>
      </c>
      <c r="D34" s="43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95"/>
      <c r="U34" s="47"/>
      <c r="V34" s="47"/>
      <c r="W34" s="47"/>
    </row>
    <row r="35" spans="1:23" ht="17.25" customHeight="1" x14ac:dyDescent="0.2">
      <c r="A35" s="145"/>
      <c r="B35" s="101" t="s">
        <v>102</v>
      </c>
      <c r="C35" s="125">
        <v>0</v>
      </c>
      <c r="D35" s="39"/>
      <c r="E35" s="49"/>
      <c r="F35" s="49"/>
      <c r="G35" s="49"/>
      <c r="H35" s="49"/>
      <c r="I35" s="49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96"/>
      <c r="U35" s="47"/>
      <c r="V35" s="47"/>
      <c r="W35" s="47"/>
    </row>
    <row r="36" spans="1:23" ht="17.25" customHeight="1" thickBot="1" x14ac:dyDescent="0.25">
      <c r="A36" s="146"/>
      <c r="B36" s="124" t="s">
        <v>104</v>
      </c>
      <c r="C36" s="128">
        <v>20000</v>
      </c>
      <c r="D36" s="39"/>
      <c r="E36" s="49"/>
      <c r="F36" s="49"/>
      <c r="G36" s="49"/>
      <c r="H36" s="49"/>
      <c r="I36" s="49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96"/>
      <c r="U36" s="47"/>
      <c r="V36" s="47"/>
      <c r="W36" s="47"/>
    </row>
    <row r="37" spans="1:23" ht="17.25" customHeight="1" thickBot="1" x14ac:dyDescent="0.25">
      <c r="A37" s="40" t="s">
        <v>106</v>
      </c>
      <c r="B37" s="41"/>
      <c r="C37" s="14">
        <f>SUBTOTAL(9,C28:C36)</f>
        <v>559932</v>
      </c>
      <c r="D37" s="39"/>
      <c r="E37" s="49"/>
      <c r="F37" s="49"/>
      <c r="G37" s="49"/>
      <c r="H37" s="49"/>
      <c r="I37" s="49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96"/>
      <c r="U37" s="47"/>
      <c r="V37" s="47"/>
      <c r="W37" s="47"/>
    </row>
    <row r="38" spans="1:23" ht="16.5" customHeight="1" thickBot="1" x14ac:dyDescent="0.25">
      <c r="A38" s="276" t="s">
        <v>107</v>
      </c>
      <c r="B38" s="277"/>
      <c r="C38" s="14">
        <f>SUBTOTAL(9,C6:C37)</f>
        <v>5711248</v>
      </c>
      <c r="D38" s="51"/>
      <c r="E38" s="52"/>
      <c r="F38" s="52"/>
      <c r="G38" s="52"/>
      <c r="H38" s="52"/>
      <c r="I38" s="52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97"/>
      <c r="U38" s="47"/>
      <c r="V38" s="47"/>
      <c r="W38" s="47"/>
    </row>
    <row r="39" spans="1:23" ht="13.5" hidden="1" thickBot="1" x14ac:dyDescent="0.25">
      <c r="A39" s="276" t="s">
        <v>108</v>
      </c>
      <c r="B39" s="277"/>
      <c r="C39" s="42" t="e">
        <f>+#REF!-C38</f>
        <v>#REF!</v>
      </c>
      <c r="D39" s="42" t="e">
        <f>+#REF!-D27</f>
        <v>#REF!</v>
      </c>
      <c r="E39" s="42" t="e">
        <f>+#REF!-E27</f>
        <v>#REF!</v>
      </c>
      <c r="F39" s="42" t="e">
        <f>+#REF!-F27</f>
        <v>#REF!</v>
      </c>
      <c r="G39" s="42" t="e">
        <f>+#REF!-G27</f>
        <v>#REF!</v>
      </c>
      <c r="H39" s="42" t="e">
        <f>+#REF!-H27</f>
        <v>#REF!</v>
      </c>
      <c r="I39" s="42" t="e">
        <f>+#REF!-I27</f>
        <v>#REF!</v>
      </c>
      <c r="J39" s="42" t="e">
        <f>+#REF!-J27</f>
        <v>#REF!</v>
      </c>
      <c r="K39" s="42" t="e">
        <f>+#REF!-K27</f>
        <v>#REF!</v>
      </c>
      <c r="L39" s="42" t="e">
        <f>+#REF!-L27</f>
        <v>#REF!</v>
      </c>
      <c r="M39" s="42" t="e">
        <f>+#REF!-M27</f>
        <v>#REF!</v>
      </c>
      <c r="N39" s="42" t="e">
        <f>+#REF!-N27</f>
        <v>#REF!</v>
      </c>
      <c r="O39" s="42" t="e">
        <f>+#REF!-O27</f>
        <v>#REF!</v>
      </c>
      <c r="P39" s="42" t="e">
        <f>+#REF!-P27</f>
        <v>#REF!</v>
      </c>
      <c r="Q39" s="42" t="e">
        <f>+#REF!-Q27</f>
        <v>#REF!</v>
      </c>
      <c r="R39" s="42" t="e">
        <f>+#REF!-R27</f>
        <v>#REF!</v>
      </c>
      <c r="S39" s="42" t="e">
        <f>+#REF!-S27</f>
        <v>#REF!</v>
      </c>
      <c r="T39" s="42" t="e">
        <f>+#REF!-T27</f>
        <v>#REF!</v>
      </c>
    </row>
  </sheetData>
  <mergeCells count="9">
    <mergeCell ref="S31:T31"/>
    <mergeCell ref="A38:B38"/>
    <mergeCell ref="A39:B39"/>
    <mergeCell ref="I28:J28"/>
    <mergeCell ref="A2:T2"/>
    <mergeCell ref="S3:T3"/>
    <mergeCell ref="A4:B5"/>
    <mergeCell ref="C4:C5"/>
    <mergeCell ref="D4:T4"/>
  </mergeCells>
  <phoneticPr fontId="25"/>
  <printOptions horizontalCentered="1"/>
  <pageMargins left="0" right="0" top="0.35433070866141736" bottom="0.15748031496062992" header="0.31496062992125984" footer="0.31496062992125984"/>
  <pageSetup paperSize="9" scale="83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H30活動計算書</vt:lpstr>
      <vt:lpstr>H30貸借対照表</vt:lpstr>
      <vt:lpstr>H30財産目録</vt:lpstr>
      <vt:lpstr>事業別収支</vt:lpstr>
      <vt:lpstr>H30活動計算書!Print_Area</vt:lpstr>
      <vt:lpstr>事業別収支!Print_Area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n-hayashi</dc:creator>
  <cp:lastModifiedBy>inui</cp:lastModifiedBy>
  <cp:lastPrinted>2019-05-01T12:51:26Z</cp:lastPrinted>
  <dcterms:created xsi:type="dcterms:W3CDTF">2012-04-20T05:34:16Z</dcterms:created>
  <dcterms:modified xsi:type="dcterms:W3CDTF">2019-05-06T07:04:29Z</dcterms:modified>
</cp:coreProperties>
</file>