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\Dropbox\増本裕司(アクティベートラボ)\助成金\"/>
    </mc:Choice>
  </mc:AlternateContent>
  <bookViews>
    <workbookView xWindow="0" yWindow="0" windowWidth="19275" windowHeight="11565"/>
  </bookViews>
  <sheets>
    <sheet name="収支計画" sheetId="1" r:id="rId1"/>
  </sheets>
  <externalReferences>
    <externalReference r:id="rId2"/>
    <externalReference r:id="rId3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G61" i="1"/>
  <c r="I60" i="1"/>
  <c r="H60" i="1"/>
  <c r="G60" i="1"/>
  <c r="J56" i="1"/>
  <c r="I56" i="1"/>
  <c r="I52" i="1"/>
  <c r="I51" i="1"/>
  <c r="H56" i="1"/>
  <c r="G56" i="1"/>
  <c r="F56" i="1"/>
  <c r="J53" i="1"/>
  <c r="I53" i="1"/>
  <c r="H53" i="1"/>
  <c r="G53" i="1"/>
  <c r="F53" i="1"/>
  <c r="F52" i="1"/>
  <c r="F51" i="1"/>
  <c r="I34" i="1"/>
  <c r="H34" i="1"/>
  <c r="G34" i="1"/>
  <c r="G33" i="1"/>
  <c r="F34" i="1"/>
  <c r="H33" i="1"/>
  <c r="F33" i="1"/>
  <c r="J30" i="1"/>
  <c r="I30" i="1"/>
  <c r="J29" i="1"/>
  <c r="I29" i="1"/>
  <c r="J28" i="1"/>
  <c r="I28" i="1"/>
  <c r="J27" i="1"/>
  <c r="J17" i="1"/>
  <c r="I17" i="1"/>
  <c r="H17" i="1"/>
  <c r="G17" i="1"/>
  <c r="J12" i="1"/>
  <c r="I12" i="1"/>
  <c r="H12" i="1"/>
  <c r="G12" i="1"/>
  <c r="G11" i="1"/>
  <c r="H11" i="1"/>
  <c r="G10" i="1"/>
  <c r="G9" i="1"/>
  <c r="G8" i="1"/>
  <c r="G7" i="1"/>
  <c r="F83" i="1"/>
  <c r="F84" i="1"/>
  <c r="J52" i="1"/>
  <c r="J51" i="1"/>
  <c r="G52" i="1"/>
  <c r="G51" i="1"/>
  <c r="G83" i="1"/>
  <c r="G85" i="1"/>
  <c r="H52" i="1"/>
  <c r="H51" i="1"/>
  <c r="H83" i="1"/>
  <c r="I33" i="1"/>
  <c r="I83" i="1"/>
  <c r="J34" i="1"/>
  <c r="J33" i="1"/>
  <c r="J83" i="1"/>
  <c r="G23" i="1"/>
  <c r="H8" i="1"/>
  <c r="G24" i="1"/>
  <c r="G29" i="1"/>
  <c r="H9" i="1"/>
  <c r="G25" i="1"/>
  <c r="G30" i="1"/>
  <c r="H10" i="1"/>
  <c r="H26" i="1"/>
  <c r="I11" i="1"/>
  <c r="G26" i="1"/>
  <c r="I27" i="1"/>
  <c r="F85" i="1"/>
  <c r="H85" i="1"/>
  <c r="G84" i="1"/>
  <c r="H84" i="1"/>
  <c r="H86" i="1"/>
  <c r="I85" i="1"/>
  <c r="J85" i="1"/>
  <c r="G28" i="1"/>
  <c r="G27" i="1"/>
  <c r="G22" i="1"/>
  <c r="G31" i="1"/>
  <c r="I26" i="1"/>
  <c r="J11" i="1"/>
  <c r="H25" i="1"/>
  <c r="H30" i="1"/>
  <c r="I10" i="1"/>
  <c r="H24" i="1"/>
  <c r="H29" i="1"/>
  <c r="I9" i="1"/>
  <c r="H7" i="1"/>
  <c r="H23" i="1"/>
  <c r="I8" i="1"/>
  <c r="H28" i="1"/>
  <c r="H27" i="1"/>
  <c r="H22" i="1"/>
  <c r="H31" i="1"/>
  <c r="I24" i="1"/>
  <c r="J9" i="1"/>
  <c r="I25" i="1"/>
  <c r="J10" i="1"/>
  <c r="J26" i="1"/>
  <c r="I23" i="1"/>
  <c r="J8" i="1"/>
  <c r="I7" i="1"/>
  <c r="I84" i="1"/>
  <c r="I22" i="1"/>
  <c r="I31" i="1"/>
  <c r="J84" i="1"/>
  <c r="J86" i="1"/>
  <c r="I86" i="1"/>
  <c r="J23" i="1"/>
  <c r="J7" i="1"/>
  <c r="J25" i="1"/>
  <c r="J24" i="1"/>
  <c r="J22" i="1"/>
  <c r="J31" i="1"/>
</calcChain>
</file>

<file path=xl/sharedStrings.xml><?xml version="1.0" encoding="utf-8"?>
<sst xmlns="http://schemas.openxmlformats.org/spreadsheetml/2006/main" count="78" uniqueCount="63">
  <si>
    <t>（単位：千円）</t>
    <rPh sb="1" eb="3">
      <t>タンイ</t>
    </rPh>
    <rPh sb="4" eb="5">
      <t>セン</t>
    </rPh>
    <rPh sb="5" eb="6">
      <t>エン</t>
    </rPh>
    <phoneticPr fontId="5"/>
  </si>
  <si>
    <t>事業年度に合わせる</t>
    <rPh sb="0" eb="2">
      <t>ジギョウ</t>
    </rPh>
    <rPh sb="2" eb="4">
      <t>ネンド</t>
    </rPh>
    <rPh sb="5" eb="6">
      <t>ア</t>
    </rPh>
    <phoneticPr fontId="5"/>
  </si>
  <si>
    <t>2015年度</t>
    <rPh sb="4" eb="6">
      <t>ネンド</t>
    </rPh>
    <phoneticPr fontId="5"/>
  </si>
  <si>
    <t>第1期（2015-2016）</t>
    <rPh sb="0" eb="1">
      <t>ダイ</t>
    </rPh>
    <rPh sb="2" eb="3">
      <t>キ</t>
    </rPh>
    <phoneticPr fontId="5"/>
  </si>
  <si>
    <t>サービス規模</t>
    <rPh sb="4" eb="6">
      <t>キボ</t>
    </rPh>
    <phoneticPr fontId="5"/>
  </si>
  <si>
    <t>会員</t>
    <rPh sb="0" eb="2">
      <t>カイイン</t>
    </rPh>
    <phoneticPr fontId="5"/>
  </si>
  <si>
    <t>総会員数（累計）</t>
    <rPh sb="0" eb="4">
      <t>ソウカイインスウ</t>
    </rPh>
    <rPh sb="5" eb="7">
      <t>ルイケイ</t>
    </rPh>
    <phoneticPr fontId="5"/>
  </si>
  <si>
    <t>当事者</t>
    <rPh sb="0" eb="3">
      <t>トウジシャ</t>
    </rPh>
    <phoneticPr fontId="5"/>
  </si>
  <si>
    <t>介護者</t>
    <rPh sb="0" eb="3">
      <t>カイゴシャ</t>
    </rPh>
    <phoneticPr fontId="5"/>
  </si>
  <si>
    <t>従事者</t>
    <rPh sb="0" eb="3">
      <t>ジュウジシャ</t>
    </rPh>
    <phoneticPr fontId="5"/>
  </si>
  <si>
    <t>法人・団体</t>
    <rPh sb="0" eb="2">
      <t>ホウジン</t>
    </rPh>
    <rPh sb="3" eb="5">
      <t>ダンタイ</t>
    </rPh>
    <phoneticPr fontId="5"/>
  </si>
  <si>
    <t>オーガニック＆拡散（純増）</t>
    <rPh sb="7" eb="9">
      <t>カクサン</t>
    </rPh>
    <rPh sb="10" eb="12">
      <t>ジュンゾウ</t>
    </rPh>
    <phoneticPr fontId="5"/>
  </si>
  <si>
    <t>PR（純増）</t>
    <rPh sb="3" eb="5">
      <t>ジュンゾウ</t>
    </rPh>
    <phoneticPr fontId="5"/>
  </si>
  <si>
    <t>アクティヴ会員</t>
    <rPh sb="5" eb="7">
      <t>カイイン</t>
    </rPh>
    <phoneticPr fontId="5"/>
  </si>
  <si>
    <t>（内）個人有料会員</t>
    <rPh sb="1" eb="2">
      <t>ウチ</t>
    </rPh>
    <rPh sb="3" eb="5">
      <t>コジン</t>
    </rPh>
    <rPh sb="5" eb="7">
      <t>ユウリョウ</t>
    </rPh>
    <rPh sb="7" eb="9">
      <t>カイイン</t>
    </rPh>
    <phoneticPr fontId="5"/>
  </si>
  <si>
    <t>PV数</t>
    <rPh sb="2" eb="3">
      <t>スウ</t>
    </rPh>
    <phoneticPr fontId="5"/>
  </si>
  <si>
    <t>粗利益</t>
    <rPh sb="0" eb="3">
      <t>アラリエキ</t>
    </rPh>
    <phoneticPr fontId="5"/>
  </si>
  <si>
    <t>売上</t>
    <rPh sb="0" eb="2">
      <t>ウリアゲ</t>
    </rPh>
    <phoneticPr fontId="5"/>
  </si>
  <si>
    <t>広告事業</t>
    <rPh sb="0" eb="2">
      <t>コウコク</t>
    </rPh>
    <rPh sb="2" eb="4">
      <t>ジギョウ</t>
    </rPh>
    <phoneticPr fontId="5"/>
  </si>
  <si>
    <t>EC事業</t>
    <rPh sb="2" eb="4">
      <t>ジギョウ</t>
    </rPh>
    <phoneticPr fontId="5"/>
  </si>
  <si>
    <t>雇用事業</t>
    <rPh sb="0" eb="2">
      <t>コヨウ</t>
    </rPh>
    <rPh sb="2" eb="4">
      <t>ジギョウ</t>
    </rPh>
    <phoneticPr fontId="5"/>
  </si>
  <si>
    <t>個人有料会員</t>
    <rPh sb="0" eb="2">
      <t>コジン</t>
    </rPh>
    <rPh sb="2" eb="4">
      <t>ユウリョウ</t>
    </rPh>
    <rPh sb="4" eb="6">
      <t>カイイン</t>
    </rPh>
    <phoneticPr fontId="5"/>
  </si>
  <si>
    <t>流動費（原価）</t>
    <rPh sb="0" eb="3">
      <t>リュウドウヒ</t>
    </rPh>
    <rPh sb="4" eb="6">
      <t>ゲンカ</t>
    </rPh>
    <phoneticPr fontId="5"/>
  </si>
  <si>
    <t>代理店手数料</t>
    <rPh sb="0" eb="3">
      <t>ダイリテン</t>
    </rPh>
    <rPh sb="3" eb="6">
      <t>テスウリョウ</t>
    </rPh>
    <phoneticPr fontId="5"/>
  </si>
  <si>
    <t>タイアップ広告（制作費）</t>
    <rPh sb="5" eb="7">
      <t>コウコク</t>
    </rPh>
    <rPh sb="8" eb="11">
      <t>セイサクヒ</t>
    </rPh>
    <phoneticPr fontId="5"/>
  </si>
  <si>
    <t>EC（決裁手数料）</t>
    <rPh sb="3" eb="5">
      <t>ケッサイ</t>
    </rPh>
    <rPh sb="5" eb="8">
      <t>テスウリョウ</t>
    </rPh>
    <phoneticPr fontId="5"/>
  </si>
  <si>
    <t>フリマ（決裁手数料）</t>
    <rPh sb="4" eb="6">
      <t>ケッサイ</t>
    </rPh>
    <rPh sb="6" eb="9">
      <t>テスウリョウ</t>
    </rPh>
    <phoneticPr fontId="5"/>
  </si>
  <si>
    <t>オリジナルグッズ製造原価</t>
    <rPh sb="8" eb="10">
      <t>セイゾウ</t>
    </rPh>
    <rPh sb="10" eb="12">
      <t>ゲンカ</t>
    </rPh>
    <phoneticPr fontId="5"/>
  </si>
  <si>
    <t>販管費</t>
    <rPh sb="0" eb="3">
      <t>ハンカンヒ</t>
    </rPh>
    <phoneticPr fontId="5"/>
  </si>
  <si>
    <t>サービス運営経費</t>
    <rPh sb="4" eb="8">
      <t>ウンエイケイヒ</t>
    </rPh>
    <phoneticPr fontId="5"/>
  </si>
  <si>
    <t>固定費</t>
    <rPh sb="0" eb="3">
      <t>コテイヒ</t>
    </rPh>
    <phoneticPr fontId="5"/>
  </si>
  <si>
    <t>サーバー環境費</t>
    <rPh sb="4" eb="6">
      <t>カンキョウ</t>
    </rPh>
    <rPh sb="6" eb="7">
      <t>ウンエイヒ</t>
    </rPh>
    <phoneticPr fontId="5"/>
  </si>
  <si>
    <t>保守費</t>
    <rPh sb="0" eb="3">
      <t>ホシュヒ</t>
    </rPh>
    <phoneticPr fontId="5"/>
  </si>
  <si>
    <t>準備費</t>
    <rPh sb="0" eb="3">
      <t>ジュンビヒ</t>
    </rPh>
    <phoneticPr fontId="5"/>
  </si>
  <si>
    <t>開発費・改修費（資産計上）</t>
    <rPh sb="0" eb="3">
      <t>カイハツヒ</t>
    </rPh>
    <rPh sb="4" eb="7">
      <t>カイシュウヒ</t>
    </rPh>
    <rPh sb="8" eb="12">
      <t>シサンケイジョウ</t>
    </rPh>
    <phoneticPr fontId="5"/>
  </si>
  <si>
    <t>サーバー構築費</t>
    <rPh sb="4" eb="7">
      <t>コウチクヒ</t>
    </rPh>
    <phoneticPr fontId="5"/>
  </si>
  <si>
    <t>オリジナルグッズ・ソリューション開発費（研究開発費）</t>
    <rPh sb="16" eb="19">
      <t>カイハツヒ</t>
    </rPh>
    <rPh sb="20" eb="25">
      <t>ケンキュウカイハツヒ</t>
    </rPh>
    <phoneticPr fontId="5"/>
  </si>
  <si>
    <t>人材採用費</t>
    <rPh sb="0" eb="2">
      <t>ジンザイ</t>
    </rPh>
    <rPh sb="2" eb="5">
      <t>サイヨウヒ</t>
    </rPh>
    <phoneticPr fontId="5"/>
  </si>
  <si>
    <t>広告宣伝費</t>
    <phoneticPr fontId="5"/>
  </si>
  <si>
    <t>人件費</t>
    <rPh sb="0" eb="3">
      <t>ジンケンヒ</t>
    </rPh>
    <phoneticPr fontId="5"/>
  </si>
  <si>
    <t>人数</t>
    <rPh sb="0" eb="2">
      <t>ニンズウ</t>
    </rPh>
    <phoneticPr fontId="5"/>
  </si>
  <si>
    <t>給料・報酬</t>
    <rPh sb="3" eb="5">
      <t>ホウシュウ</t>
    </rPh>
    <phoneticPr fontId="5"/>
  </si>
  <si>
    <t>賞与</t>
  </si>
  <si>
    <t>法定福利費</t>
  </si>
  <si>
    <t>福利厚生費</t>
  </si>
  <si>
    <t>接待交際費</t>
  </si>
  <si>
    <t>旅費交通費</t>
  </si>
  <si>
    <t>賃借料</t>
  </si>
  <si>
    <t>保証金</t>
    <rPh sb="0" eb="3">
      <t>ホショウキン</t>
    </rPh>
    <phoneticPr fontId="5"/>
  </si>
  <si>
    <t>事務所環境構築費（パーティション、什器、インフラ等）</t>
    <rPh sb="0" eb="2">
      <t>ジム</t>
    </rPh>
    <rPh sb="2" eb="3">
      <t>ショ</t>
    </rPh>
    <rPh sb="3" eb="5">
      <t>カンキョウ</t>
    </rPh>
    <rPh sb="5" eb="7">
      <t>コウチク</t>
    </rPh>
    <rPh sb="7" eb="8">
      <t>ヒ</t>
    </rPh>
    <rPh sb="17" eb="19">
      <t>ジュウキ</t>
    </rPh>
    <rPh sb="24" eb="25">
      <t>トウ</t>
    </rPh>
    <phoneticPr fontId="5"/>
  </si>
  <si>
    <t>通信費</t>
  </si>
  <si>
    <t>水道光熱費</t>
  </si>
  <si>
    <t>消耗品費</t>
  </si>
  <si>
    <t>新聞図書費</t>
    <rPh sb="0" eb="5">
      <t>シンブントショヒ</t>
    </rPh>
    <phoneticPr fontId="5"/>
  </si>
  <si>
    <t>減価償却費</t>
  </si>
  <si>
    <t>保険料</t>
  </si>
  <si>
    <t>支払手数料</t>
  </si>
  <si>
    <t>Pマーク取得費用/更新費用/コンサル費用/JIS Q 15001</t>
    <phoneticPr fontId="5"/>
  </si>
  <si>
    <t>特許</t>
    <rPh sb="0" eb="2">
      <t>トッキョ</t>
    </rPh>
    <phoneticPr fontId="5"/>
  </si>
  <si>
    <t>租税公課</t>
  </si>
  <si>
    <t>営業利益</t>
    <rPh sb="0" eb="4">
      <t>エイギョウリエキ</t>
    </rPh>
    <phoneticPr fontId="5"/>
  </si>
  <si>
    <t>累計</t>
    <rPh sb="0" eb="2">
      <t>ルイケイ</t>
    </rPh>
    <phoneticPr fontId="5"/>
  </si>
  <si>
    <t>アクティベートラボ第1期事業計画</t>
    <rPh sb="9" eb="10">
      <t>ダイ</t>
    </rPh>
    <rPh sb="11" eb="12">
      <t>キ</t>
    </rPh>
    <rPh sb="12" eb="14">
      <t>ジギョウ</t>
    </rPh>
    <rPh sb="14" eb="16">
      <t>ケイカク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</si>
</sst>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8" formatCode="&quot;¥&quot;#,##0.00;[Red]&quot;¥&quot;\-#,##0.00"/>
    <numFmt numFmtId="176" formatCode="m&quot;月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</cellStyleXfs>
  <cellXfs count="70">
    <xf numFmtId="0" fontId="0" fillId="0" borderId="0" xfId="0">
      <alignment vertical="center"/>
    </xf>
    <xf numFmtId="0" fontId="4" fillId="0" borderId="0" xfId="4" applyFont="1" applyAlignment="1">
      <alignment vertical="center"/>
    </xf>
    <xf numFmtId="0" fontId="4" fillId="0" borderId="0" xfId="0" applyFont="1">
      <alignment vertical="center"/>
    </xf>
    <xf numFmtId="31" fontId="0" fillId="0" borderId="0" xfId="0" applyNumberFormat="1" applyAlignment="1">
      <alignment horizontal="left" vertical="center"/>
    </xf>
    <xf numFmtId="0" fontId="6" fillId="0" borderId="0" xfId="4" applyFont="1" applyAlignment="1">
      <alignment vertical="center"/>
    </xf>
    <xf numFmtId="0" fontId="6" fillId="0" borderId="0" xfId="4" applyFont="1" applyBorder="1" applyAlignment="1">
      <alignment vertical="center"/>
    </xf>
    <xf numFmtId="176" fontId="6" fillId="0" borderId="1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4" borderId="4" xfId="1" applyFont="1" applyFill="1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38" fontId="0" fillId="5" borderId="1" xfId="1" applyFont="1" applyFill="1" applyBorder="1">
      <alignment vertical="center"/>
    </xf>
    <xf numFmtId="38" fontId="0" fillId="5" borderId="2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2" xfId="1" applyFont="1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6" fontId="0" fillId="0" borderId="23" xfId="2" applyFont="1" applyBorder="1">
      <alignment vertical="center"/>
    </xf>
    <xf numFmtId="6" fontId="0" fillId="0" borderId="24" xfId="2" applyFont="1" applyBorder="1">
      <alignment vertical="center"/>
    </xf>
    <xf numFmtId="6" fontId="0" fillId="0" borderId="25" xfId="2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6" fontId="0" fillId="0" borderId="4" xfId="2" applyFont="1" applyBorder="1">
      <alignment vertical="center"/>
    </xf>
    <xf numFmtId="6" fontId="0" fillId="0" borderId="1" xfId="2" applyFont="1" applyBorder="1">
      <alignment vertical="center"/>
    </xf>
    <xf numFmtId="6" fontId="0" fillId="0" borderId="2" xfId="2" applyFont="1" applyBorder="1">
      <alignment vertical="center"/>
    </xf>
    <xf numFmtId="9" fontId="0" fillId="0" borderId="0" xfId="3" applyFont="1">
      <alignment vertical="center"/>
    </xf>
    <xf numFmtId="0" fontId="0" fillId="0" borderId="0" xfId="0" applyAlignment="1">
      <alignment horizontal="right" vertical="center"/>
    </xf>
    <xf numFmtId="6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6" fontId="0" fillId="0" borderId="20" xfId="2" applyFont="1" applyBorder="1">
      <alignment vertical="center"/>
    </xf>
    <xf numFmtId="6" fontId="0" fillId="0" borderId="18" xfId="2" applyFont="1" applyBorder="1">
      <alignment vertical="center"/>
    </xf>
    <xf numFmtId="6" fontId="0" fillId="0" borderId="19" xfId="2" applyFont="1" applyBorder="1">
      <alignment vertical="center"/>
    </xf>
    <xf numFmtId="0" fontId="0" fillId="0" borderId="31" xfId="0" applyBorder="1">
      <alignment vertical="center"/>
    </xf>
    <xf numFmtId="8" fontId="0" fillId="0" borderId="1" xfId="2" applyNumberFormat="1" applyFont="1" applyBorder="1">
      <alignment vertical="center"/>
    </xf>
    <xf numFmtId="0" fontId="0" fillId="0" borderId="3" xfId="0" applyBorder="1">
      <alignment vertical="center"/>
    </xf>
    <xf numFmtId="0" fontId="0" fillId="0" borderId="32" xfId="0" applyBorder="1">
      <alignment vertical="center"/>
    </xf>
    <xf numFmtId="6" fontId="0" fillId="0" borderId="23" xfId="0" applyNumberFormat="1" applyBorder="1">
      <alignment vertical="center"/>
    </xf>
    <xf numFmtId="6" fontId="0" fillId="0" borderId="24" xfId="0" applyNumberFormat="1" applyBorder="1">
      <alignment vertical="center"/>
    </xf>
    <xf numFmtId="6" fontId="0" fillId="0" borderId="25" xfId="0" applyNumberFormat="1" applyBorder="1">
      <alignment vertical="center"/>
    </xf>
    <xf numFmtId="0" fontId="0" fillId="0" borderId="33" xfId="0" applyBorder="1">
      <alignment vertical="center"/>
    </xf>
    <xf numFmtId="0" fontId="9" fillId="0" borderId="0" xfId="0" applyFont="1">
      <alignment vertical="center"/>
    </xf>
    <xf numFmtId="6" fontId="0" fillId="0" borderId="0" xfId="2" applyFont="1">
      <alignment vertical="center"/>
    </xf>
    <xf numFmtId="9" fontId="0" fillId="0" borderId="27" xfId="0" applyNumberFormat="1" applyBorder="1">
      <alignment vertical="center"/>
    </xf>
    <xf numFmtId="0" fontId="7" fillId="2" borderId="4" xfId="4" applyFont="1" applyFill="1" applyBorder="1" applyAlignment="1">
      <alignment horizontal="center" vertical="center"/>
    </xf>
    <xf numFmtId="176" fontId="6" fillId="3" borderId="4" xfId="0" applyNumberFormat="1" applyFont="1" applyFill="1" applyBorder="1">
      <alignment vertical="center"/>
    </xf>
    <xf numFmtId="6" fontId="0" fillId="0" borderId="4" xfId="0" applyNumberFormat="1" applyBorder="1">
      <alignment vertical="center"/>
    </xf>
    <xf numFmtId="6" fontId="0" fillId="0" borderId="1" xfId="0" applyNumberFormat="1" applyBorder="1">
      <alignment vertical="center"/>
    </xf>
    <xf numFmtId="6" fontId="0" fillId="0" borderId="2" xfId="0" applyNumberFormat="1" applyBorder="1">
      <alignment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5">
    <cellStyle name="パーセント" xfId="3" builtinId="5"/>
    <cellStyle name="桁区切り" xfId="1" builtinId="6"/>
    <cellStyle name="通貨" xfId="2" builtinId="7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/Dropbox/&#22679;&#26412;&#35029;&#21496;(&#12450;&#12463;&#12486;&#12451;&#12505;&#12540;&#12488;&#12521;&#12508;)/New&#21476;&#27849;_&#22823;&#20489;&#12501;&#12457;&#12540;&#12461;&#12515;&#12473;&#12488;2016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80688c1cf7fe6686/&#38556;&#23475;/&#20154;&#20107;&#38306;&#36899;/&#12501;&#12457;&#12540;&#12461;&#12515;&#12473;&#12488;/&#12304;&#26032;&#12305;&#12501;&#12457;&#12540;&#12461;&#12515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サマリー (事業年度)"/>
      <sheetName val="収支計画"/>
      <sheetName val="売上構成グラフ"/>
      <sheetName val="会員数"/>
      <sheetName val="人員計画"/>
      <sheetName val="集客計画"/>
      <sheetName val="集客計画 予算無"/>
      <sheetName val="シェア誘導施策"/>
      <sheetName val="FB（ユーザー）"/>
      <sheetName val="FB（運営）"/>
      <sheetName val="Twitter（ユーザー、運営）"/>
      <sheetName val="サービス相関図"/>
      <sheetName val="商品設計"/>
      <sheetName val="スポンサード広告"/>
      <sheetName val="広告事業ターゲット"/>
      <sheetName val="アフィリエイト"/>
      <sheetName val="サイト内決済"/>
      <sheetName val="EC事業ターゲット"/>
      <sheetName val="フリマ"/>
      <sheetName val="人材雇用紹介"/>
      <sheetName val="障害者活用コンサル"/>
      <sheetName val="雇用事業ターゲット"/>
      <sheetName val="有料個人"/>
      <sheetName val="商品"/>
      <sheetName val="Tips"/>
    </sheetNames>
    <sheetDataSet>
      <sheetData sheetId="0"/>
      <sheetData sheetId="1"/>
      <sheetData sheetId="2"/>
      <sheetData sheetId="3"/>
      <sheetData sheetId="4"/>
      <sheetData sheetId="5">
        <row r="34">
          <cell r="F34">
            <v>0</v>
          </cell>
          <cell r="G34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み"/>
      <sheetName val="想定問答"/>
      <sheetName val="収支計画"/>
      <sheetName val="収支サマリー (事業年度)"/>
      <sheetName val="売上構成グラフ"/>
      <sheetName val="収支サマリー"/>
      <sheetName val="収入の部"/>
      <sheetName val="営業"/>
      <sheetName val="マーケット"/>
      <sheetName val="サービス"/>
      <sheetName val="商品設計"/>
      <sheetName val="人員計画"/>
      <sheetName val="集客"/>
      <sheetName val="集客計画"/>
      <sheetName val="Tips"/>
      <sheetName val="投資家への依頼"/>
      <sheetName val="集客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18">
          <cell r="D18">
            <v>0</v>
          </cell>
        </row>
      </sheetData>
      <sheetData sheetId="8" refreshError="1"/>
      <sheetData sheetId="9" refreshError="1"/>
      <sheetData sheetId="10" refreshError="1"/>
      <sheetData sheetId="11">
        <row r="4">
          <cell r="F4">
            <v>2200</v>
          </cell>
        </row>
      </sheetData>
      <sheetData sheetId="12"/>
      <sheetData sheetId="13">
        <row r="5">
          <cell r="F5">
            <v>0</v>
          </cell>
        </row>
      </sheetData>
      <sheetData sheetId="14">
        <row r="19">
          <cell r="C19">
            <v>11179</v>
          </cell>
        </row>
      </sheetData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89"/>
  <sheetViews>
    <sheetView showGridLines="0" tabSelected="1" zoomScale="68" zoomScaleNormal="68" workbookViewId="0">
      <pane xSplit="6" ySplit="6" topLeftCell="G58" activePane="bottomRight" state="frozen"/>
      <selection pane="topRight" activeCell="G1" sqref="G1"/>
      <selection pane="bottomLeft" activeCell="A7" sqref="A7"/>
      <selection pane="bottomRight" activeCell="B3" sqref="B3"/>
    </sheetView>
  </sheetViews>
  <sheetFormatPr defaultColWidth="13" defaultRowHeight="13.5" outlineLevelRow="3" x14ac:dyDescent="0.15"/>
  <cols>
    <col min="1" max="1" width="3.5" customWidth="1"/>
    <col min="4" max="4" width="17.375" bestFit="1" customWidth="1"/>
    <col min="5" max="5" width="21.875" customWidth="1"/>
    <col min="6" max="10" width="8.375" customWidth="1"/>
    <col min="11" max="12" width="6.625" customWidth="1"/>
  </cols>
  <sheetData>
    <row r="2" spans="2:10" s="2" customFormat="1" ht="24" x14ac:dyDescent="0.15">
      <c r="B2" s="1" t="s">
        <v>62</v>
      </c>
    </row>
    <row r="3" spans="2:10" x14ac:dyDescent="0.15">
      <c r="B3" s="3"/>
    </row>
    <row r="4" spans="2:10" x14ac:dyDescent="0.15">
      <c r="B4" s="3"/>
      <c r="F4" t="s">
        <v>0</v>
      </c>
    </row>
    <row r="5" spans="2:10" s="4" customFormat="1" ht="18" customHeight="1" x14ac:dyDescent="0.15">
      <c r="B5" s="4" t="s">
        <v>1</v>
      </c>
      <c r="E5" s="5"/>
      <c r="F5" s="62" t="s">
        <v>2</v>
      </c>
      <c r="G5" s="67" t="s">
        <v>3</v>
      </c>
      <c r="H5" s="68"/>
      <c r="I5" s="68"/>
      <c r="J5" s="69"/>
    </row>
    <row r="6" spans="2:10" s="4" customFormat="1" ht="18" customHeight="1" thickBot="1" x14ac:dyDescent="0.2">
      <c r="D6" s="5"/>
      <c r="E6" s="5"/>
      <c r="F6" s="63"/>
      <c r="G6" s="6">
        <v>42430</v>
      </c>
      <c r="H6" s="7">
        <v>42461</v>
      </c>
      <c r="I6" s="7">
        <v>42491</v>
      </c>
      <c r="J6" s="7">
        <v>42522</v>
      </c>
    </row>
    <row r="7" spans="2:10" x14ac:dyDescent="0.15">
      <c r="B7" s="8" t="s">
        <v>4</v>
      </c>
      <c r="C7" s="9" t="s">
        <v>5</v>
      </c>
      <c r="D7" s="10" t="s">
        <v>6</v>
      </c>
      <c r="E7" s="32"/>
      <c r="F7" s="11"/>
      <c r="G7" s="12">
        <f>SUM(G8:G11)</f>
        <v>0</v>
      </c>
      <c r="H7" s="13">
        <f t="shared" ref="H7:J7" si="0">SUM(H8:H11)</f>
        <v>0</v>
      </c>
      <c r="I7" s="13">
        <f t="shared" si="0"/>
        <v>0</v>
      </c>
      <c r="J7" s="13">
        <f t="shared" si="0"/>
        <v>525.4227317122868</v>
      </c>
    </row>
    <row r="8" spans="2:10" outlineLevel="2" x14ac:dyDescent="0.15">
      <c r="B8" s="15"/>
      <c r="C8" s="16"/>
      <c r="D8" s="17"/>
      <c r="E8" s="53" t="s">
        <v>7</v>
      </c>
      <c r="F8" s="11"/>
      <c r="G8" s="12">
        <f>G13+G18</f>
        <v>0</v>
      </c>
      <c r="H8" s="13">
        <f>G8+H13+H18</f>
        <v>0</v>
      </c>
      <c r="I8" s="13">
        <f t="shared" ref="I8:J11" si="1">H8+I13+I18</f>
        <v>0</v>
      </c>
      <c r="J8" s="13">
        <f t="shared" si="1"/>
        <v>351.89165744916676</v>
      </c>
    </row>
    <row r="9" spans="2:10" outlineLevel="2" x14ac:dyDescent="0.15">
      <c r="B9" s="15"/>
      <c r="C9" s="16"/>
      <c r="D9" s="17"/>
      <c r="E9" s="53" t="s">
        <v>8</v>
      </c>
      <c r="F9" s="11"/>
      <c r="G9" s="12">
        <f>G14+G19</f>
        <v>0</v>
      </c>
      <c r="H9" s="13">
        <f>G9+H14+H19</f>
        <v>0</v>
      </c>
      <c r="I9" s="13">
        <f t="shared" si="1"/>
        <v>0</v>
      </c>
      <c r="J9" s="13">
        <f t="shared" si="1"/>
        <v>104.744525466672</v>
      </c>
    </row>
    <row r="10" spans="2:10" outlineLevel="2" x14ac:dyDescent="0.15">
      <c r="B10" s="15"/>
      <c r="C10" s="16"/>
      <c r="D10" s="17"/>
      <c r="E10" s="53" t="s">
        <v>9</v>
      </c>
      <c r="F10" s="11"/>
      <c r="G10" s="12">
        <f>G15+G20</f>
        <v>0</v>
      </c>
      <c r="H10" s="13">
        <f>G10+H15+H20</f>
        <v>0</v>
      </c>
      <c r="I10" s="13">
        <f t="shared" si="1"/>
        <v>0</v>
      </c>
      <c r="J10" s="13">
        <f t="shared" si="1"/>
        <v>68.786548796448017</v>
      </c>
    </row>
    <row r="11" spans="2:10" outlineLevel="2" x14ac:dyDescent="0.15">
      <c r="B11" s="15"/>
      <c r="C11" s="16"/>
      <c r="D11" s="18"/>
      <c r="E11" s="53" t="s">
        <v>10</v>
      </c>
      <c r="F11" s="11"/>
      <c r="G11" s="12">
        <f>G16+G21</f>
        <v>0</v>
      </c>
      <c r="H11" s="13">
        <f>G11+H16+H21</f>
        <v>0</v>
      </c>
      <c r="I11" s="13">
        <f t="shared" si="1"/>
        <v>0</v>
      </c>
      <c r="J11" s="13">
        <f t="shared" si="1"/>
        <v>0</v>
      </c>
    </row>
    <row r="12" spans="2:10" outlineLevel="1" x14ac:dyDescent="0.15">
      <c r="B12" s="15"/>
      <c r="C12" s="16"/>
      <c r="D12" s="19" t="s">
        <v>11</v>
      </c>
      <c r="E12" s="37"/>
      <c r="F12" s="11"/>
      <c r="G12" s="12">
        <f>SUM(G13:G16)</f>
        <v>0</v>
      </c>
      <c r="H12" s="13">
        <f t="shared" ref="H12:J12" si="2">SUM(H13:H16)</f>
        <v>0</v>
      </c>
      <c r="I12" s="13">
        <f t="shared" si="2"/>
        <v>0</v>
      </c>
      <c r="J12" s="13">
        <f t="shared" si="2"/>
        <v>69.956065045620022</v>
      </c>
    </row>
    <row r="13" spans="2:10" outlineLevel="2" x14ac:dyDescent="0.15">
      <c r="B13" s="15"/>
      <c r="C13" s="16"/>
      <c r="D13" s="17"/>
      <c r="E13" s="53" t="s">
        <v>7</v>
      </c>
      <c r="F13" s="11"/>
      <c r="G13" s="21"/>
      <c r="H13" s="22"/>
      <c r="I13" s="22"/>
      <c r="J13" s="22">
        <v>42.224990782500015</v>
      </c>
    </row>
    <row r="14" spans="2:10" outlineLevel="2" x14ac:dyDescent="0.15">
      <c r="B14" s="15"/>
      <c r="C14" s="16"/>
      <c r="D14" s="17"/>
      <c r="E14" s="53" t="s">
        <v>8</v>
      </c>
      <c r="F14" s="11"/>
      <c r="G14" s="21"/>
      <c r="H14" s="22"/>
      <c r="I14" s="22"/>
      <c r="J14" s="22">
        <v>17.264525466672005</v>
      </c>
    </row>
    <row r="15" spans="2:10" outlineLevel="2" x14ac:dyDescent="0.15">
      <c r="B15" s="15"/>
      <c r="C15" s="16"/>
      <c r="D15" s="17"/>
      <c r="E15" s="53" t="s">
        <v>9</v>
      </c>
      <c r="F15" s="11"/>
      <c r="G15" s="21"/>
      <c r="H15" s="22"/>
      <c r="I15" s="22"/>
      <c r="J15" s="22">
        <v>10.466548796448006</v>
      </c>
    </row>
    <row r="16" spans="2:10" outlineLevel="2" x14ac:dyDescent="0.15">
      <c r="B16" s="15"/>
      <c r="C16" s="16"/>
      <c r="D16" s="18"/>
      <c r="E16" s="53" t="s">
        <v>10</v>
      </c>
      <c r="F16" s="11"/>
      <c r="G16" s="21"/>
      <c r="H16" s="22"/>
      <c r="I16" s="22"/>
      <c r="J16" s="22"/>
    </row>
    <row r="17" spans="2:10" outlineLevel="1" x14ac:dyDescent="0.15">
      <c r="B17" s="15"/>
      <c r="C17" s="16"/>
      <c r="D17" s="19" t="s">
        <v>12</v>
      </c>
      <c r="E17" s="37"/>
      <c r="F17" s="11"/>
      <c r="G17" s="12">
        <f>SUM(G18:G21)</f>
        <v>0</v>
      </c>
      <c r="H17" s="13">
        <f t="shared" ref="H17:J17" si="3">SUM(H18:H21)</f>
        <v>0</v>
      </c>
      <c r="I17" s="13">
        <f t="shared" si="3"/>
        <v>0</v>
      </c>
      <c r="J17" s="13">
        <f t="shared" si="3"/>
        <v>455.46666666666675</v>
      </c>
    </row>
    <row r="18" spans="2:10" outlineLevel="2" x14ac:dyDescent="0.15">
      <c r="B18" s="15"/>
      <c r="C18" s="16"/>
      <c r="D18" s="17"/>
      <c r="E18" s="53" t="s">
        <v>7</v>
      </c>
      <c r="F18" s="11"/>
      <c r="G18" s="21"/>
      <c r="H18" s="22"/>
      <c r="I18" s="22"/>
      <c r="J18" s="22">
        <v>309.66666666666674</v>
      </c>
    </row>
    <row r="19" spans="2:10" outlineLevel="2" x14ac:dyDescent="0.15">
      <c r="B19" s="15"/>
      <c r="C19" s="16"/>
      <c r="D19" s="17"/>
      <c r="E19" s="53" t="s">
        <v>8</v>
      </c>
      <c r="F19" s="11"/>
      <c r="G19" s="21"/>
      <c r="H19" s="22"/>
      <c r="I19" s="22"/>
      <c r="J19" s="22">
        <v>87.48</v>
      </c>
    </row>
    <row r="20" spans="2:10" outlineLevel="2" x14ac:dyDescent="0.15">
      <c r="B20" s="15"/>
      <c r="C20" s="16"/>
      <c r="D20" s="17"/>
      <c r="E20" s="53" t="s">
        <v>9</v>
      </c>
      <c r="F20" s="11"/>
      <c r="G20" s="21"/>
      <c r="H20" s="22"/>
      <c r="I20" s="22"/>
      <c r="J20" s="22">
        <v>58.320000000000007</v>
      </c>
    </row>
    <row r="21" spans="2:10" outlineLevel="2" x14ac:dyDescent="0.15">
      <c r="B21" s="15"/>
      <c r="C21" s="16"/>
      <c r="D21" s="18"/>
      <c r="E21" s="53" t="s">
        <v>10</v>
      </c>
      <c r="F21" s="11"/>
      <c r="G21" s="21"/>
      <c r="H21" s="22"/>
      <c r="I21" s="22"/>
      <c r="J21" s="22">
        <v>0</v>
      </c>
    </row>
    <row r="22" spans="2:10" outlineLevel="1" x14ac:dyDescent="0.15">
      <c r="B22" s="15"/>
      <c r="C22" s="16"/>
      <c r="D22" s="19" t="s">
        <v>13</v>
      </c>
      <c r="E22" s="61">
        <v>0.6</v>
      </c>
      <c r="F22" s="11"/>
      <c r="G22" s="12">
        <f>SUM(G23:G26)</f>
        <v>0</v>
      </c>
      <c r="H22" s="13">
        <f t="shared" ref="H22:J22" si="4">SUM(H23:H26)</f>
        <v>0</v>
      </c>
      <c r="I22" s="13">
        <f t="shared" si="4"/>
        <v>0</v>
      </c>
      <c r="J22" s="13">
        <f t="shared" si="4"/>
        <v>315</v>
      </c>
    </row>
    <row r="23" spans="2:10" outlineLevel="2" x14ac:dyDescent="0.15">
      <c r="B23" s="15"/>
      <c r="C23" s="16"/>
      <c r="D23" s="17"/>
      <c r="E23" s="53" t="s">
        <v>7</v>
      </c>
      <c r="F23" s="11"/>
      <c r="G23" s="23">
        <f t="shared" ref="G23:J26" si="5">ROUND(G8*$E$22,0)</f>
        <v>0</v>
      </c>
      <c r="H23" s="24">
        <f t="shared" si="5"/>
        <v>0</v>
      </c>
      <c r="I23" s="24">
        <f t="shared" si="5"/>
        <v>0</v>
      </c>
      <c r="J23" s="24">
        <f t="shared" si="5"/>
        <v>211</v>
      </c>
    </row>
    <row r="24" spans="2:10" outlineLevel="2" x14ac:dyDescent="0.15">
      <c r="B24" s="15"/>
      <c r="C24" s="16"/>
      <c r="D24" s="17"/>
      <c r="E24" s="53" t="s">
        <v>8</v>
      </c>
      <c r="F24" s="11"/>
      <c r="G24" s="23">
        <f t="shared" si="5"/>
        <v>0</v>
      </c>
      <c r="H24" s="24">
        <f t="shared" si="5"/>
        <v>0</v>
      </c>
      <c r="I24" s="24">
        <f t="shared" si="5"/>
        <v>0</v>
      </c>
      <c r="J24" s="24">
        <f t="shared" si="5"/>
        <v>63</v>
      </c>
    </row>
    <row r="25" spans="2:10" outlineLevel="2" x14ac:dyDescent="0.15">
      <c r="B25" s="15"/>
      <c r="C25" s="16"/>
      <c r="D25" s="17"/>
      <c r="E25" s="53" t="s">
        <v>9</v>
      </c>
      <c r="F25" s="11"/>
      <c r="G25" s="23">
        <f t="shared" si="5"/>
        <v>0</v>
      </c>
      <c r="H25" s="24">
        <f t="shared" si="5"/>
        <v>0</v>
      </c>
      <c r="I25" s="24">
        <f t="shared" si="5"/>
        <v>0</v>
      </c>
      <c r="J25" s="24">
        <f t="shared" si="5"/>
        <v>41</v>
      </c>
    </row>
    <row r="26" spans="2:10" outlineLevel="2" x14ac:dyDescent="0.15">
      <c r="B26" s="15"/>
      <c r="C26" s="16"/>
      <c r="D26" s="18"/>
      <c r="E26" s="53" t="s">
        <v>10</v>
      </c>
      <c r="F26" s="11"/>
      <c r="G26" s="23">
        <f t="shared" si="5"/>
        <v>0</v>
      </c>
      <c r="H26" s="24">
        <f t="shared" si="5"/>
        <v>0</v>
      </c>
      <c r="I26" s="24">
        <f t="shared" si="5"/>
        <v>0</v>
      </c>
      <c r="J26" s="24">
        <f t="shared" si="5"/>
        <v>0</v>
      </c>
    </row>
    <row r="27" spans="2:10" outlineLevel="2" x14ac:dyDescent="0.15">
      <c r="B27" s="15"/>
      <c r="C27" s="16"/>
      <c r="D27" s="19" t="s">
        <v>14</v>
      </c>
      <c r="E27" s="61">
        <v>0.05</v>
      </c>
      <c r="F27" s="11"/>
      <c r="G27" s="23">
        <f>SUM(G28:G30)</f>
        <v>0</v>
      </c>
      <c r="H27" s="24">
        <f t="shared" ref="H27:J27" si="6">SUM(H28:H30)</f>
        <v>0</v>
      </c>
      <c r="I27" s="24">
        <f t="shared" si="6"/>
        <v>0</v>
      </c>
      <c r="J27" s="24">
        <f t="shared" si="6"/>
        <v>0</v>
      </c>
    </row>
    <row r="28" spans="2:10" outlineLevel="2" x14ac:dyDescent="0.15">
      <c r="B28" s="15"/>
      <c r="C28" s="16"/>
      <c r="D28" s="17"/>
      <c r="E28" s="53" t="s">
        <v>7</v>
      </c>
      <c r="F28" s="11"/>
      <c r="G28" s="23">
        <f>G23*$E$27</f>
        <v>0</v>
      </c>
      <c r="H28" s="24">
        <f t="shared" ref="H28:H30" si="7">H23*$E$27</f>
        <v>0</v>
      </c>
      <c r="I28" s="24">
        <f>[1]有料個人!D8</f>
        <v>0</v>
      </c>
      <c r="J28" s="24">
        <f>[1]有料個人!E8</f>
        <v>0</v>
      </c>
    </row>
    <row r="29" spans="2:10" outlineLevel="2" x14ac:dyDescent="0.15">
      <c r="B29" s="15"/>
      <c r="C29" s="16"/>
      <c r="D29" s="17"/>
      <c r="E29" s="53" t="s">
        <v>8</v>
      </c>
      <c r="F29" s="11"/>
      <c r="G29" s="23">
        <f t="shared" ref="G29:G30" si="8">G24*$E$27</f>
        <v>0</v>
      </c>
      <c r="H29" s="24">
        <f t="shared" si="7"/>
        <v>0</v>
      </c>
      <c r="I29" s="24">
        <f>[1]有料個人!D9</f>
        <v>0</v>
      </c>
      <c r="J29" s="24">
        <f>[1]有料個人!E9</f>
        <v>0</v>
      </c>
    </row>
    <row r="30" spans="2:10" outlineLevel="2" x14ac:dyDescent="0.15">
      <c r="B30" s="15"/>
      <c r="C30" s="16"/>
      <c r="D30" s="17"/>
      <c r="E30" s="53" t="s">
        <v>9</v>
      </c>
      <c r="F30" s="11"/>
      <c r="G30" s="23">
        <f t="shared" si="8"/>
        <v>0</v>
      </c>
      <c r="H30" s="24">
        <f t="shared" si="7"/>
        <v>0</v>
      </c>
      <c r="I30" s="24">
        <f>[1]有料個人!D10</f>
        <v>0</v>
      </c>
      <c r="J30" s="24">
        <f>[1]有料個人!E10</f>
        <v>0</v>
      </c>
    </row>
    <row r="31" spans="2:10" ht="14.25" thickBot="1" x14ac:dyDescent="0.2">
      <c r="B31" s="25"/>
      <c r="C31" s="26" t="s">
        <v>15</v>
      </c>
      <c r="D31" s="27"/>
      <c r="E31" s="27">
        <v>20</v>
      </c>
      <c r="F31" s="11"/>
      <c r="G31" s="28">
        <f t="shared" ref="G31:J31" si="9">G22*$E31</f>
        <v>0</v>
      </c>
      <c r="H31" s="29">
        <f t="shared" si="9"/>
        <v>0</v>
      </c>
      <c r="I31" s="29">
        <f t="shared" si="9"/>
        <v>0</v>
      </c>
      <c r="J31" s="29">
        <f t="shared" si="9"/>
        <v>6300</v>
      </c>
    </row>
    <row r="32" spans="2:10" s="30" customFormat="1" ht="14.25" thickBot="1" x14ac:dyDescent="0.2">
      <c r="F32" s="17"/>
      <c r="J32" s="51"/>
    </row>
    <row r="33" spans="2:12" x14ac:dyDescent="0.15">
      <c r="B33" s="31" t="s">
        <v>16</v>
      </c>
      <c r="C33" s="32"/>
      <c r="D33" s="32"/>
      <c r="E33" s="32"/>
      <c r="F33" s="33">
        <f>F34-F44</f>
        <v>0</v>
      </c>
      <c r="G33" s="34">
        <f t="shared" ref="G33:J33" si="10">G34-G44</f>
        <v>0</v>
      </c>
      <c r="H33" s="35">
        <f t="shared" si="10"/>
        <v>0</v>
      </c>
      <c r="I33" s="35">
        <f t="shared" si="10"/>
        <v>0</v>
      </c>
      <c r="J33" s="35">
        <f t="shared" si="10"/>
        <v>2</v>
      </c>
    </row>
    <row r="34" spans="2:12" x14ac:dyDescent="0.15">
      <c r="B34" s="36"/>
      <c r="C34" s="19" t="s">
        <v>17</v>
      </c>
      <c r="D34" s="37"/>
      <c r="E34" s="37"/>
      <c r="F34" s="38">
        <f t="shared" ref="F34:J34" si="11">SUM(F35:F43)</f>
        <v>0</v>
      </c>
      <c r="G34" s="39">
        <f>SUM(G35:G43)</f>
        <v>0</v>
      </c>
      <c r="H34" s="40">
        <f t="shared" si="11"/>
        <v>0</v>
      </c>
      <c r="I34" s="40">
        <f t="shared" si="11"/>
        <v>0</v>
      </c>
      <c r="J34" s="40">
        <f t="shared" si="11"/>
        <v>2</v>
      </c>
    </row>
    <row r="35" spans="2:12" outlineLevel="1" x14ac:dyDescent="0.15">
      <c r="B35" s="36"/>
      <c r="C35" s="17"/>
      <c r="D35" s="30"/>
      <c r="E35" s="53" t="s">
        <v>18</v>
      </c>
      <c r="F35" s="38"/>
      <c r="G35" s="39"/>
      <c r="H35" s="40"/>
      <c r="I35" s="40"/>
      <c r="J35" s="40">
        <v>0</v>
      </c>
    </row>
    <row r="36" spans="2:12" outlineLevel="1" x14ac:dyDescent="0.15">
      <c r="B36" s="36"/>
      <c r="C36" s="17"/>
      <c r="D36" s="30"/>
      <c r="E36" s="53" t="s">
        <v>19</v>
      </c>
      <c r="F36" s="38"/>
      <c r="G36" s="39"/>
      <c r="H36" s="40"/>
      <c r="I36" s="40"/>
      <c r="J36" s="40">
        <v>2</v>
      </c>
    </row>
    <row r="37" spans="2:12" outlineLevel="1" x14ac:dyDescent="0.15">
      <c r="B37" s="36"/>
      <c r="C37" s="17"/>
      <c r="D37" s="30"/>
      <c r="E37" s="53" t="s">
        <v>20</v>
      </c>
      <c r="F37" s="38"/>
      <c r="G37" s="39"/>
      <c r="H37" s="40"/>
      <c r="I37" s="40"/>
      <c r="J37" s="40">
        <v>0</v>
      </c>
      <c r="K37" s="42"/>
      <c r="L37" s="41"/>
    </row>
    <row r="38" spans="2:12" outlineLevel="1" x14ac:dyDescent="0.15">
      <c r="B38" s="36"/>
      <c r="C38" s="17"/>
      <c r="D38" s="30"/>
      <c r="E38" s="53" t="s">
        <v>21</v>
      </c>
      <c r="F38" s="38"/>
      <c r="G38" s="39"/>
      <c r="H38" s="40"/>
      <c r="I38" s="40"/>
      <c r="J38" s="40">
        <v>0</v>
      </c>
      <c r="K38" s="42"/>
      <c r="L38" s="41"/>
    </row>
    <row r="39" spans="2:12" outlineLevel="1" x14ac:dyDescent="0.15">
      <c r="B39" s="36"/>
      <c r="C39" s="17"/>
      <c r="D39" s="30"/>
      <c r="E39" s="53"/>
      <c r="F39" s="38"/>
      <c r="G39" s="39"/>
      <c r="H39" s="40"/>
      <c r="I39" s="40"/>
      <c r="J39" s="40"/>
      <c r="K39" s="42"/>
      <c r="L39" s="41"/>
    </row>
    <row r="40" spans="2:12" outlineLevel="1" x14ac:dyDescent="0.15">
      <c r="B40" s="36"/>
      <c r="C40" s="17"/>
      <c r="D40" s="30"/>
      <c r="E40" s="53"/>
      <c r="F40" s="38"/>
      <c r="G40" s="39"/>
      <c r="H40" s="40"/>
      <c r="I40" s="40"/>
      <c r="J40" s="40"/>
      <c r="K40" s="42"/>
      <c r="L40" s="41"/>
    </row>
    <row r="41" spans="2:12" outlineLevel="1" x14ac:dyDescent="0.15">
      <c r="B41" s="36"/>
      <c r="C41" s="17"/>
      <c r="D41" s="30"/>
      <c r="E41" s="53"/>
      <c r="F41" s="38"/>
      <c r="G41" s="39"/>
      <c r="H41" s="40"/>
      <c r="I41" s="40"/>
      <c r="J41" s="40"/>
    </row>
    <row r="42" spans="2:12" outlineLevel="1" x14ac:dyDescent="0.15">
      <c r="B42" s="36"/>
      <c r="C42" s="17"/>
      <c r="D42" s="30"/>
      <c r="E42" s="53"/>
      <c r="F42" s="38"/>
      <c r="G42" s="39"/>
      <c r="H42" s="40"/>
      <c r="I42" s="40"/>
      <c r="J42" s="40"/>
      <c r="K42" s="44"/>
    </row>
    <row r="43" spans="2:12" outlineLevel="1" x14ac:dyDescent="0.15">
      <c r="B43" s="36"/>
      <c r="C43" s="18"/>
      <c r="D43" s="45"/>
      <c r="E43" s="53"/>
      <c r="F43" s="38"/>
      <c r="G43" s="39"/>
      <c r="H43" s="40"/>
      <c r="I43" s="40"/>
      <c r="J43" s="40"/>
    </row>
    <row r="44" spans="2:12" outlineLevel="1" x14ac:dyDescent="0.15">
      <c r="B44" s="36"/>
      <c r="C44" s="17"/>
      <c r="D44" s="19" t="s">
        <v>22</v>
      </c>
      <c r="E44" s="37"/>
      <c r="F44" s="38">
        <v>0</v>
      </c>
      <c r="G44" s="39">
        <v>0</v>
      </c>
      <c r="H44" s="40">
        <v>0</v>
      </c>
      <c r="I44" s="40">
        <v>0</v>
      </c>
      <c r="J44" s="40">
        <v>0</v>
      </c>
    </row>
    <row r="45" spans="2:12" outlineLevel="1" x14ac:dyDescent="0.15">
      <c r="B45" s="36"/>
      <c r="C45" s="17"/>
      <c r="D45" s="17"/>
      <c r="E45" s="53" t="s">
        <v>23</v>
      </c>
      <c r="F45" s="38"/>
      <c r="G45" s="39"/>
      <c r="H45" s="40"/>
      <c r="I45" s="40"/>
      <c r="J45" s="40"/>
      <c r="K45" s="43"/>
    </row>
    <row r="46" spans="2:12" outlineLevel="1" x14ac:dyDescent="0.15">
      <c r="B46" s="36"/>
      <c r="C46" s="17"/>
      <c r="D46" s="17"/>
      <c r="E46" s="53" t="s">
        <v>24</v>
      </c>
      <c r="F46" s="38"/>
      <c r="G46" s="39"/>
      <c r="H46" s="40"/>
      <c r="I46" s="40"/>
      <c r="J46" s="40"/>
    </row>
    <row r="47" spans="2:12" outlineLevel="1" x14ac:dyDescent="0.15">
      <c r="B47" s="36"/>
      <c r="C47" s="17"/>
      <c r="D47" s="17"/>
      <c r="E47" s="53" t="s">
        <v>25</v>
      </c>
      <c r="F47" s="38"/>
      <c r="G47" s="39"/>
      <c r="H47" s="40"/>
      <c r="I47" s="40">
        <v>0</v>
      </c>
      <c r="J47" s="40">
        <v>0</v>
      </c>
    </row>
    <row r="48" spans="2:12" outlineLevel="1" x14ac:dyDescent="0.15">
      <c r="B48" s="36"/>
      <c r="C48" s="17"/>
      <c r="D48" s="17"/>
      <c r="E48" s="53" t="s">
        <v>26</v>
      </c>
      <c r="F48" s="38"/>
      <c r="G48" s="39"/>
      <c r="H48" s="40"/>
      <c r="I48" s="40">
        <v>0</v>
      </c>
      <c r="J48" s="40">
        <v>0</v>
      </c>
    </row>
    <row r="49" spans="2:10" ht="14.25" outlineLevel="1" thickBot="1" x14ac:dyDescent="0.2">
      <c r="B49" s="46"/>
      <c r="C49" s="47"/>
      <c r="D49" s="47"/>
      <c r="E49" s="26" t="s">
        <v>27</v>
      </c>
      <c r="F49" s="48"/>
      <c r="G49" s="49"/>
      <c r="H49" s="50"/>
      <c r="I49" s="50"/>
      <c r="J49" s="50"/>
    </row>
    <row r="50" spans="2:10" s="30" customFormat="1" ht="7.5" customHeight="1" thickBot="1" x14ac:dyDescent="0.2">
      <c r="F50" s="17"/>
      <c r="J50" s="51"/>
    </row>
    <row r="51" spans="2:10" x14ac:dyDescent="0.15">
      <c r="B51" s="31" t="s">
        <v>28</v>
      </c>
      <c r="C51" s="32"/>
      <c r="D51" s="32"/>
      <c r="E51" s="32"/>
      <c r="F51" s="33">
        <f t="shared" ref="F51:J51" si="12">SUM(F60:F81)+F52</f>
        <v>10000</v>
      </c>
      <c r="G51" s="34">
        <f t="shared" si="12"/>
        <v>397.1</v>
      </c>
      <c r="H51" s="35">
        <f t="shared" si="12"/>
        <v>360.1</v>
      </c>
      <c r="I51" s="35">
        <f t="shared" si="12"/>
        <v>360.1</v>
      </c>
      <c r="J51" s="35">
        <f t="shared" si="12"/>
        <v>530.1</v>
      </c>
    </row>
    <row r="52" spans="2:10" outlineLevel="1" x14ac:dyDescent="0.15">
      <c r="B52" s="36"/>
      <c r="C52" s="19" t="s">
        <v>29</v>
      </c>
      <c r="D52" s="37"/>
      <c r="E52" s="37"/>
      <c r="F52" s="38">
        <f t="shared" ref="F52:J52" si="13">F53+F56</f>
        <v>10000</v>
      </c>
      <c r="G52" s="39">
        <f>G53+G56</f>
        <v>0</v>
      </c>
      <c r="H52" s="40">
        <f t="shared" si="13"/>
        <v>0</v>
      </c>
      <c r="I52" s="40">
        <f t="shared" si="13"/>
        <v>0</v>
      </c>
      <c r="J52" s="40">
        <f t="shared" si="13"/>
        <v>210</v>
      </c>
    </row>
    <row r="53" spans="2:10" outlineLevel="2" x14ac:dyDescent="0.15">
      <c r="B53" s="36"/>
      <c r="C53" s="17"/>
      <c r="D53" s="19" t="s">
        <v>30</v>
      </c>
      <c r="E53" s="37"/>
      <c r="F53" s="38">
        <f t="shared" ref="F53:J53" si="14">SUM(F54:F55)</f>
        <v>0</v>
      </c>
      <c r="G53" s="39">
        <f>SUM(G54:G55)</f>
        <v>0</v>
      </c>
      <c r="H53" s="40">
        <f t="shared" si="14"/>
        <v>0</v>
      </c>
      <c r="I53" s="40">
        <f t="shared" si="14"/>
        <v>0</v>
      </c>
      <c r="J53" s="40">
        <f t="shared" si="14"/>
        <v>210</v>
      </c>
    </row>
    <row r="54" spans="2:10" outlineLevel="3" x14ac:dyDescent="0.15">
      <c r="B54" s="36"/>
      <c r="C54" s="17"/>
      <c r="D54" s="17"/>
      <c r="E54" s="53" t="s">
        <v>31</v>
      </c>
      <c r="F54" s="38"/>
      <c r="G54" s="39">
        <v>0</v>
      </c>
      <c r="H54" s="40">
        <v>0</v>
      </c>
      <c r="I54" s="40">
        <v>0</v>
      </c>
      <c r="J54" s="40">
        <v>160</v>
      </c>
    </row>
    <row r="55" spans="2:10" outlineLevel="3" x14ac:dyDescent="0.15">
      <c r="B55" s="36"/>
      <c r="C55" s="17"/>
      <c r="D55" s="18"/>
      <c r="E55" s="53" t="s">
        <v>32</v>
      </c>
      <c r="F55" s="38"/>
      <c r="G55" s="39">
        <v>0</v>
      </c>
      <c r="H55" s="40">
        <v>0</v>
      </c>
      <c r="I55" s="40">
        <v>0</v>
      </c>
      <c r="J55" s="40">
        <v>50</v>
      </c>
    </row>
    <row r="56" spans="2:10" outlineLevel="2" x14ac:dyDescent="0.15">
      <c r="B56" s="36"/>
      <c r="C56" s="17"/>
      <c r="D56" s="19" t="s">
        <v>33</v>
      </c>
      <c r="E56" s="37"/>
      <c r="F56" s="38">
        <f t="shared" ref="F56:J56" si="15">SUM(F57:F59)</f>
        <v>10000</v>
      </c>
      <c r="G56" s="39">
        <f>SUM(G57:G59)</f>
        <v>0</v>
      </c>
      <c r="H56" s="40">
        <f t="shared" si="15"/>
        <v>0</v>
      </c>
      <c r="I56" s="40">
        <f t="shared" si="15"/>
        <v>0</v>
      </c>
      <c r="J56" s="40">
        <f t="shared" si="15"/>
        <v>0</v>
      </c>
    </row>
    <row r="57" spans="2:10" outlineLevel="3" x14ac:dyDescent="0.15">
      <c r="B57" s="36"/>
      <c r="C57" s="17"/>
      <c r="D57" s="17"/>
      <c r="E57" s="53" t="s">
        <v>34</v>
      </c>
      <c r="F57" s="38">
        <v>9000</v>
      </c>
      <c r="G57" s="39">
        <v>0</v>
      </c>
      <c r="H57" s="40">
        <v>0</v>
      </c>
      <c r="I57" s="40">
        <v>0</v>
      </c>
      <c r="J57" s="40">
        <v>0</v>
      </c>
    </row>
    <row r="58" spans="2:10" outlineLevel="3" x14ac:dyDescent="0.15">
      <c r="B58" s="36"/>
      <c r="C58" s="17"/>
      <c r="D58" s="17"/>
      <c r="E58" s="53" t="s">
        <v>35</v>
      </c>
      <c r="F58" s="38">
        <v>1000</v>
      </c>
      <c r="G58" s="39">
        <v>0</v>
      </c>
      <c r="H58" s="40">
        <v>0</v>
      </c>
      <c r="I58" s="40">
        <v>0</v>
      </c>
      <c r="J58" s="40">
        <v>0</v>
      </c>
    </row>
    <row r="59" spans="2:10" outlineLevel="3" x14ac:dyDescent="0.15">
      <c r="B59" s="36"/>
      <c r="C59" s="17"/>
      <c r="D59" s="17"/>
      <c r="E59" s="53" t="s">
        <v>36</v>
      </c>
      <c r="F59" s="38"/>
      <c r="G59" s="39">
        <v>0</v>
      </c>
      <c r="H59" s="40">
        <v>0</v>
      </c>
      <c r="I59" s="40">
        <v>0</v>
      </c>
      <c r="J59" s="40">
        <v>0</v>
      </c>
    </row>
    <row r="60" spans="2:10" outlineLevel="1" x14ac:dyDescent="0.15">
      <c r="B60" s="36"/>
      <c r="C60" s="19" t="s">
        <v>37</v>
      </c>
      <c r="D60" s="37"/>
      <c r="E60" s="54"/>
      <c r="F60" s="38"/>
      <c r="G60" s="39">
        <f>SUM([2]人員計画!F39:F40)</f>
        <v>0</v>
      </c>
      <c r="H60" s="40">
        <f>SUM([2]人員計画!G39:G40)</f>
        <v>0</v>
      </c>
      <c r="I60" s="40">
        <f>SUM([2]人員計画!H39:H40)</f>
        <v>0</v>
      </c>
      <c r="J60" s="40">
        <v>0</v>
      </c>
    </row>
    <row r="61" spans="2:10" outlineLevel="1" x14ac:dyDescent="0.15">
      <c r="B61" s="36"/>
      <c r="C61" s="19" t="s">
        <v>38</v>
      </c>
      <c r="D61" s="37"/>
      <c r="E61" s="54"/>
      <c r="F61" s="38"/>
      <c r="G61" s="39">
        <f>[1]集客計画!F34</f>
        <v>0</v>
      </c>
      <c r="H61" s="40">
        <f>[1]集客計画!G34</f>
        <v>0</v>
      </c>
      <c r="I61" s="40">
        <v>0</v>
      </c>
      <c r="J61" s="40">
        <v>0</v>
      </c>
    </row>
    <row r="62" spans="2:10" outlineLevel="1" x14ac:dyDescent="0.15">
      <c r="B62" s="36"/>
      <c r="C62" s="19" t="s">
        <v>39</v>
      </c>
      <c r="D62" s="20"/>
      <c r="E62" s="54" t="s">
        <v>40</v>
      </c>
      <c r="F62" s="14"/>
      <c r="G62" s="12">
        <v>3</v>
      </c>
      <c r="H62" s="13">
        <v>5</v>
      </c>
      <c r="I62" s="13">
        <v>5</v>
      </c>
      <c r="J62" s="13">
        <v>5</v>
      </c>
    </row>
    <row r="63" spans="2:10" outlineLevel="1" x14ac:dyDescent="0.15">
      <c r="B63" s="36"/>
      <c r="C63" s="17"/>
      <c r="D63" s="51"/>
      <c r="E63" s="54" t="s">
        <v>41</v>
      </c>
      <c r="F63" s="38"/>
      <c r="G63" s="39">
        <v>0</v>
      </c>
      <c r="H63" s="40">
        <v>0</v>
      </c>
      <c r="I63" s="40">
        <v>0</v>
      </c>
      <c r="J63" s="40">
        <v>0</v>
      </c>
    </row>
    <row r="64" spans="2:10" outlineLevel="1" x14ac:dyDescent="0.15">
      <c r="B64" s="36"/>
      <c r="C64" s="17"/>
      <c r="D64" s="51"/>
      <c r="E64" s="54" t="s">
        <v>42</v>
      </c>
      <c r="F64" s="38"/>
      <c r="G64" s="52">
        <v>0</v>
      </c>
      <c r="H64" s="40">
        <v>0</v>
      </c>
      <c r="I64" s="40">
        <v>0</v>
      </c>
      <c r="J64" s="40">
        <v>0</v>
      </c>
    </row>
    <row r="65" spans="2:10" outlineLevel="1" x14ac:dyDescent="0.15">
      <c r="B65" s="36"/>
      <c r="C65" s="17"/>
      <c r="D65" s="51"/>
      <c r="E65" s="37" t="s">
        <v>43</v>
      </c>
      <c r="F65" s="38"/>
      <c r="G65" s="39">
        <v>0</v>
      </c>
      <c r="H65" s="40">
        <v>0</v>
      </c>
      <c r="I65" s="40">
        <v>0</v>
      </c>
      <c r="J65" s="40">
        <v>0</v>
      </c>
    </row>
    <row r="66" spans="2:10" outlineLevel="1" x14ac:dyDescent="0.15">
      <c r="B66" s="36"/>
      <c r="C66" s="53" t="s">
        <v>44</v>
      </c>
      <c r="D66" s="54"/>
      <c r="E66" s="54"/>
      <c r="F66" s="38"/>
      <c r="G66" s="39">
        <v>0</v>
      </c>
      <c r="H66" s="40">
        <v>0</v>
      </c>
      <c r="I66" s="40">
        <v>0</v>
      </c>
      <c r="J66" s="40">
        <v>0</v>
      </c>
    </row>
    <row r="67" spans="2:10" outlineLevel="1" x14ac:dyDescent="0.15">
      <c r="B67" s="36"/>
      <c r="C67" s="17" t="s">
        <v>45</v>
      </c>
      <c r="D67" s="30"/>
      <c r="E67" s="45"/>
      <c r="F67" s="38"/>
      <c r="G67" s="39">
        <v>140</v>
      </c>
      <c r="H67" s="40">
        <v>30</v>
      </c>
      <c r="I67" s="40">
        <v>30</v>
      </c>
      <c r="J67" s="40">
        <v>30</v>
      </c>
    </row>
    <row r="68" spans="2:10" ht="14.25" customHeight="1" outlineLevel="1" x14ac:dyDescent="0.15">
      <c r="B68" s="36"/>
      <c r="C68" s="19" t="s">
        <v>46</v>
      </c>
      <c r="D68" s="37"/>
      <c r="E68" s="54"/>
      <c r="F68" s="38"/>
      <c r="G68" s="39">
        <v>58</v>
      </c>
      <c r="H68" s="40">
        <v>50</v>
      </c>
      <c r="I68" s="40">
        <v>50</v>
      </c>
      <c r="J68" s="40">
        <v>50</v>
      </c>
    </row>
    <row r="69" spans="2:10" outlineLevel="1" x14ac:dyDescent="0.15">
      <c r="B69" s="36"/>
      <c r="C69" s="19" t="s">
        <v>47</v>
      </c>
      <c r="D69" s="37"/>
      <c r="E69" s="54"/>
      <c r="F69" s="38"/>
      <c r="G69" s="39">
        <v>0</v>
      </c>
      <c r="H69" s="40">
        <v>0</v>
      </c>
      <c r="I69" s="40">
        <v>0</v>
      </c>
      <c r="J69" s="40">
        <v>0</v>
      </c>
    </row>
    <row r="70" spans="2:10" outlineLevel="1" x14ac:dyDescent="0.15">
      <c r="B70" s="36"/>
      <c r="C70" s="19" t="s">
        <v>48</v>
      </c>
      <c r="D70" s="37"/>
      <c r="E70" s="54"/>
      <c r="F70" s="38"/>
      <c r="G70" s="39">
        <v>0</v>
      </c>
      <c r="H70" s="40">
        <v>0</v>
      </c>
      <c r="I70" s="40">
        <v>0</v>
      </c>
      <c r="J70" s="40">
        <v>0</v>
      </c>
    </row>
    <row r="71" spans="2:10" outlineLevel="1" x14ac:dyDescent="0.15">
      <c r="B71" s="36"/>
      <c r="C71" s="19" t="s">
        <v>49</v>
      </c>
      <c r="D71" s="37"/>
      <c r="E71" s="54"/>
      <c r="F71" s="38"/>
      <c r="G71" s="39">
        <v>0</v>
      </c>
      <c r="H71" s="40">
        <v>0</v>
      </c>
      <c r="I71" s="40">
        <v>0</v>
      </c>
      <c r="J71" s="40">
        <v>0</v>
      </c>
    </row>
    <row r="72" spans="2:10" outlineLevel="1" x14ac:dyDescent="0.15">
      <c r="B72" s="36"/>
      <c r="C72" s="19" t="s">
        <v>50</v>
      </c>
      <c r="D72" s="37"/>
      <c r="E72" s="54"/>
      <c r="F72" s="38"/>
      <c r="G72" s="39">
        <v>0</v>
      </c>
      <c r="H72" s="40">
        <v>25</v>
      </c>
      <c r="I72" s="40">
        <v>25</v>
      </c>
      <c r="J72" s="40">
        <v>25</v>
      </c>
    </row>
    <row r="73" spans="2:10" outlineLevel="1" x14ac:dyDescent="0.15">
      <c r="B73" s="36"/>
      <c r="C73" s="19" t="s">
        <v>51</v>
      </c>
      <c r="D73" s="37"/>
      <c r="E73" s="54"/>
      <c r="F73" s="38"/>
      <c r="G73" s="39">
        <v>0</v>
      </c>
      <c r="H73" s="40">
        <v>20</v>
      </c>
      <c r="I73" s="40">
        <v>20</v>
      </c>
      <c r="J73" s="40">
        <v>20</v>
      </c>
    </row>
    <row r="74" spans="2:10" outlineLevel="1" x14ac:dyDescent="0.15">
      <c r="B74" s="36"/>
      <c r="C74" s="19" t="s">
        <v>52</v>
      </c>
      <c r="D74" s="37"/>
      <c r="E74" s="54"/>
      <c r="F74" s="38"/>
      <c r="G74" s="39">
        <v>16</v>
      </c>
      <c r="H74" s="40">
        <v>10</v>
      </c>
      <c r="I74" s="40">
        <v>10</v>
      </c>
      <c r="J74" s="40">
        <v>10</v>
      </c>
    </row>
    <row r="75" spans="2:10" outlineLevel="1" x14ac:dyDescent="0.15">
      <c r="B75" s="36"/>
      <c r="C75" s="19" t="s">
        <v>53</v>
      </c>
      <c r="D75" s="37"/>
      <c r="E75" s="54"/>
      <c r="F75" s="38"/>
      <c r="G75" s="39">
        <v>0</v>
      </c>
      <c r="H75" s="40">
        <v>0</v>
      </c>
      <c r="I75" s="40">
        <v>0</v>
      </c>
      <c r="J75" s="40">
        <v>0</v>
      </c>
    </row>
    <row r="76" spans="2:10" outlineLevel="1" x14ac:dyDescent="0.15">
      <c r="B76" s="36"/>
      <c r="C76" s="19" t="s">
        <v>54</v>
      </c>
      <c r="D76" s="37"/>
      <c r="E76" s="54"/>
      <c r="F76" s="38"/>
      <c r="G76" s="39">
        <v>180</v>
      </c>
      <c r="H76" s="40">
        <v>180</v>
      </c>
      <c r="I76" s="40">
        <v>180</v>
      </c>
      <c r="J76" s="40">
        <v>180</v>
      </c>
    </row>
    <row r="77" spans="2:10" outlineLevel="1" x14ac:dyDescent="0.15">
      <c r="B77" s="36"/>
      <c r="C77" s="19" t="s">
        <v>55</v>
      </c>
      <c r="D77" s="37"/>
      <c r="E77" s="54"/>
      <c r="F77" s="38"/>
      <c r="G77" s="39">
        <v>0</v>
      </c>
      <c r="H77" s="40">
        <v>0</v>
      </c>
      <c r="I77" s="40">
        <v>0</v>
      </c>
      <c r="J77" s="40">
        <v>0</v>
      </c>
    </row>
    <row r="78" spans="2:10" outlineLevel="1" x14ac:dyDescent="0.15">
      <c r="B78" s="36"/>
      <c r="C78" s="19" t="s">
        <v>56</v>
      </c>
      <c r="D78" s="37"/>
      <c r="E78" s="54"/>
      <c r="F78" s="38"/>
      <c r="G78" s="39">
        <v>0.1</v>
      </c>
      <c r="H78" s="40">
        <v>0.1</v>
      </c>
      <c r="I78" s="40">
        <v>0.1</v>
      </c>
      <c r="J78" s="40">
        <v>0.1</v>
      </c>
    </row>
    <row r="79" spans="2:10" outlineLevel="1" x14ac:dyDescent="0.15">
      <c r="B79" s="36"/>
      <c r="C79" s="19" t="s">
        <v>57</v>
      </c>
      <c r="D79" s="37"/>
      <c r="E79" s="54"/>
      <c r="F79" s="38"/>
      <c r="G79" s="39">
        <v>0</v>
      </c>
      <c r="H79" s="40">
        <v>0</v>
      </c>
      <c r="I79" s="40">
        <v>0</v>
      </c>
      <c r="J79" s="40">
        <v>0</v>
      </c>
    </row>
    <row r="80" spans="2:10" outlineLevel="1" x14ac:dyDescent="0.15">
      <c r="B80" s="36"/>
      <c r="C80" s="19" t="s">
        <v>58</v>
      </c>
      <c r="D80" s="37"/>
      <c r="E80" s="54"/>
      <c r="F80" s="38"/>
      <c r="G80" s="39">
        <v>0</v>
      </c>
      <c r="H80" s="40">
        <v>40</v>
      </c>
      <c r="I80" s="40">
        <v>40</v>
      </c>
      <c r="J80" s="40">
        <v>0</v>
      </c>
    </row>
    <row r="81" spans="2:10" ht="14.25" outlineLevel="1" thickBot="1" x14ac:dyDescent="0.2">
      <c r="B81" s="46"/>
      <c r="C81" s="26" t="s">
        <v>59</v>
      </c>
      <c r="D81" s="27"/>
      <c r="E81" s="27"/>
      <c r="F81" s="48"/>
      <c r="G81" s="49">
        <v>0</v>
      </c>
      <c r="H81" s="50">
        <v>0</v>
      </c>
      <c r="I81" s="50">
        <v>0</v>
      </c>
      <c r="J81" s="50">
        <v>0</v>
      </c>
    </row>
    <row r="82" spans="2:10" s="30" customFormat="1" ht="14.25" thickBot="1" x14ac:dyDescent="0.2">
      <c r="F82" s="17"/>
      <c r="J82" s="51"/>
    </row>
    <row r="83" spans="2:10" x14ac:dyDescent="0.15">
      <c r="B83" s="31" t="s">
        <v>60</v>
      </c>
      <c r="C83" s="32"/>
      <c r="D83" s="32"/>
      <c r="E83" s="32"/>
      <c r="F83" s="55">
        <f t="shared" ref="F83:J83" si="16">F33-F51</f>
        <v>-10000</v>
      </c>
      <c r="G83" s="56">
        <f t="shared" si="16"/>
        <v>-397.1</v>
      </c>
      <c r="H83" s="57">
        <f t="shared" si="16"/>
        <v>-360.1</v>
      </c>
      <c r="I83" s="57">
        <f t="shared" si="16"/>
        <v>-360.1</v>
      </c>
      <c r="J83" s="57">
        <f t="shared" si="16"/>
        <v>-528.1</v>
      </c>
    </row>
    <row r="84" spans="2:10" ht="14.25" thickBot="1" x14ac:dyDescent="0.2">
      <c r="B84" s="46"/>
      <c r="C84" s="58"/>
      <c r="D84" s="58"/>
      <c r="E84" s="26" t="s">
        <v>61</v>
      </c>
      <c r="F84" s="64">
        <f>F83</f>
        <v>-10000</v>
      </c>
      <c r="G84" s="65">
        <f>F84+G83</f>
        <v>-10397.1</v>
      </c>
      <c r="H84" s="66">
        <f>G84+H83</f>
        <v>-10757.2</v>
      </c>
      <c r="I84" s="66">
        <f t="shared" ref="I84:J84" si="17">H84+I83</f>
        <v>-11117.300000000001</v>
      </c>
      <c r="J84" s="66">
        <f t="shared" si="17"/>
        <v>-11645.400000000001</v>
      </c>
    </row>
    <row r="85" spans="2:10" s="59" customFormat="1" x14ac:dyDescent="0.15">
      <c r="F85" s="59" t="str">
        <f>IF(AND(E83&lt;0,F83&gt;=0),"▲単黒","")</f>
        <v/>
      </c>
      <c r="G85" s="59" t="str">
        <f>IF(AND(F83&lt;0,G83&gt;=0),"▲単黒","")</f>
        <v/>
      </c>
      <c r="H85" s="59" t="str">
        <f>IF(AND(G83&lt;0,H83&gt;=0),"▲単黒","")</f>
        <v/>
      </c>
      <c r="I85" s="59" t="str">
        <f t="shared" ref="I85:J85" si="18">IF(AND(H83&lt;0,I83&gt;=0),"▲単黒","")</f>
        <v/>
      </c>
      <c r="J85" s="59" t="str">
        <f t="shared" si="18"/>
        <v/>
      </c>
    </row>
    <row r="86" spans="2:10" s="59" customFormat="1" x14ac:dyDescent="0.15">
      <c r="H86" s="59" t="str">
        <f>IF(AND(G84&lt;0,H84&gt;=0),"▲B/E","")</f>
        <v/>
      </c>
      <c r="I86" s="59" t="str">
        <f t="shared" ref="I86:J86" si="19">IF(AND(H84&lt;0,I84&gt;=0),"▲B/E","")</f>
        <v/>
      </c>
      <c r="J86" s="59" t="str">
        <f t="shared" si="19"/>
        <v/>
      </c>
    </row>
    <row r="87" spans="2:10" s="60" customFormat="1" x14ac:dyDescent="0.15"/>
    <row r="88" spans="2:10" s="60" customFormat="1" x14ac:dyDescent="0.15"/>
    <row r="89" spans="2:10" x14ac:dyDescent="0.15">
      <c r="F89" s="43"/>
      <c r="G89" s="43"/>
      <c r="H89" s="43"/>
      <c r="I89" s="43"/>
      <c r="J89" s="43"/>
    </row>
  </sheetData>
  <mergeCells count="1">
    <mergeCell ref="G5:J5"/>
  </mergeCells>
  <phoneticPr fontId="5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Yamashita</dc:creator>
  <cp:lastModifiedBy>Mari Yamashita</cp:lastModifiedBy>
  <dcterms:created xsi:type="dcterms:W3CDTF">2016-05-14T04:40:19Z</dcterms:created>
  <dcterms:modified xsi:type="dcterms:W3CDTF">2016-05-16T01:50:15Z</dcterms:modified>
</cp:coreProperties>
</file>