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96645DCC-7205-485E-AF26-DCAACB315072}" xr6:coauthVersionLast="47" xr6:coauthVersionMax="47" xr10:uidLastSave="{00000000-0000-0000-0000-000000000000}"/>
  <bookViews>
    <workbookView xWindow="-120" yWindow="-120" windowWidth="20730" windowHeight="11160" xr2:uid="{00000000-000D-0000-FFFF-FFFF00000000}"/>
  </bookViews>
  <sheets>
    <sheet name="【フォーム】完了報告書　※提出必須" sheetId="7" r:id="rId1"/>
    <sheet name="【フォーム】収支計算書　※提出必須" sheetId="3" r:id="rId2"/>
  </sheets>
  <definedNames>
    <definedName name="_xlnm.Print_Area" localSheetId="1">'【フォーム】収支計算書　※提出必須'!$A$1:$G$30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F9" i="3" s="1"/>
  <c r="E7" i="3" l="1"/>
  <c r="E9" i="3" s="1"/>
  <c r="B26" i="3" l="1"/>
  <c r="B28" i="3" s="1"/>
  <c r="B27" i="3" s="1"/>
  <c r="D20" i="7" l="1"/>
  <c r="D19" i="7"/>
  <c r="C9" i="3" l="1"/>
  <c r="D18" i="7" s="1"/>
  <c r="B9" i="3"/>
  <c r="D15" i="7" l="1"/>
  <c r="D14" i="7"/>
  <c r="E14" i="3" l="1"/>
  <c r="C81" i="7" l="1"/>
  <c r="F81" i="7" s="1"/>
  <c r="D28" i="3"/>
  <c r="C28" i="3"/>
  <c r="E27" i="3"/>
  <c r="E26" i="3"/>
  <c r="E25" i="3"/>
  <c r="E24" i="3"/>
  <c r="E23" i="3"/>
  <c r="E22" i="3"/>
  <c r="E21" i="3"/>
  <c r="E20" i="3"/>
  <c r="E19" i="3"/>
  <c r="E18" i="3"/>
  <c r="E17" i="3"/>
  <c r="E16" i="3"/>
  <c r="E15" i="3"/>
  <c r="D8" i="3"/>
  <c r="D9" i="3" s="1"/>
  <c r="D21" i="7"/>
  <c r="E28" i="3" l="1"/>
  <c r="B41" i="3"/>
  <c r="B42" i="3"/>
  <c r="A34" i="3"/>
  <c r="B43" i="3" l="1"/>
  <c r="D13" i="7"/>
</calcChain>
</file>

<file path=xl/sharedStrings.xml><?xml version="1.0" encoding="utf-8"?>
<sst xmlns="http://schemas.openxmlformats.org/spreadsheetml/2006/main" count="131" uniqueCount="114">
  <si>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</si>
  <si>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</si>
  <si>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</si>
  <si>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</si>
  <si>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</si>
  <si>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</si>
  <si>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</si>
  <si>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</si>
  <si>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</si>
  <si>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</si>
  <si>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</si>
  <si>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</si>
  <si>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</si>
  <si>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</si>
  <si>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</si>
  <si>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</si>
  <si>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</si>
  <si>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</si>
  <si>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</si>
  <si>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</si>
  <si>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</si>
  <si>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</si>
  <si>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</si>
  <si>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</si>
  <si>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</si>
  <si>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</si>
  <si>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</si>
  <si>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</si>
  <si>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</si>
  <si>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</si>
  <si>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</si>
  <si>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</si>
  <si>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</si>
  <si>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</si>
  <si>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</si>
  <si>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</si>
  <si>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</si>
  <si>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</si>
  <si>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</si>
  <si>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</si>
  <si>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</si>
  <si>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</si>
  <si>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</si>
  <si>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</si>
  <si>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</si>
  <si>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</si>
  <si>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</si>
  <si>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</si>
  <si>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</si>
  <si>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</si>
  <si>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</si>
  <si>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</si>
  <si>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</si>
  <si>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</si>
  <si>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</si>
  <si>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</si>
  <si>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</si>
  <si>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</si>
  <si>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</si>
  <si>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</si>
  <si>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</si>
  <si>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</si>
  <si>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</si>
  <si>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</si>
  <si>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</si>
  <si>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</si>
  <si>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</si>
  <si>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収支計算書</t>
    <rPh sb="2" eb="5">
      <t>ケイサンショ</t>
    </rPh>
    <phoneticPr fontId="1"/>
  </si>
  <si>
    <t>完了報告書</t>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</si>
  <si>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</si>
  <si>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</si>
  <si>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</si>
  <si>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</si>
  <si>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</si>
  <si>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</si>
  <si>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</si>
  <si>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</si>
  <si>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TEL：023-624-8117</t>
    <phoneticPr fontId="1"/>
  </si>
  <si>
    <t>なし</t>
    <phoneticPr fontId="1"/>
  </si>
  <si>
    <t>報告書に記載</t>
    <rPh sb="0" eb="3">
      <t>ホウコクショ</t>
    </rPh>
    <rPh sb="4" eb="6">
      <t>キサイ</t>
    </rPh>
    <phoneticPr fontId="1"/>
  </si>
  <si>
    <t>なし</t>
    <phoneticPr fontId="1"/>
  </si>
  <si>
    <t>報告書に記載</t>
    <rPh sb="0" eb="3">
      <t>ホウコクショ</t>
    </rPh>
    <rPh sb="4" eb="6">
      <t>キサイ</t>
    </rPh>
    <phoneticPr fontId="1"/>
  </si>
  <si>
    <t>　</t>
    <phoneticPr fontId="1"/>
  </si>
  <si>
    <t>事業完了日：2023年3月31日</t>
    <phoneticPr fontId="1"/>
  </si>
  <si>
    <t>事業ID：2022022826</t>
    <phoneticPr fontId="1"/>
  </si>
  <si>
    <t>事業名：海のごちそう地域モデルin庄内浜（海と日本2022）</t>
    <rPh sb="4" eb="5">
      <t>ウミ</t>
    </rPh>
    <rPh sb="10" eb="12">
      <t>チイキ</t>
    </rPh>
    <rPh sb="17" eb="20">
      <t>ショウナイハマ</t>
    </rPh>
    <rPh sb="21" eb="22">
      <t>ウミ</t>
    </rPh>
    <rPh sb="23" eb="25">
      <t>ニッポン</t>
    </rPh>
    <phoneticPr fontId="1"/>
  </si>
  <si>
    <t>団体名：海と食の地域モデルin庄内浜実行委員会</t>
    <rPh sb="4" eb="5">
      <t>ウミ</t>
    </rPh>
    <rPh sb="6" eb="7">
      <t>ショク</t>
    </rPh>
    <rPh sb="8" eb="10">
      <t>チイキ</t>
    </rPh>
    <rPh sb="15" eb="18">
      <t>ショウナイハマ</t>
    </rPh>
    <rPh sb="18" eb="23">
      <t>ジッコウイインカイ</t>
    </rPh>
    <phoneticPr fontId="1"/>
  </si>
  <si>
    <t>代表者名：齋藤勝三　　　　印</t>
    <rPh sb="5" eb="7">
      <t>サイトウ</t>
    </rPh>
    <rPh sb="7" eb="9">
      <t>カツゾウ</t>
    </rPh>
    <phoneticPr fontId="1"/>
  </si>
  <si>
    <t>1.「海と食」の庄内モデル構築
⑴時期：2022年7月～10月
⑵場所：山形県庄内浜
⑶参加者：5,000名
⑷連携先：自治体、漁協、飲食店、地元スーパー等
⑸内容：
a.天然鯛使用のメニュー提供を通した、地域の海に関する課題の発信
b.海のごちそうフェス・ウィークとの連携</t>
    <rPh sb="3" eb="4">
      <t>ウミ</t>
    </rPh>
    <rPh sb="5" eb="6">
      <t>ショク</t>
    </rPh>
    <rPh sb="8" eb="10">
      <t>ショウナイ</t>
    </rPh>
    <rPh sb="13" eb="15">
      <t>コウチク</t>
    </rPh>
    <rPh sb="17" eb="19">
      <t>ジキ</t>
    </rPh>
    <rPh sb="24" eb="25">
      <t>ネン</t>
    </rPh>
    <rPh sb="26" eb="27">
      <t>ガツ</t>
    </rPh>
    <rPh sb="30" eb="31">
      <t>ガツ</t>
    </rPh>
    <rPh sb="33" eb="35">
      <t>バショ</t>
    </rPh>
    <rPh sb="36" eb="39">
      <t>ヤマガタケン</t>
    </rPh>
    <rPh sb="39" eb="42">
      <t>ショウナイハマ</t>
    </rPh>
    <rPh sb="44" eb="47">
      <t>サンカシャ</t>
    </rPh>
    <rPh sb="53" eb="54">
      <t>メイ</t>
    </rPh>
    <rPh sb="56" eb="59">
      <t>レンケイサキ</t>
    </rPh>
    <rPh sb="60" eb="63">
      <t>ジチタイ</t>
    </rPh>
    <rPh sb="64" eb="66">
      <t>ギョキョウ</t>
    </rPh>
    <rPh sb="67" eb="70">
      <t>インショクテン</t>
    </rPh>
    <rPh sb="71" eb="73">
      <t>ジモト</t>
    </rPh>
    <rPh sb="77" eb="78">
      <t>ナド</t>
    </rPh>
    <rPh sb="80" eb="82">
      <t>ナイヨウ</t>
    </rPh>
    <rPh sb="86" eb="89">
      <t>テンネンタイ</t>
    </rPh>
    <rPh sb="89" eb="91">
      <t>シヨウ</t>
    </rPh>
    <rPh sb="96" eb="98">
      <t>テイキョウ</t>
    </rPh>
    <rPh sb="99" eb="100">
      <t>トオ</t>
    </rPh>
    <rPh sb="103" eb="105">
      <t>チイキ</t>
    </rPh>
    <rPh sb="106" eb="107">
      <t>ウミ</t>
    </rPh>
    <rPh sb="108" eb="109">
      <t>カン</t>
    </rPh>
    <rPh sb="111" eb="113">
      <t>カダイ</t>
    </rPh>
    <rPh sb="114" eb="116">
      <t>ハッシン</t>
    </rPh>
    <rPh sb="119" eb="120">
      <t>ウミ</t>
    </rPh>
    <rPh sb="135" eb="137">
      <t>レンケイ</t>
    </rPh>
    <phoneticPr fontId="1"/>
  </si>
  <si>
    <t>様々な飲食店や団体と連携を行ったことで、幅広い層の巻き込みと海の課題の発信を行うことができた。</t>
    <rPh sb="0" eb="2">
      <t>サマザマ</t>
    </rPh>
    <rPh sb="3" eb="6">
      <t>インショクテン</t>
    </rPh>
    <rPh sb="7" eb="9">
      <t>ダンタイ</t>
    </rPh>
    <rPh sb="10" eb="12">
      <t>レンケイ</t>
    </rPh>
    <rPh sb="13" eb="14">
      <t>オコナ</t>
    </rPh>
    <rPh sb="20" eb="22">
      <t>ハバヒロ</t>
    </rPh>
    <rPh sb="23" eb="24">
      <t>ソウ</t>
    </rPh>
    <rPh sb="25" eb="26">
      <t>マ</t>
    </rPh>
    <rPh sb="27" eb="28">
      <t>コ</t>
    </rPh>
    <rPh sb="30" eb="31">
      <t>ウミ</t>
    </rPh>
    <rPh sb="32" eb="34">
      <t>カダイ</t>
    </rPh>
    <rPh sb="35" eb="37">
      <t>ハッシン</t>
    </rPh>
    <rPh sb="38" eb="39">
      <t>オコナ</t>
    </rPh>
    <phoneticPr fontId="1"/>
  </si>
  <si>
    <t>2.各種イベントの実施
⑴時期：2022年7月～2023年3月
⑵参加者：学生、親子、料理人等
⑶内容：
以下4種のイベントの実施・連携を通し、海の課題を自分事化する機会を創出
a.漁村文化の体験会
b.学生によるメニュー開発プロジェクト
c.地元の各団体と連携したマルシェ形式のイベント
d.各自治体・団体のイベント</t>
    <rPh sb="2" eb="4">
      <t>カクシュ</t>
    </rPh>
    <rPh sb="9" eb="11">
      <t>ジッシ</t>
    </rPh>
    <rPh sb="13" eb="15">
      <t>ジキ</t>
    </rPh>
    <rPh sb="20" eb="21">
      <t>ネン</t>
    </rPh>
    <rPh sb="22" eb="23">
      <t>ガツ</t>
    </rPh>
    <rPh sb="28" eb="29">
      <t>ネン</t>
    </rPh>
    <rPh sb="30" eb="31">
      <t>ガツ</t>
    </rPh>
    <rPh sb="33" eb="36">
      <t>サンカシャ</t>
    </rPh>
    <rPh sb="37" eb="39">
      <t>ガクセイ</t>
    </rPh>
    <rPh sb="40" eb="42">
      <t>オヤコ</t>
    </rPh>
    <rPh sb="43" eb="46">
      <t>リョウリニン</t>
    </rPh>
    <rPh sb="46" eb="47">
      <t>ナド</t>
    </rPh>
    <rPh sb="49" eb="51">
      <t>ナイヨウ</t>
    </rPh>
    <rPh sb="53" eb="55">
      <t>イカ</t>
    </rPh>
    <rPh sb="56" eb="57">
      <t>シュ</t>
    </rPh>
    <rPh sb="63" eb="65">
      <t>ジッシ</t>
    </rPh>
    <rPh sb="66" eb="68">
      <t>レンケイ</t>
    </rPh>
    <rPh sb="69" eb="70">
      <t>トオ</t>
    </rPh>
    <rPh sb="72" eb="73">
      <t>ウミ</t>
    </rPh>
    <rPh sb="74" eb="76">
      <t>カダイ</t>
    </rPh>
    <phoneticPr fontId="1"/>
  </si>
  <si>
    <t>1.「海と食」の庄内モデル構築
（1）時期：2022年7月～10月
（2）場所：山形県庄内浜
（3）参加者：9,000人
（4）内容：自治体、漁協、飲食店、地元スーパー等
⑸内容：
a.天然鯛使用のメニュー（庄内浜の鯛だし麺）提供を通した、地域の海に関する課題の発信を行った
b.海のごちそうフェス・ウィークとの連携を行った</t>
    <rPh sb="3" eb="4">
      <t>ウミ</t>
    </rPh>
    <rPh sb="5" eb="6">
      <t>ショク</t>
    </rPh>
    <rPh sb="8" eb="10">
      <t>ショウナイ</t>
    </rPh>
    <rPh sb="13" eb="15">
      <t>コウチク</t>
    </rPh>
    <rPh sb="19" eb="21">
      <t>ジキ</t>
    </rPh>
    <rPh sb="26" eb="27">
      <t>ネン</t>
    </rPh>
    <rPh sb="28" eb="29">
      <t>ガツ</t>
    </rPh>
    <rPh sb="32" eb="33">
      <t>ガツ</t>
    </rPh>
    <rPh sb="37" eb="39">
      <t>バショ</t>
    </rPh>
    <rPh sb="40" eb="43">
      <t>ヤマガタケン</t>
    </rPh>
    <rPh sb="43" eb="46">
      <t>ショウナイハマ</t>
    </rPh>
    <rPh sb="50" eb="53">
      <t>サンカシャ</t>
    </rPh>
    <rPh sb="59" eb="60">
      <t>ニン</t>
    </rPh>
    <rPh sb="64" eb="66">
      <t>ナイヨウ</t>
    </rPh>
    <rPh sb="104" eb="107">
      <t>ショウナイハマ</t>
    </rPh>
    <rPh sb="108" eb="109">
      <t>タイ</t>
    </rPh>
    <rPh sb="111" eb="112">
      <t>メン</t>
    </rPh>
    <rPh sb="134" eb="135">
      <t>オコナ</t>
    </rPh>
    <rPh sb="159" eb="160">
      <t>オコナ</t>
    </rPh>
    <phoneticPr fontId="1"/>
  </si>
  <si>
    <t>2.各種イベントの実施
⑴時期：2022年7月～2023年3月
⑵参加者：学生、親子、料理人等
⑶内容：
以下4種のイベントの実施・連携を通し、海の課題を自分事化する機会を創出した
a.漁村文化の体験会として「親子漁村体験会」を実施
b.酒田市の学校と連携し、メニュー開発プロジェクトを実施
c.地元の各団体と連携したマルシェ形式のイベント実施
d.各自治体・団体と連携したイベント、キャンペーンの実施</t>
    <rPh sb="105" eb="112">
      <t>オヤコギョソンタイケンカイ</t>
    </rPh>
    <rPh sb="114" eb="116">
      <t>ジッシ</t>
    </rPh>
    <rPh sb="119" eb="122">
      <t>サカタシ</t>
    </rPh>
    <rPh sb="123" eb="125">
      <t>ガッコウ</t>
    </rPh>
    <rPh sb="126" eb="128">
      <t>レンケイ</t>
    </rPh>
    <rPh sb="134" eb="136">
      <t>カイハツ</t>
    </rPh>
    <rPh sb="143" eb="145">
      <t>ジッシ</t>
    </rPh>
    <rPh sb="170" eb="172">
      <t>ジッシ</t>
    </rPh>
    <rPh sb="183" eb="185">
      <t>レンケイ</t>
    </rPh>
    <rPh sb="199" eb="201">
      <t>ジッシ</t>
    </rPh>
    <phoneticPr fontId="1"/>
  </si>
  <si>
    <t>様々な団体を巻き込んでイベントを行ったことで、多くの人々に本事業のメインメッセージを伝えることができた</t>
    <rPh sb="0" eb="2">
      <t>サマザマ</t>
    </rPh>
    <rPh sb="3" eb="5">
      <t>ダンタイ</t>
    </rPh>
    <rPh sb="6" eb="7">
      <t>マ</t>
    </rPh>
    <rPh sb="8" eb="9">
      <t>コ</t>
    </rPh>
    <rPh sb="16" eb="17">
      <t>オコナ</t>
    </rPh>
    <rPh sb="23" eb="24">
      <t>オオ</t>
    </rPh>
    <rPh sb="26" eb="28">
      <t>ヒトビト</t>
    </rPh>
    <rPh sb="29" eb="32">
      <t>ホンジギョウ</t>
    </rPh>
    <rPh sb="42" eb="43">
      <t>ツタ</t>
    </rPh>
    <phoneticPr fontId="1"/>
  </si>
  <si>
    <t>●事業3年目の集大成として、自走化を実現する
①飲食店での庄内浜の鯛だし麺の継続販売
②活動継続のために、地元のプレイヤーを巻き込んだプラットフォーム構築
③継続して活動を実施するため、マネタイズ可能なコンテンツの拡充</t>
    <rPh sb="1" eb="3">
      <t>ジギョウ</t>
    </rPh>
    <rPh sb="4" eb="6">
      <t>ネンメ</t>
    </rPh>
    <rPh sb="7" eb="10">
      <t>シュウタイセイ</t>
    </rPh>
    <rPh sb="14" eb="17">
      <t>ジソウカ</t>
    </rPh>
    <rPh sb="18" eb="20">
      <t>ジツゲン</t>
    </rPh>
    <rPh sb="24" eb="27">
      <t>インショクテン</t>
    </rPh>
    <rPh sb="29" eb="32">
      <t>ショウナイハマ</t>
    </rPh>
    <rPh sb="33" eb="34">
      <t>タイ</t>
    </rPh>
    <rPh sb="36" eb="37">
      <t>メン</t>
    </rPh>
    <rPh sb="38" eb="42">
      <t>ケイゾクハンバイ</t>
    </rPh>
    <rPh sb="44" eb="46">
      <t>カツドウ</t>
    </rPh>
    <rPh sb="46" eb="48">
      <t>ケイゾク</t>
    </rPh>
    <rPh sb="53" eb="55">
      <t>ジモト</t>
    </rPh>
    <rPh sb="62" eb="63">
      <t>マ</t>
    </rPh>
    <rPh sb="64" eb="65">
      <t>コ</t>
    </rPh>
    <rPh sb="75" eb="77">
      <t>コウチク</t>
    </rPh>
    <rPh sb="79" eb="81">
      <t>ケイゾク</t>
    </rPh>
    <rPh sb="83" eb="85">
      <t>カツドウ</t>
    </rPh>
    <rPh sb="86" eb="88">
      <t>ジッシ</t>
    </rPh>
    <rPh sb="98" eb="100">
      <t>カノウ</t>
    </rPh>
    <phoneticPr fontId="1"/>
  </si>
  <si>
    <t>①連携飲食店複数店で、鯛だし麺がレギュラー化し、来年度以降も継続して販売される予定
②地元のキーマンを巻き込み、来年度以降活動を行っていく団体を組成
③継続した活動のため、活動資金として過去に開発した商品と今年度開発した商品を継続して販売</t>
    <rPh sb="1" eb="3">
      <t>レンケイ</t>
    </rPh>
    <rPh sb="3" eb="6">
      <t>インショクテン</t>
    </rPh>
    <rPh sb="6" eb="9">
      <t>フクスウテン</t>
    </rPh>
    <rPh sb="11" eb="12">
      <t>タイ</t>
    </rPh>
    <rPh sb="14" eb="15">
      <t>メン</t>
    </rPh>
    <rPh sb="21" eb="22">
      <t>カ</t>
    </rPh>
    <rPh sb="24" eb="27">
      <t>ライネンド</t>
    </rPh>
    <rPh sb="27" eb="29">
      <t>イコウ</t>
    </rPh>
    <rPh sb="30" eb="32">
      <t>ケイゾク</t>
    </rPh>
    <rPh sb="34" eb="36">
      <t>ハンバイ</t>
    </rPh>
    <rPh sb="39" eb="41">
      <t>ヨテイ</t>
    </rPh>
    <rPh sb="43" eb="45">
      <t>ジモト</t>
    </rPh>
    <rPh sb="51" eb="52">
      <t>マ</t>
    </rPh>
    <rPh sb="53" eb="54">
      <t>コ</t>
    </rPh>
    <rPh sb="56" eb="59">
      <t>ライネンド</t>
    </rPh>
    <rPh sb="59" eb="61">
      <t>イコウ</t>
    </rPh>
    <rPh sb="61" eb="63">
      <t>カツドウ</t>
    </rPh>
    <rPh sb="64" eb="65">
      <t>オコナ</t>
    </rPh>
    <rPh sb="69" eb="71">
      <t>ダンタイ</t>
    </rPh>
    <rPh sb="72" eb="74">
      <t>ソセイ</t>
    </rPh>
    <rPh sb="76" eb="78">
      <t>ケイゾク</t>
    </rPh>
    <rPh sb="80" eb="82">
      <t>カツドウ</t>
    </rPh>
    <rPh sb="86" eb="88">
      <t>カカツドウ</t>
    </rPh>
    <rPh sb="88" eb="90">
      <t>シキン</t>
    </rPh>
    <rPh sb="93" eb="95">
      <t>カコ</t>
    </rPh>
    <rPh sb="96" eb="98">
      <t>カイハツ</t>
    </rPh>
    <rPh sb="100" eb="102">
      <t>ショウヒン</t>
    </rPh>
    <rPh sb="103" eb="106">
      <t>コンネンド</t>
    </rPh>
    <rPh sb="106" eb="108">
      <t>カイハツ</t>
    </rPh>
    <rPh sb="110" eb="112">
      <t>ショウヒン</t>
    </rPh>
    <rPh sb="113" eb="115">
      <t>ケイゾク</t>
    </rPh>
    <rPh sb="117" eb="119">
      <t>ハンバイ</t>
    </rPh>
    <phoneticPr fontId="1"/>
  </si>
  <si>
    <t>4.活動を通じて明らかになった新たな課題と対応案</t>
    <phoneticPr fontId="1"/>
  </si>
  <si>
    <t>・イベント報告書の提出
・庄内浜の天然鯛を賞したオリジナル商品「庄内浜の鯛だし麺」のメニュー開発
・庄内浜の天然鯛を使用した商品開発</t>
    <rPh sb="5" eb="8">
      <t>ホウコクショ</t>
    </rPh>
    <rPh sb="9" eb="11">
      <t>テイシュツ</t>
    </rPh>
    <rPh sb="13" eb="16">
      <t>ショウナイハマ</t>
    </rPh>
    <rPh sb="17" eb="20">
      <t>テンネンタイ</t>
    </rPh>
    <rPh sb="21" eb="22">
      <t>ショウ</t>
    </rPh>
    <rPh sb="29" eb="31">
      <t>ショウヒン</t>
    </rPh>
    <rPh sb="32" eb="34">
      <t>ショウナイ</t>
    </rPh>
    <rPh sb="34" eb="35">
      <t>ハマ</t>
    </rPh>
    <rPh sb="36" eb="37">
      <t>タイ</t>
    </rPh>
    <rPh sb="39" eb="40">
      <t>メン</t>
    </rPh>
    <rPh sb="46" eb="48">
      <t>カイハツ</t>
    </rPh>
    <rPh sb="50" eb="52">
      <t>ショウナイ</t>
    </rPh>
    <rPh sb="52" eb="53">
      <t>ハマ</t>
    </rPh>
    <rPh sb="54" eb="56">
      <t>テンネン</t>
    </rPh>
    <rPh sb="56" eb="57">
      <t>タイ</t>
    </rPh>
    <rPh sb="58" eb="60">
      <t>シヨウ</t>
    </rPh>
    <rPh sb="62" eb="64">
      <t>ショウヒン</t>
    </rPh>
    <rPh sb="64" eb="66">
      <t>カイハツ</t>
    </rPh>
    <phoneticPr fontId="1"/>
  </si>
  <si>
    <t>・イベント報告書
・庄内浜の天然鯛を賞したオリジナル商品「庄内浜の鯛だし麺」のメニュー開発
・庄内浜の天然鯛を使用した商品開発</t>
    <rPh sb="5" eb="8">
      <t>ホウコクショ</t>
    </rPh>
    <rPh sb="10" eb="13">
      <t>ショウナイハマ</t>
    </rPh>
    <rPh sb="14" eb="17">
      <t>テンネンタイ</t>
    </rPh>
    <rPh sb="18" eb="19">
      <t>ショウ</t>
    </rPh>
    <rPh sb="26" eb="28">
      <t>ショウヒン</t>
    </rPh>
    <rPh sb="29" eb="31">
      <t>ショウナイ</t>
    </rPh>
    <rPh sb="31" eb="32">
      <t>ハマ</t>
    </rPh>
    <rPh sb="33" eb="34">
      <t>タイ</t>
    </rPh>
    <rPh sb="36" eb="37">
      <t>メン</t>
    </rPh>
    <rPh sb="43" eb="45">
      <t>カイハツ</t>
    </rPh>
    <rPh sb="47" eb="49">
      <t>ショウナイ</t>
    </rPh>
    <rPh sb="49" eb="50">
      <t>ハマ</t>
    </rPh>
    <rPh sb="51" eb="53">
      <t>テンネン</t>
    </rPh>
    <rPh sb="53" eb="54">
      <t>タイ</t>
    </rPh>
    <rPh sb="55" eb="57">
      <t>シヨウ</t>
    </rPh>
    <rPh sb="59" eb="61">
      <t>ショウヒン</t>
    </rPh>
    <rPh sb="61" eb="63">
      <t>カイハツ</t>
    </rPh>
    <phoneticPr fontId="1"/>
  </si>
  <si>
    <t>https://terroir-shonaihama.jp/</t>
    <phoneticPr fontId="1"/>
  </si>
  <si>
    <t>地域の人々による自主的な活動が広がっていく中で、本事業で伝えるべきメッセージが独り歩きしないように、関わる人々へしっかりと事業の目的とメッセージを伝えた。</t>
    <rPh sb="0" eb="2">
      <t>チイキ</t>
    </rPh>
    <rPh sb="3" eb="5">
      <t>ヒトビト</t>
    </rPh>
    <rPh sb="8" eb="11">
      <t>ジシュテキ</t>
    </rPh>
    <rPh sb="12" eb="14">
      <t>カツドウ</t>
    </rPh>
    <rPh sb="15" eb="16">
      <t>ヒロ</t>
    </rPh>
    <rPh sb="21" eb="22">
      <t>ナカ</t>
    </rPh>
    <rPh sb="50" eb="51">
      <t>カカ</t>
    </rPh>
    <rPh sb="53" eb="55">
      <t>ヒトビト</t>
    </rPh>
    <rPh sb="61" eb="63">
      <t>ジギョウ</t>
    </rPh>
    <rPh sb="64" eb="66">
      <t>モクテキ</t>
    </rPh>
    <rPh sb="73" eb="74">
      <t>ツタ</t>
    </rPh>
    <phoneticPr fontId="1"/>
  </si>
  <si>
    <t>飲食店、自治体、教育機関など、様々な層と連携して事業を実施したことで、多くの人々に庄内浜で起きている課題をメッセージとして伝えることができた。
3年間継続して活動していく中で、様々な団体が自主的に動き始め、来年度以降も自走化し動いていくような広がりを見せた。</t>
    <rPh sb="0" eb="3">
      <t>インショクテン</t>
    </rPh>
    <rPh sb="4" eb="7">
      <t>ジチタイ</t>
    </rPh>
    <rPh sb="8" eb="12">
      <t>キョウイクキカン</t>
    </rPh>
    <rPh sb="15" eb="17">
      <t>サマザマ</t>
    </rPh>
    <rPh sb="18" eb="19">
      <t>ソウ</t>
    </rPh>
    <rPh sb="20" eb="22">
      <t>レンケイ</t>
    </rPh>
    <rPh sb="24" eb="26">
      <t>ジギョウ</t>
    </rPh>
    <rPh sb="27" eb="29">
      <t>ジッシ</t>
    </rPh>
    <rPh sb="35" eb="36">
      <t>オオ</t>
    </rPh>
    <rPh sb="38" eb="40">
      <t>ヒトビト</t>
    </rPh>
    <rPh sb="41" eb="44">
      <t>ショウナイハマ</t>
    </rPh>
    <rPh sb="45" eb="46">
      <t>オ</t>
    </rPh>
    <rPh sb="50" eb="52">
      <t>カダイ</t>
    </rPh>
    <rPh sb="61" eb="62">
      <t>ツタ</t>
    </rPh>
    <rPh sb="73" eb="75">
      <t>ネンカン</t>
    </rPh>
    <rPh sb="75" eb="77">
      <t>ケイゾク</t>
    </rPh>
    <rPh sb="79" eb="81">
      <t>カツドウ</t>
    </rPh>
    <rPh sb="85" eb="86">
      <t>ナカ</t>
    </rPh>
    <rPh sb="88" eb="90">
      <t>サマザマ</t>
    </rPh>
    <rPh sb="91" eb="93">
      <t>ダンタイ</t>
    </rPh>
    <rPh sb="94" eb="97">
      <t>ジシュテキ</t>
    </rPh>
    <rPh sb="98" eb="99">
      <t>ウゴ</t>
    </rPh>
    <rPh sb="100" eb="101">
      <t>ハジ</t>
    </rPh>
    <rPh sb="103" eb="106">
      <t>ライネンド</t>
    </rPh>
    <rPh sb="106" eb="108">
      <t>イコウ</t>
    </rPh>
    <rPh sb="109" eb="112">
      <t>ジソウカ</t>
    </rPh>
    <rPh sb="113" eb="114">
      <t>ウゴ</t>
    </rPh>
    <rPh sb="121" eb="122">
      <t>ヒロ</t>
    </rPh>
    <rPh sb="125" eb="126">
      <t>ミ</t>
    </rPh>
    <phoneticPr fontId="1"/>
  </si>
  <si>
    <t>（2022年4月1日から2023年３月31日まで）</t>
    <rPh sb="7" eb="8">
      <t>ガツ</t>
    </rPh>
    <rPh sb="16" eb="17">
      <t>ネン</t>
    </rPh>
    <phoneticPr fontId="1"/>
  </si>
  <si>
    <t>海と食の地域モデルin庄内浜実行委員会</t>
    <rPh sb="0" eb="1">
      <t>ウミ</t>
    </rPh>
    <rPh sb="2" eb="3">
      <t>ショク</t>
    </rPh>
    <rPh sb="4" eb="6">
      <t>チイキ</t>
    </rPh>
    <rPh sb="11" eb="14">
      <t>ショウナイハマ</t>
    </rPh>
    <rPh sb="14" eb="19">
      <t>ジッコウイインカイ</t>
    </rPh>
    <phoneticPr fontId="1"/>
  </si>
  <si>
    <t>事務局運営費</t>
    <rPh sb="0" eb="3">
      <t>ジムキョク</t>
    </rPh>
    <rPh sb="3" eb="6">
      <t>ウンエイヒ</t>
    </rPh>
    <phoneticPr fontId="1"/>
  </si>
  <si>
    <t>会場費</t>
    <rPh sb="0" eb="3">
      <t>カイジョウヒ</t>
    </rPh>
    <phoneticPr fontId="1"/>
  </si>
  <si>
    <t>委託費</t>
    <rPh sb="0" eb="3">
      <t>イタクヒ</t>
    </rPh>
    <phoneticPr fontId="1"/>
  </si>
  <si>
    <t>消耗什器備品費</t>
    <rPh sb="0" eb="4">
      <t>ショウモウジュウキ</t>
    </rPh>
    <rPh sb="4" eb="7">
      <t>ビヒンヒ</t>
    </rPh>
    <phoneticPr fontId="1"/>
  </si>
  <si>
    <t>什器備品賃借料</t>
    <rPh sb="0" eb="4">
      <t>ジュウキビヒン</t>
    </rPh>
    <rPh sb="4" eb="6">
      <t>チンシャク</t>
    </rPh>
    <rPh sb="6" eb="7">
      <t>リョウ</t>
    </rPh>
    <phoneticPr fontId="1"/>
  </si>
  <si>
    <t>雑費</t>
    <rPh sb="0" eb="2">
      <t>ザッピ</t>
    </rPh>
    <phoneticPr fontId="1"/>
  </si>
  <si>
    <t>広報・PR費</t>
    <rPh sb="0" eb="2">
      <t>コウホウ</t>
    </rPh>
    <rPh sb="3" eb="6">
      <t>prヒ</t>
    </rPh>
    <phoneticPr fontId="1"/>
  </si>
  <si>
    <t>WEB・SNS運営費</t>
    <rPh sb="7" eb="10">
      <t>ウンエイヒ</t>
    </rPh>
    <phoneticPr fontId="1"/>
  </si>
  <si>
    <t>海のごちそう地域モデルin庄内浜(海と日本2022)</t>
    <rPh sb="0" eb="1">
      <t>ウミ</t>
    </rPh>
    <rPh sb="6" eb="8">
      <t>チイキ</t>
    </rPh>
    <rPh sb="13" eb="16">
      <t>ショウナイハマ</t>
    </rPh>
    <rPh sb="17" eb="18">
      <t>ウミ</t>
    </rPh>
    <rPh sb="19" eb="21">
      <t>ニホン</t>
    </rPh>
    <phoneticPr fontId="1"/>
  </si>
  <si>
    <t>報告日付：2023年3月31日</t>
    <rPh sb="9" eb="10">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</si>
</sst>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
      <u/>
      <sz val="11"/>
      <color theme="10"/>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cellStyleXfs>
  <cellXfs count="147">
    <xf numFmtId="0" fontId="0" fillId="0" borderId="0" xfId="0">
      <alignment vertical="center"/>
    </xf>
    <xf numFmtId="0" fontId="3" fillId="0" borderId="3" xfId="0" applyFont="1" applyBorder="1" applyAlignment="1">
      <alignment horizontal="center" vertical="center"/>
    </xf>
    <xf numFmtId="38" fontId="12" fillId="0" borderId="0" xfId="1" applyFont="1" applyProtection="1">
      <alignment vertical="center"/>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0" fillId="0" borderId="0" xfId="1" applyFont="1" applyAlignment="1" applyProtection="1">
      <alignment horizontal="right" vertical="center"/>
      <protection locked="0"/>
    </xf>
    <xf numFmtId="38" fontId="10" fillId="0" borderId="0" xfId="1" applyFont="1" applyAlignment="1" applyProtection="1">
      <alignment horizontal="justify" vertical="center"/>
      <protection locked="0"/>
    </xf>
    <xf numFmtId="38" fontId="10" fillId="4" borderId="19" xfId="1" applyFont="1" applyFill="1" applyBorder="1" applyAlignment="1" applyProtection="1">
      <alignment horizontal="center" vertical="center"/>
      <protection locked="0"/>
    </xf>
    <xf numFmtId="38" fontId="10" fillId="4" borderId="21" xfId="1" applyFont="1" applyFill="1" applyBorder="1" applyAlignment="1" applyProtection="1">
      <alignment horizontal="center" vertical="center" wrapText="1"/>
      <protection locked="0"/>
    </xf>
    <xf numFmtId="38" fontId="10" fillId="4" borderId="22" xfId="1" applyFont="1" applyFill="1" applyBorder="1" applyAlignment="1" applyProtection="1">
      <alignment horizontal="center" vertical="center"/>
      <protection locked="0"/>
    </xf>
    <xf numFmtId="38" fontId="10" fillId="4" borderId="21" xfId="1" applyFont="1" applyFill="1" applyBorder="1" applyAlignment="1" applyProtection="1">
      <alignment horizontal="justify" vertical="center"/>
      <protection locked="0"/>
    </xf>
    <xf numFmtId="38" fontId="10" fillId="0" borderId="23" xfId="1" applyFont="1" applyBorder="1" applyAlignment="1" applyProtection="1">
      <alignment horizontal="right" vertical="center"/>
      <protection locked="0"/>
    </xf>
    <xf numFmtId="38" fontId="12" fillId="9" borderId="18" xfId="1" applyFont="1" applyFill="1" applyBorder="1" applyAlignment="1" applyProtection="1">
      <alignment horizontal="right" vertical="center"/>
      <protection locked="0"/>
    </xf>
    <xf numFmtId="38" fontId="10" fillId="0" borderId="24" xfId="1" applyFont="1" applyBorder="1" applyAlignment="1" applyProtection="1">
      <alignment horizontal="right" vertical="center"/>
      <protection locked="0"/>
    </xf>
    <xf numFmtId="38" fontId="10" fillId="4" borderId="20" xfId="1" applyFont="1" applyFill="1" applyBorder="1" applyAlignment="1" applyProtection="1">
      <alignment horizontal="justify" vertical="center"/>
      <protection locked="0"/>
    </xf>
    <xf numFmtId="38" fontId="10" fillId="0" borderId="2" xfId="1" applyFont="1" applyBorder="1" applyAlignment="1" applyProtection="1">
      <alignment horizontal="right" vertical="center"/>
      <protection locked="0"/>
    </xf>
    <xf numFmtId="38" fontId="10" fillId="8" borderId="20" xfId="1" applyFont="1" applyFill="1" applyBorder="1" applyAlignment="1" applyProtection="1">
      <alignment horizontal="right" vertical="center"/>
      <protection locked="0"/>
    </xf>
    <xf numFmtId="38" fontId="10" fillId="4" borderId="26" xfId="1" applyFont="1" applyFill="1" applyBorder="1" applyAlignment="1" applyProtection="1">
      <alignment horizontal="center" vertical="center"/>
      <protection locked="0"/>
    </xf>
    <xf numFmtId="38" fontId="10" fillId="4" borderId="27" xfId="1" applyFont="1" applyFill="1" applyBorder="1" applyAlignment="1" applyProtection="1">
      <alignment horizontal="center" vertical="center"/>
      <protection locked="0"/>
    </xf>
    <xf numFmtId="38" fontId="13" fillId="4" borderId="20" xfId="1" applyFont="1" applyFill="1" applyBorder="1" applyAlignment="1" applyProtection="1">
      <alignment horizontal="justify" vertical="center"/>
      <protection locked="0"/>
    </xf>
    <xf numFmtId="38" fontId="10" fillId="0" borderId="2" xfId="1" applyFont="1" applyBorder="1" applyProtection="1">
      <alignment vertical="center"/>
      <protection locked="0"/>
    </xf>
    <xf numFmtId="38" fontId="10" fillId="4" borderId="24" xfId="1" applyFont="1" applyFill="1" applyBorder="1" applyAlignment="1" applyProtection="1">
      <alignment horizontal="center" vertical="center" wrapText="1"/>
      <protection locked="0"/>
    </xf>
    <xf numFmtId="38" fontId="10" fillId="4" borderId="25" xfId="1" applyFont="1" applyFill="1" applyBorder="1" applyAlignment="1" applyProtection="1">
      <alignment horizontal="center" vertical="center" wrapText="1"/>
      <protection locked="0"/>
    </xf>
    <xf numFmtId="38" fontId="10" fillId="0" borderId="29" xfId="1" applyFont="1" applyBorder="1" applyAlignment="1" applyProtection="1">
      <alignment horizontal="left" vertical="center" wrapText="1"/>
      <protection locked="0"/>
    </xf>
    <xf numFmtId="38" fontId="9" fillId="0" borderId="18" xfId="1" applyFont="1" applyBorder="1" applyAlignment="1" applyProtection="1">
      <alignment vertical="center"/>
      <protection locked="0"/>
    </xf>
    <xf numFmtId="38" fontId="10" fillId="0" borderId="29" xfId="1" applyFont="1" applyBorder="1" applyAlignment="1" applyProtection="1">
      <alignment horizontal="right" vertical="center"/>
      <protection locked="0"/>
    </xf>
    <xf numFmtId="38" fontId="10" fillId="0" borderId="21" xfId="1" applyFont="1" applyBorder="1" applyAlignment="1" applyProtection="1">
      <alignment horizontal="right" vertical="center"/>
      <protection locked="0"/>
    </xf>
    <xf numFmtId="38" fontId="9" fillId="0" borderId="21" xfId="1" applyFont="1" applyBorder="1" applyAlignment="1" applyProtection="1">
      <alignment vertical="center"/>
      <protection locked="0"/>
    </xf>
    <xf numFmtId="38" fontId="10" fillId="0" borderId="21" xfId="1" applyFont="1" applyBorder="1" applyAlignment="1" applyProtection="1">
      <alignment vertical="center" wrapText="1"/>
      <protection locked="0"/>
    </xf>
    <xf numFmtId="0" fontId="10" fillId="4" borderId="30" xfId="0" applyFont="1" applyFill="1" applyBorder="1" applyProtection="1">
      <alignment vertical="center"/>
      <protection locked="0"/>
    </xf>
    <xf numFmtId="38" fontId="10" fillId="4" borderId="31" xfId="1" applyFont="1" applyFill="1" applyBorder="1" applyAlignment="1" applyProtection="1">
      <alignment horizontal="right" vertical="center"/>
      <protection locked="0"/>
    </xf>
    <xf numFmtId="38" fontId="10" fillId="4" borderId="32" xfId="1" applyFont="1" applyFill="1" applyBorder="1" applyAlignment="1" applyProtection="1">
      <alignment horizontal="right" vertical="center"/>
      <protection locked="0"/>
    </xf>
    <xf numFmtId="0" fontId="10" fillId="4" borderId="20" xfId="0" applyFont="1" applyFill="1" applyBorder="1" applyAlignment="1" applyProtection="1">
      <alignment vertical="center" wrapText="1"/>
      <protection locked="0"/>
    </xf>
    <xf numFmtId="38" fontId="10" fillId="4" borderId="33" xfId="1" applyFont="1" applyFill="1" applyBorder="1" applyAlignment="1" applyProtection="1">
      <alignment horizontal="right" vertical="center"/>
      <protection locked="0"/>
    </xf>
    <xf numFmtId="38" fontId="10" fillId="4" borderId="34" xfId="1" applyFont="1" applyFill="1" applyBorder="1" applyAlignment="1" applyProtection="1">
      <alignment horizontal="right" vertical="center"/>
      <protection locked="0"/>
    </xf>
    <xf numFmtId="38" fontId="13" fillId="4" borderId="16" xfId="1" applyFont="1" applyFill="1" applyBorder="1" applyAlignment="1" applyProtection="1">
      <alignment horizontal="justify" vertical="center"/>
      <protection locked="0"/>
    </xf>
    <xf numFmtId="38" fontId="13"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3" fillId="0" borderId="0" xfId="1" applyFont="1" applyFill="1" applyBorder="1" applyAlignment="1" applyProtection="1">
      <alignment horizontal="right" vertical="center"/>
      <protection locked="0"/>
    </xf>
    <xf numFmtId="38" fontId="10" fillId="0" borderId="0" xfId="1" applyFont="1" applyBorder="1" applyProtection="1">
      <alignment vertical="center"/>
      <protection locked="0"/>
    </xf>
    <xf numFmtId="38" fontId="14" fillId="0" borderId="0" xfId="1" applyFont="1" applyAlignment="1" applyProtection="1">
      <alignment vertical="top"/>
      <protection locked="0"/>
    </xf>
    <xf numFmtId="38" fontId="10" fillId="0" borderId="0" xfId="1" applyFont="1" applyAlignment="1" applyProtection="1">
      <alignment vertical="center"/>
      <protection locked="0"/>
    </xf>
    <xf numFmtId="38" fontId="14" fillId="0" borderId="0" xfId="1" applyFont="1" applyAlignment="1" applyProtection="1">
      <alignment vertical="top" wrapText="1"/>
      <protection locked="0"/>
    </xf>
    <xf numFmtId="0" fontId="15" fillId="0" borderId="23" xfId="0" applyFont="1" applyBorder="1" applyAlignment="1" applyProtection="1">
      <alignment vertical="center" wrapText="1"/>
      <protection locked="0"/>
    </xf>
    <xf numFmtId="38" fontId="13" fillId="0" borderId="23" xfId="1" applyFont="1" applyFill="1" applyBorder="1" applyAlignment="1" applyProtection="1">
      <alignment horizontal="left" vertical="center"/>
      <protection locked="0"/>
    </xf>
    <xf numFmtId="38" fontId="10" fillId="0" borderId="23" xfId="1" applyFont="1" applyBorder="1" applyProtection="1">
      <alignment vertical="center"/>
      <protection locked="0"/>
    </xf>
    <xf numFmtId="38" fontId="10" fillId="0" borderId="35" xfId="1" applyFont="1" applyBorder="1" applyAlignment="1" applyProtection="1">
      <alignment vertical="center" wrapText="1"/>
      <protection locked="0"/>
    </xf>
    <xf numFmtId="38" fontId="10" fillId="0" borderId="37" xfId="1" applyFont="1" applyBorder="1" applyAlignment="1" applyProtection="1">
      <alignment vertical="center" wrapText="1"/>
      <protection locked="0"/>
    </xf>
    <xf numFmtId="0" fontId="10"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0" fillId="0" borderId="0" xfId="1" applyNumberFormat="1" applyFont="1" applyAlignment="1" applyProtection="1">
      <alignment vertical="center" wrapText="1"/>
      <protection locked="0"/>
    </xf>
    <xf numFmtId="38" fontId="10" fillId="0" borderId="0" xfId="1" applyFont="1" applyBorder="1" applyAlignment="1" applyProtection="1">
      <alignment vertical="center"/>
      <protection locked="0"/>
    </xf>
    <xf numFmtId="38" fontId="10" fillId="4" borderId="18" xfId="1" applyFont="1" applyFill="1" applyBorder="1" applyAlignment="1" applyProtection="1">
      <alignment horizontal="right" vertical="center" wrapText="1"/>
    </xf>
    <xf numFmtId="38" fontId="10" fillId="3" borderId="19" xfId="1" applyFont="1" applyFill="1" applyBorder="1" applyAlignment="1" applyProtection="1">
      <alignment horizontal="right" vertical="center"/>
    </xf>
    <xf numFmtId="38" fontId="10" fillId="4" borderId="25" xfId="1" applyFont="1" applyFill="1" applyBorder="1" applyAlignment="1" applyProtection="1">
      <alignment horizontal="right" vertical="center"/>
    </xf>
    <xf numFmtId="38" fontId="13" fillId="4" borderId="28"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38" fontId="13" fillId="4" borderId="16" xfId="1" applyFont="1" applyFill="1" applyBorder="1" applyAlignment="1" applyProtection="1">
      <alignment horizontal="right" vertical="center"/>
    </xf>
    <xf numFmtId="38" fontId="13" fillId="4" borderId="20" xfId="1" applyFont="1" applyFill="1" applyBorder="1" applyAlignment="1" applyProtection="1">
      <alignment horizontal="right" vertical="center" wrapText="1"/>
    </xf>
    <xf numFmtId="38" fontId="10" fillId="4" borderId="17" xfId="1" applyFont="1" applyFill="1" applyBorder="1" applyProtection="1">
      <alignment vertical="center"/>
    </xf>
    <xf numFmtId="41" fontId="10" fillId="4" borderId="30" xfId="1" applyNumberFormat="1" applyFont="1" applyFill="1" applyBorder="1" applyAlignment="1" applyProtection="1">
      <alignment horizontal="right" vertical="center"/>
    </xf>
    <xf numFmtId="38" fontId="10" fillId="4" borderId="29" xfId="1" applyFont="1" applyFill="1" applyBorder="1" applyAlignment="1" applyProtection="1">
      <alignment horizontal="right" vertical="center" wrapText="1"/>
    </xf>
    <xf numFmtId="38" fontId="13" fillId="4" borderId="30" xfId="1" applyFont="1" applyFill="1" applyBorder="1" applyAlignment="1" applyProtection="1">
      <alignment horizontal="right" vertical="center"/>
    </xf>
    <xf numFmtId="38" fontId="13" fillId="2" borderId="1" xfId="1" applyFont="1" applyFill="1" applyBorder="1" applyProtection="1">
      <alignment vertical="center"/>
    </xf>
    <xf numFmtId="38" fontId="13" fillId="4" borderId="16" xfId="1" applyFont="1" applyFill="1" applyBorder="1" applyAlignment="1" applyProtection="1">
      <alignment horizontal="right" vertical="center" wrapText="1"/>
    </xf>
    <xf numFmtId="38" fontId="10" fillId="0" borderId="36" xfId="1" applyFont="1" applyBorder="1" applyAlignment="1" applyProtection="1">
      <alignment vertical="center" wrapText="1"/>
    </xf>
    <xf numFmtId="38" fontId="10" fillId="0" borderId="38" xfId="1" applyFont="1" applyBorder="1" applyAlignment="1" applyProtection="1">
      <alignment vertical="center" wrapText="1"/>
    </xf>
    <xf numFmtId="38" fontId="10"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0" fontId="4" fillId="0" borderId="0" xfId="0" applyFont="1" applyAlignment="1" applyProtection="1">
      <alignment horizontal="left" vertical="center"/>
      <protection locked="0"/>
    </xf>
    <xf numFmtId="38" fontId="10" fillId="4" borderId="18" xfId="1" applyFont="1" applyFill="1" applyBorder="1" applyAlignment="1" applyProtection="1">
      <alignment horizontal="center" vertical="center" wrapText="1"/>
      <protection locked="0"/>
    </xf>
    <xf numFmtId="38" fontId="4" fillId="10" borderId="1" xfId="0" applyNumberFormat="1" applyFont="1" applyFill="1" applyBorder="1" applyAlignment="1">
      <alignment horizontal="right" vertical="center" wrapText="1"/>
    </xf>
    <xf numFmtId="0" fontId="5" fillId="10" borderId="1" xfId="0" applyFont="1" applyFill="1" applyBorder="1" applyAlignment="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8" fillId="0" borderId="4" xfId="3"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left" vertical="top"/>
      <protection locked="0"/>
    </xf>
    <xf numFmtId="0" fontId="4"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38" fontId="13" fillId="0" borderId="3" xfId="1" applyFont="1" applyBorder="1" applyAlignment="1" applyProtection="1">
      <alignment horizontal="center" vertical="center"/>
    </xf>
    <xf numFmtId="38" fontId="10" fillId="4" borderId="18" xfId="1" applyFont="1" applyFill="1" applyBorder="1" applyAlignment="1" applyProtection="1">
      <alignment horizontal="center" vertical="center"/>
      <protection locked="0"/>
    </xf>
    <xf numFmtId="38" fontId="10" fillId="4" borderId="20" xfId="1" applyFont="1" applyFill="1" applyBorder="1" applyAlignment="1" applyProtection="1">
      <alignment horizontal="center" vertical="center"/>
      <protection locked="0"/>
    </xf>
    <xf numFmtId="38" fontId="10" fillId="4" borderId="18" xfId="1" applyFont="1" applyFill="1" applyBorder="1" applyAlignment="1" applyProtection="1">
      <alignment horizontal="center" vertical="center" wrapText="1"/>
      <protection locked="0"/>
    </xf>
    <xf numFmtId="38" fontId="10" fillId="4" borderId="20" xfId="1" applyFont="1" applyFill="1" applyBorder="1" applyAlignment="1" applyProtection="1">
      <alignment horizontal="center" vertical="center" wrapText="1"/>
      <protection locked="0"/>
    </xf>
    <xf numFmtId="38" fontId="13" fillId="5" borderId="3" xfId="1" applyFont="1" applyFill="1" applyBorder="1" applyAlignment="1" applyProtection="1">
      <alignment horizontal="center" vertical="center"/>
      <protection locked="0"/>
    </xf>
    <xf numFmtId="38" fontId="8" fillId="0" borderId="0" xfId="1" applyFont="1" applyAlignment="1" applyProtection="1">
      <alignment horizontal="left" vertical="center"/>
      <protection locked="0"/>
    </xf>
    <xf numFmtId="38" fontId="10" fillId="0" borderId="14" xfId="1" applyFont="1" applyBorder="1" applyProtection="1">
      <alignment vertical="center"/>
      <protection locked="0"/>
    </xf>
    <xf numFmtId="38" fontId="10" fillId="0" borderId="15" xfId="1" applyFont="1" applyBorder="1" applyProtection="1">
      <alignment vertical="center"/>
      <protection locked="0"/>
    </xf>
    <xf numFmtId="38" fontId="10" fillId="0" borderId="16" xfId="1" applyFont="1" applyBorder="1" applyAlignment="1" applyProtection="1">
      <alignment horizontal="center" vertical="center"/>
      <protection locked="0"/>
    </xf>
    <xf numFmtId="38" fontId="10" fillId="0" borderId="17" xfId="1" applyFont="1" applyBorder="1" applyAlignment="1" applyProtection="1">
      <alignment horizontal="center" vertical="center"/>
      <protection locked="0"/>
    </xf>
    <xf numFmtId="38" fontId="10" fillId="0" borderId="2" xfId="1" applyFont="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xr:uid="{00000000-0005-0000-0000-000002000000}"/>
  </cellStyles>
  <dxfs count="7">
    <dxf>
      <fill>
        <patternFill>
          <fgColor rgb="FFFF0000"/>
        </patternFill>
      </fill>
    </dxf>
    <dxf>
      <fill>
        <patternFill>
          <bgColor rgb="FFFF0000"/>
        </patternFill>
      </fill>
    </dxf>
    <dxf>
      <font>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100</xdr:row>
      <xdr:rowOff>44823</xdr:rowOff>
    </xdr:from>
    <xdr:to>
      <xdr:col>5</xdr:col>
      <xdr:colOff>649941</xdr:colOff>
      <xdr:row>101</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438150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19050</xdr:rowOff>
        </xdr:from>
        <xdr:to>
          <xdr:col>0</xdr:col>
          <xdr:colOff>438150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476250</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rroir-shonaihama.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19"/>
  <sheetViews>
    <sheetView showGridLines="0" tabSelected="1" view="pageBreakPreview" zoomScaleNormal="100" zoomScaleSheetLayoutView="100" workbookViewId="0"/>
  </sheetViews>
  <sheetFormatPr defaultColWidth="9" defaultRowHeight="20.25" customHeight="1" x14ac:dyDescent="0.4"/>
  <cols>
    <col min="1" max="11" width="9.5" style="69" customWidth="1"/>
    <col min="12" max="16384" width="9" style="37"/>
  </cols>
  <sheetData>
    <row r="2" spans="1:11" ht="20.25" customHeight="1" x14ac:dyDescent="0.4">
      <c r="A2" s="68" t="s">
        <v>68</v>
      </c>
    </row>
    <row r="3" spans="1:11" ht="20.25" customHeight="1" x14ac:dyDescent="0.4">
      <c r="A3" s="69" t="s">
        <v>0</v>
      </c>
    </row>
    <row r="4" spans="1:11" ht="20.25" customHeight="1" x14ac:dyDescent="0.4">
      <c r="H4" s="69" t="s">
        <v>113</v>
      </c>
    </row>
    <row r="6" spans="1:11" ht="20.25" customHeight="1" x14ac:dyDescent="0.4">
      <c r="H6" s="69" t="s">
        <v>84</v>
      </c>
    </row>
    <row r="7" spans="1:11" ht="20.25" customHeight="1" x14ac:dyDescent="0.4">
      <c r="H7" s="69" t="s">
        <v>85</v>
      </c>
    </row>
    <row r="8" spans="1:11" ht="20.25" customHeight="1" x14ac:dyDescent="0.4">
      <c r="H8" s="69" t="s">
        <v>86</v>
      </c>
    </row>
    <row r="9" spans="1:11" ht="20.25" customHeight="1" x14ac:dyDescent="0.4">
      <c r="H9" s="69" t="s">
        <v>87</v>
      </c>
    </row>
    <row r="10" spans="1:11" ht="20.25" customHeight="1" x14ac:dyDescent="0.4">
      <c r="H10" s="69" t="s">
        <v>77</v>
      </c>
    </row>
    <row r="11" spans="1:11" ht="20.25" customHeight="1" x14ac:dyDescent="0.4">
      <c r="H11" s="69" t="s">
        <v>83</v>
      </c>
    </row>
    <row r="12" spans="1:11" ht="20.25" customHeight="1" thickBot="1" x14ac:dyDescent="0.45">
      <c r="A12" s="70" t="s">
        <v>74</v>
      </c>
      <c r="B12" s="70"/>
      <c r="C12" s="70"/>
      <c r="D12" s="70"/>
      <c r="E12" s="70"/>
      <c r="F12" s="70"/>
    </row>
    <row r="13" spans="1:11" ht="20.25" customHeight="1" thickBot="1" x14ac:dyDescent="0.45">
      <c r="A13" s="78" t="s">
        <v>71</v>
      </c>
      <c r="B13" s="78"/>
      <c r="C13" s="71" t="s">
        <v>20</v>
      </c>
      <c r="D13" s="76">
        <f>'【フォーム】収支計算書　※提出必須'!B28</f>
        <v>14980000</v>
      </c>
      <c r="E13" s="77"/>
      <c r="F13" s="72" t="s">
        <v>70</v>
      </c>
    </row>
    <row r="14" spans="1:11" ht="20.25" customHeight="1" thickBot="1" x14ac:dyDescent="0.45">
      <c r="A14" s="79" t="s">
        <v>72</v>
      </c>
      <c r="B14" s="79"/>
      <c r="C14" s="71" t="s">
        <v>20</v>
      </c>
      <c r="D14" s="76">
        <f>'【フォーム】収支計算書　※提出必須'!B8</f>
        <v>0</v>
      </c>
      <c r="E14" s="77"/>
      <c r="F14" s="72" t="s">
        <v>70</v>
      </c>
      <c r="H14" s="37"/>
      <c r="I14" s="37"/>
      <c r="J14" s="37"/>
      <c r="K14" s="37"/>
    </row>
    <row r="15" spans="1:11" ht="20.25" customHeight="1" thickBot="1" x14ac:dyDescent="0.45">
      <c r="A15" s="79" t="s">
        <v>73</v>
      </c>
      <c r="B15" s="79"/>
      <c r="C15" s="71" t="s">
        <v>20</v>
      </c>
      <c r="D15" s="76">
        <f>'【フォーム】収支計算書　※提出必須'!B7</f>
        <v>14980000</v>
      </c>
      <c r="E15" s="77"/>
      <c r="F15" s="72" t="s">
        <v>70</v>
      </c>
      <c r="G15" s="73" t="s">
        <v>76</v>
      </c>
      <c r="H15" s="73"/>
      <c r="I15" s="73"/>
      <c r="J15" s="73"/>
      <c r="K15" s="73"/>
    </row>
    <row r="17" spans="1:11" ht="20.25" customHeight="1" thickBot="1" x14ac:dyDescent="0.45">
      <c r="A17" s="70" t="s">
        <v>75</v>
      </c>
      <c r="B17" s="70"/>
      <c r="C17" s="70"/>
      <c r="D17" s="70"/>
      <c r="E17" s="70"/>
      <c r="F17" s="70"/>
      <c r="G17" s="70"/>
      <c r="H17" s="70"/>
      <c r="I17" s="70"/>
      <c r="J17" s="70"/>
      <c r="K17" s="70"/>
    </row>
    <row r="18" spans="1:11" ht="20.25" customHeight="1" thickBot="1" x14ac:dyDescent="0.45">
      <c r="A18" s="78" t="s">
        <v>1</v>
      </c>
      <c r="B18" s="78"/>
      <c r="C18" s="71" t="s">
        <v>20</v>
      </c>
      <c r="D18" s="76">
        <f>'【フォーム】収支計算書　※提出必須'!C9</f>
        <v>14980000</v>
      </c>
      <c r="E18" s="77"/>
      <c r="F18" s="72" t="s">
        <v>70</v>
      </c>
      <c r="G18" s="133" t="s">
        <v>2</v>
      </c>
      <c r="H18" s="133"/>
      <c r="I18" s="133"/>
      <c r="J18" s="133"/>
      <c r="K18" s="133"/>
    </row>
    <row r="19" spans="1:11" ht="20.25" customHeight="1" thickBot="1" x14ac:dyDescent="0.45">
      <c r="A19" s="79" t="s">
        <v>3</v>
      </c>
      <c r="B19" s="79"/>
      <c r="C19" s="71" t="s">
        <v>20</v>
      </c>
      <c r="D19" s="76">
        <f>'【フォーム】収支計算書　※提出必須'!C8</f>
        <v>0</v>
      </c>
      <c r="E19" s="77"/>
      <c r="F19" s="72" t="s">
        <v>70</v>
      </c>
      <c r="G19" s="134" t="s">
        <v>4</v>
      </c>
      <c r="H19" s="134"/>
      <c r="I19" s="134"/>
      <c r="J19" s="134"/>
      <c r="K19" s="134"/>
    </row>
    <row r="20" spans="1:11" ht="20.25" customHeight="1" thickBot="1" x14ac:dyDescent="0.45">
      <c r="A20" s="79" t="s">
        <v>5</v>
      </c>
      <c r="B20" s="79"/>
      <c r="C20" s="71" t="s">
        <v>20</v>
      </c>
      <c r="D20" s="76">
        <f>'【フォーム】収支計算書　※提出必須'!C7</f>
        <v>14980000</v>
      </c>
      <c r="E20" s="77"/>
      <c r="F20" s="72" t="s">
        <v>70</v>
      </c>
      <c r="G20" s="130" t="s">
        <v>6</v>
      </c>
      <c r="H20" s="130"/>
      <c r="I20" s="130"/>
      <c r="J20" s="130"/>
      <c r="K20" s="130"/>
    </row>
    <row r="21" spans="1:11" ht="20.25" customHeight="1" thickBot="1" x14ac:dyDescent="0.45">
      <c r="A21" s="79" t="s">
        <v>7</v>
      </c>
      <c r="B21" s="79"/>
      <c r="C21" s="71" t="s">
        <v>20</v>
      </c>
      <c r="D21" s="76">
        <f>'【フォーム】収支計算書　※提出必須'!F7</f>
        <v>0</v>
      </c>
      <c r="E21" s="77"/>
      <c r="F21" s="72" t="s">
        <v>70</v>
      </c>
      <c r="G21" s="131" t="s">
        <v>8</v>
      </c>
      <c r="H21" s="131"/>
      <c r="I21" s="131"/>
      <c r="J21" s="131"/>
      <c r="K21" s="131"/>
    </row>
    <row r="23" spans="1:11" ht="18" customHeight="1" x14ac:dyDescent="0.4">
      <c r="A23" s="69" t="s">
        <v>9</v>
      </c>
    </row>
    <row r="24" spans="1:11" ht="0.6" customHeight="1" x14ac:dyDescent="0.4">
      <c r="A24" s="132"/>
      <c r="B24" s="132"/>
      <c r="C24" s="132"/>
      <c r="D24" s="132"/>
      <c r="E24" s="132"/>
      <c r="F24" s="132"/>
      <c r="G24" s="132"/>
      <c r="H24" s="132"/>
      <c r="I24" s="132"/>
      <c r="J24" s="132"/>
      <c r="K24" s="132"/>
    </row>
    <row r="25" spans="1:11" ht="19.899999999999999" hidden="1" customHeight="1" x14ac:dyDescent="0.4">
      <c r="A25" s="132"/>
      <c r="B25" s="132"/>
      <c r="C25" s="132"/>
      <c r="D25" s="132"/>
      <c r="E25" s="132"/>
      <c r="F25" s="132"/>
      <c r="G25" s="132"/>
      <c r="H25" s="132"/>
      <c r="I25" s="132"/>
      <c r="J25" s="132"/>
      <c r="K25" s="132"/>
    </row>
    <row r="26" spans="1:11" ht="19.899999999999999" hidden="1" customHeight="1" x14ac:dyDescent="0.4">
      <c r="A26" s="132"/>
      <c r="B26" s="132"/>
      <c r="C26" s="132"/>
      <c r="D26" s="132"/>
      <c r="E26" s="132"/>
      <c r="F26" s="132"/>
      <c r="G26" s="132"/>
      <c r="H26" s="132"/>
      <c r="I26" s="132"/>
      <c r="J26" s="132"/>
      <c r="K26" s="132"/>
    </row>
    <row r="27" spans="1:11" ht="9" customHeight="1" x14ac:dyDescent="0.4">
      <c r="A27" s="132"/>
      <c r="B27" s="132"/>
      <c r="C27" s="132"/>
      <c r="D27" s="132"/>
      <c r="E27" s="132"/>
      <c r="F27" s="132"/>
      <c r="G27" s="132"/>
      <c r="H27" s="132"/>
      <c r="I27" s="132"/>
      <c r="J27" s="132"/>
      <c r="K27" s="132"/>
    </row>
    <row r="28" spans="1:11" ht="20.25" customHeight="1" x14ac:dyDescent="0.4">
      <c r="A28" s="69" t="s">
        <v>28</v>
      </c>
    </row>
    <row r="29" spans="1:11" ht="20.25" customHeight="1" x14ac:dyDescent="0.4">
      <c r="A29" s="69" t="s">
        <v>14</v>
      </c>
      <c r="G29" s="69" t="s">
        <v>15</v>
      </c>
    </row>
    <row r="30" spans="1:11" ht="20.25" customHeight="1" x14ac:dyDescent="0.4">
      <c r="A30" s="94" t="s">
        <v>88</v>
      </c>
      <c r="B30" s="81"/>
      <c r="C30" s="81"/>
      <c r="D30" s="81"/>
      <c r="E30" s="82"/>
      <c r="G30" s="94" t="s">
        <v>91</v>
      </c>
      <c r="H30" s="118"/>
      <c r="I30" s="118"/>
      <c r="J30" s="118"/>
      <c r="K30" s="119"/>
    </row>
    <row r="31" spans="1:11" ht="20.25" customHeight="1" x14ac:dyDescent="0.4">
      <c r="A31" s="83"/>
      <c r="B31" s="84"/>
      <c r="C31" s="84"/>
      <c r="D31" s="84"/>
      <c r="E31" s="85"/>
      <c r="G31" s="103"/>
      <c r="H31" s="120"/>
      <c r="I31" s="120"/>
      <c r="J31" s="120"/>
      <c r="K31" s="121"/>
    </row>
    <row r="32" spans="1:11" ht="20.25" customHeight="1" x14ac:dyDescent="0.4">
      <c r="A32" s="83"/>
      <c r="B32" s="84"/>
      <c r="C32" s="84"/>
      <c r="D32" s="84"/>
      <c r="E32" s="85"/>
      <c r="G32" s="103"/>
      <c r="H32" s="120"/>
      <c r="I32" s="120"/>
      <c r="J32" s="120"/>
      <c r="K32" s="121"/>
    </row>
    <row r="33" spans="1:11" ht="20.25" customHeight="1" x14ac:dyDescent="0.4">
      <c r="A33" s="83"/>
      <c r="B33" s="84"/>
      <c r="C33" s="84"/>
      <c r="D33" s="84"/>
      <c r="E33" s="85"/>
      <c r="F33" s="92"/>
      <c r="G33" s="103"/>
      <c r="H33" s="120"/>
      <c r="I33" s="120"/>
      <c r="J33" s="120"/>
      <c r="K33" s="121"/>
    </row>
    <row r="34" spans="1:11" ht="20.25" customHeight="1" x14ac:dyDescent="0.4">
      <c r="A34" s="83"/>
      <c r="B34" s="84"/>
      <c r="C34" s="84"/>
      <c r="D34" s="84"/>
      <c r="E34" s="85"/>
      <c r="F34" s="92"/>
      <c r="G34" s="103"/>
      <c r="H34" s="120"/>
      <c r="I34" s="120"/>
      <c r="J34" s="120"/>
      <c r="K34" s="121"/>
    </row>
    <row r="35" spans="1:11" ht="20.25" customHeight="1" x14ac:dyDescent="0.4">
      <c r="A35" s="83"/>
      <c r="B35" s="84"/>
      <c r="C35" s="84"/>
      <c r="D35" s="84"/>
      <c r="E35" s="85"/>
      <c r="G35" s="103"/>
      <c r="H35" s="120"/>
      <c r="I35" s="120"/>
      <c r="J35" s="120"/>
      <c r="K35" s="121"/>
    </row>
    <row r="36" spans="1:11" ht="20.25" customHeight="1" x14ac:dyDescent="0.4">
      <c r="A36" s="83"/>
      <c r="B36" s="84"/>
      <c r="C36" s="84"/>
      <c r="D36" s="84"/>
      <c r="E36" s="85"/>
      <c r="G36" s="103"/>
      <c r="H36" s="120"/>
      <c r="I36" s="120"/>
      <c r="J36" s="120"/>
      <c r="K36" s="121"/>
    </row>
    <row r="37" spans="1:11" ht="20.25" customHeight="1" x14ac:dyDescent="0.4">
      <c r="A37" s="83"/>
      <c r="B37" s="84"/>
      <c r="C37" s="84"/>
      <c r="D37" s="84"/>
      <c r="E37" s="85"/>
      <c r="G37" s="103"/>
      <c r="H37" s="120"/>
      <c r="I37" s="120"/>
      <c r="J37" s="120"/>
      <c r="K37" s="121"/>
    </row>
    <row r="38" spans="1:11" ht="20.25" customHeight="1" x14ac:dyDescent="0.4">
      <c r="A38" s="86"/>
      <c r="B38" s="87"/>
      <c r="C38" s="87"/>
      <c r="D38" s="87"/>
      <c r="E38" s="88"/>
      <c r="G38" s="122"/>
      <c r="H38" s="123"/>
      <c r="I38" s="123"/>
      <c r="J38" s="123"/>
      <c r="K38" s="124"/>
    </row>
    <row r="39" spans="1:11" ht="20.25" customHeight="1" x14ac:dyDescent="0.4">
      <c r="A39" s="69" t="s">
        <v>12</v>
      </c>
    </row>
    <row r="40" spans="1:11" ht="20.25" customHeight="1" x14ac:dyDescent="0.4">
      <c r="A40" s="91" t="s">
        <v>89</v>
      </c>
      <c r="B40" s="81"/>
      <c r="C40" s="81"/>
      <c r="D40" s="81"/>
      <c r="E40" s="81"/>
      <c r="F40" s="81"/>
      <c r="G40" s="81"/>
      <c r="H40" s="81"/>
      <c r="I40" s="81"/>
      <c r="J40" s="81"/>
      <c r="K40" s="82"/>
    </row>
    <row r="41" spans="1:11" ht="20.25" customHeight="1" x14ac:dyDescent="0.4">
      <c r="A41" s="86"/>
      <c r="B41" s="87"/>
      <c r="C41" s="87"/>
      <c r="D41" s="87"/>
      <c r="E41" s="87"/>
      <c r="F41" s="87"/>
      <c r="G41" s="87"/>
      <c r="H41" s="87"/>
      <c r="I41" s="87"/>
      <c r="J41" s="87"/>
      <c r="K41" s="88"/>
    </row>
    <row r="42" spans="1:11" ht="20.25" customHeight="1" x14ac:dyDescent="0.4">
      <c r="A42" s="69" t="s">
        <v>13</v>
      </c>
    </row>
    <row r="43" spans="1:11" ht="20.25" customHeight="1" x14ac:dyDescent="0.4">
      <c r="A43" s="91" t="s">
        <v>78</v>
      </c>
      <c r="B43" s="125"/>
      <c r="C43" s="125"/>
      <c r="D43" s="125"/>
      <c r="E43" s="125"/>
      <c r="F43" s="125"/>
      <c r="G43" s="125"/>
      <c r="H43" s="125"/>
      <c r="I43" s="125"/>
      <c r="J43" s="125"/>
      <c r="K43" s="126"/>
    </row>
    <row r="44" spans="1:11" ht="20.25" customHeight="1" x14ac:dyDescent="0.4">
      <c r="A44" s="127"/>
      <c r="B44" s="128"/>
      <c r="C44" s="128"/>
      <c r="D44" s="128"/>
      <c r="E44" s="128"/>
      <c r="F44" s="128"/>
      <c r="G44" s="128"/>
      <c r="H44" s="128"/>
      <c r="I44" s="128"/>
      <c r="J44" s="128"/>
      <c r="K44" s="129"/>
    </row>
    <row r="45" spans="1:11" ht="20.25" customHeight="1" x14ac:dyDescent="0.4">
      <c r="A45" s="69" t="s">
        <v>24</v>
      </c>
    </row>
    <row r="46" spans="1:11" ht="20.25" customHeight="1" x14ac:dyDescent="0.4">
      <c r="A46" s="91" t="s">
        <v>79</v>
      </c>
      <c r="B46" s="110"/>
      <c r="C46" s="110"/>
      <c r="D46" s="110"/>
      <c r="E46" s="110"/>
      <c r="F46" s="110"/>
      <c r="G46" s="110"/>
      <c r="H46" s="110"/>
      <c r="I46" s="110"/>
      <c r="J46" s="110"/>
      <c r="K46" s="111"/>
    </row>
    <row r="47" spans="1:11" ht="20.25" customHeight="1" x14ac:dyDescent="0.4">
      <c r="A47" s="112"/>
      <c r="B47" s="113"/>
      <c r="C47" s="113"/>
      <c r="D47" s="113"/>
      <c r="E47" s="113"/>
      <c r="F47" s="113"/>
      <c r="G47" s="113"/>
      <c r="H47" s="113"/>
      <c r="I47" s="113"/>
      <c r="J47" s="113"/>
      <c r="K47" s="114"/>
    </row>
    <row r="48" spans="1:11" ht="20.25" customHeight="1" x14ac:dyDescent="0.4">
      <c r="A48" s="115"/>
      <c r="B48" s="116"/>
      <c r="C48" s="116"/>
      <c r="D48" s="116"/>
      <c r="E48" s="116"/>
      <c r="F48" s="116"/>
      <c r="G48" s="116"/>
      <c r="H48" s="116"/>
      <c r="I48" s="116"/>
      <c r="J48" s="116"/>
      <c r="K48" s="117"/>
    </row>
    <row r="50" spans="1:11" ht="20.25" customHeight="1" x14ac:dyDescent="0.4">
      <c r="A50" s="69" t="s">
        <v>29</v>
      </c>
    </row>
    <row r="51" spans="1:11" ht="20.25" customHeight="1" x14ac:dyDescent="0.4">
      <c r="A51" s="69" t="s">
        <v>10</v>
      </c>
      <c r="G51" s="69" t="s">
        <v>11</v>
      </c>
    </row>
    <row r="52" spans="1:11" ht="20.25" customHeight="1" x14ac:dyDescent="0.4">
      <c r="A52" s="94" t="s">
        <v>90</v>
      </c>
      <c r="B52" s="81"/>
      <c r="C52" s="81"/>
      <c r="D52" s="81"/>
      <c r="E52" s="82"/>
      <c r="G52" s="94" t="s">
        <v>92</v>
      </c>
      <c r="H52" s="118"/>
      <c r="I52" s="118"/>
      <c r="J52" s="118"/>
      <c r="K52" s="119"/>
    </row>
    <row r="53" spans="1:11" ht="20.25" customHeight="1" x14ac:dyDescent="0.4">
      <c r="A53" s="83"/>
      <c r="B53" s="84"/>
      <c r="C53" s="84"/>
      <c r="D53" s="84"/>
      <c r="E53" s="85"/>
      <c r="G53" s="103"/>
      <c r="H53" s="120"/>
      <c r="I53" s="120"/>
      <c r="J53" s="120"/>
      <c r="K53" s="121"/>
    </row>
    <row r="54" spans="1:11" ht="20.25" customHeight="1" x14ac:dyDescent="0.4">
      <c r="A54" s="83"/>
      <c r="B54" s="84"/>
      <c r="C54" s="84"/>
      <c r="D54" s="84"/>
      <c r="E54" s="85"/>
      <c r="G54" s="103"/>
      <c r="H54" s="120"/>
      <c r="I54" s="120"/>
      <c r="J54" s="120"/>
      <c r="K54" s="121"/>
    </row>
    <row r="55" spans="1:11" ht="20.25" customHeight="1" x14ac:dyDescent="0.4">
      <c r="A55" s="83"/>
      <c r="B55" s="84"/>
      <c r="C55" s="84"/>
      <c r="D55" s="84"/>
      <c r="E55" s="85"/>
      <c r="F55" s="92"/>
      <c r="G55" s="103"/>
      <c r="H55" s="120"/>
      <c r="I55" s="120"/>
      <c r="J55" s="120"/>
      <c r="K55" s="121"/>
    </row>
    <row r="56" spans="1:11" ht="20.25" customHeight="1" x14ac:dyDescent="0.4">
      <c r="A56" s="83"/>
      <c r="B56" s="84"/>
      <c r="C56" s="84"/>
      <c r="D56" s="84"/>
      <c r="E56" s="85"/>
      <c r="F56" s="92"/>
      <c r="G56" s="103"/>
      <c r="H56" s="120"/>
      <c r="I56" s="120"/>
      <c r="J56" s="120"/>
      <c r="K56" s="121"/>
    </row>
    <row r="57" spans="1:11" ht="20.25" customHeight="1" x14ac:dyDescent="0.4">
      <c r="A57" s="83"/>
      <c r="B57" s="84"/>
      <c r="C57" s="84"/>
      <c r="D57" s="84"/>
      <c r="E57" s="85"/>
      <c r="G57" s="103"/>
      <c r="H57" s="120"/>
      <c r="I57" s="120"/>
      <c r="J57" s="120"/>
      <c r="K57" s="121"/>
    </row>
    <row r="58" spans="1:11" ht="20.25" customHeight="1" x14ac:dyDescent="0.4">
      <c r="A58" s="83"/>
      <c r="B58" s="84"/>
      <c r="C58" s="84"/>
      <c r="D58" s="84"/>
      <c r="E58" s="85"/>
      <c r="G58" s="103"/>
      <c r="H58" s="120"/>
      <c r="I58" s="120"/>
      <c r="J58" s="120"/>
      <c r="K58" s="121"/>
    </row>
    <row r="59" spans="1:11" ht="20.25" customHeight="1" x14ac:dyDescent="0.4">
      <c r="A59" s="83"/>
      <c r="B59" s="84"/>
      <c r="C59" s="84"/>
      <c r="D59" s="84"/>
      <c r="E59" s="85"/>
      <c r="G59" s="103"/>
      <c r="H59" s="120"/>
      <c r="I59" s="120"/>
      <c r="J59" s="120"/>
      <c r="K59" s="121"/>
    </row>
    <row r="60" spans="1:11" ht="20.25" customHeight="1" x14ac:dyDescent="0.4">
      <c r="A60" s="86"/>
      <c r="B60" s="87"/>
      <c r="C60" s="87"/>
      <c r="D60" s="87"/>
      <c r="E60" s="88"/>
      <c r="G60" s="122"/>
      <c r="H60" s="123"/>
      <c r="I60" s="123"/>
      <c r="J60" s="123"/>
      <c r="K60" s="124"/>
    </row>
    <row r="61" spans="1:11" ht="20.25" customHeight="1" x14ac:dyDescent="0.4">
      <c r="A61" s="69" t="s">
        <v>12</v>
      </c>
    </row>
    <row r="62" spans="1:11" ht="20.25" customHeight="1" x14ac:dyDescent="0.4">
      <c r="A62" s="94" t="s">
        <v>93</v>
      </c>
      <c r="B62" s="118"/>
      <c r="C62" s="118"/>
      <c r="D62" s="118"/>
      <c r="E62" s="118"/>
      <c r="F62" s="118"/>
      <c r="G62" s="118"/>
      <c r="H62" s="118"/>
      <c r="I62" s="118"/>
      <c r="J62" s="118"/>
      <c r="K62" s="119"/>
    </row>
    <row r="63" spans="1:11" ht="20.25" customHeight="1" x14ac:dyDescent="0.4">
      <c r="A63" s="122"/>
      <c r="B63" s="123"/>
      <c r="C63" s="123"/>
      <c r="D63" s="123"/>
      <c r="E63" s="123"/>
      <c r="F63" s="123"/>
      <c r="G63" s="123"/>
      <c r="H63" s="123"/>
      <c r="I63" s="123"/>
      <c r="J63" s="123"/>
      <c r="K63" s="124"/>
    </row>
    <row r="64" spans="1:11" ht="20.25" customHeight="1" x14ac:dyDescent="0.4">
      <c r="A64" s="69" t="s">
        <v>13</v>
      </c>
    </row>
    <row r="65" spans="1:11" ht="20.25" customHeight="1" x14ac:dyDescent="0.4">
      <c r="A65" s="93" t="s">
        <v>80</v>
      </c>
      <c r="B65" s="81"/>
      <c r="C65" s="81"/>
      <c r="D65" s="81"/>
      <c r="E65" s="81"/>
      <c r="F65" s="81"/>
      <c r="G65" s="81"/>
      <c r="H65" s="81"/>
      <c r="I65" s="81"/>
      <c r="J65" s="81"/>
      <c r="K65" s="82"/>
    </row>
    <row r="66" spans="1:11" ht="20.25" customHeight="1" x14ac:dyDescent="0.4">
      <c r="A66" s="86"/>
      <c r="B66" s="87"/>
      <c r="C66" s="87"/>
      <c r="D66" s="87"/>
      <c r="E66" s="87"/>
      <c r="F66" s="87"/>
      <c r="G66" s="87"/>
      <c r="H66" s="87"/>
      <c r="I66" s="87"/>
      <c r="J66" s="87"/>
      <c r="K66" s="88"/>
    </row>
    <row r="67" spans="1:11" ht="20.25" customHeight="1" x14ac:dyDescent="0.4">
      <c r="A67" s="69" t="s">
        <v>24</v>
      </c>
    </row>
    <row r="68" spans="1:11" ht="20.25" customHeight="1" x14ac:dyDescent="0.4">
      <c r="A68" s="94" t="s">
        <v>81</v>
      </c>
      <c r="B68" s="95"/>
      <c r="C68" s="95"/>
      <c r="D68" s="95"/>
      <c r="E68" s="95"/>
      <c r="F68" s="95"/>
      <c r="G68" s="95"/>
      <c r="H68" s="95"/>
      <c r="I68" s="95"/>
      <c r="J68" s="95"/>
      <c r="K68" s="96"/>
    </row>
    <row r="69" spans="1:11" ht="20.25" customHeight="1" x14ac:dyDescent="0.4">
      <c r="A69" s="97"/>
      <c r="B69" s="98"/>
      <c r="C69" s="98"/>
      <c r="D69" s="98"/>
      <c r="E69" s="98"/>
      <c r="F69" s="98"/>
      <c r="G69" s="98"/>
      <c r="H69" s="98"/>
      <c r="I69" s="98"/>
      <c r="J69" s="98"/>
      <c r="K69" s="99"/>
    </row>
    <row r="70" spans="1:11" ht="20.25" customHeight="1" x14ac:dyDescent="0.4">
      <c r="A70" s="100"/>
      <c r="B70" s="101"/>
      <c r="C70" s="101"/>
      <c r="D70" s="101"/>
      <c r="E70" s="101"/>
      <c r="F70" s="101"/>
      <c r="G70" s="101"/>
      <c r="H70" s="101"/>
      <c r="I70" s="101"/>
      <c r="J70" s="101"/>
      <c r="K70" s="102"/>
    </row>
    <row r="71" spans="1:11" ht="20.25" customHeight="1" x14ac:dyDescent="0.4">
      <c r="A71" s="74"/>
      <c r="B71" s="74"/>
      <c r="C71" s="74"/>
      <c r="D71" s="74"/>
      <c r="E71" s="74"/>
      <c r="F71" s="74"/>
      <c r="G71" s="74"/>
      <c r="H71" s="74"/>
      <c r="I71" s="74"/>
      <c r="J71" s="74"/>
      <c r="K71" s="74"/>
    </row>
    <row r="73" spans="1:11" ht="20.25" customHeight="1" x14ac:dyDescent="0.4">
      <c r="A73" s="69" t="s">
        <v>21</v>
      </c>
    </row>
    <row r="75" spans="1:11" ht="20.25" customHeight="1" x14ac:dyDescent="0.4">
      <c r="A75" s="69" t="s">
        <v>16</v>
      </c>
    </row>
    <row r="76" spans="1:11" ht="20.25" customHeight="1" x14ac:dyDescent="0.4">
      <c r="A76" s="104" t="s">
        <v>94</v>
      </c>
      <c r="B76" s="105"/>
      <c r="C76" s="105"/>
      <c r="D76" s="105"/>
      <c r="E76" s="105"/>
      <c r="F76" s="105"/>
      <c r="G76" s="105"/>
      <c r="H76" s="105"/>
      <c r="I76" s="105"/>
      <c r="J76" s="105"/>
      <c r="K76" s="105"/>
    </row>
    <row r="77" spans="1:11" ht="20.25" customHeight="1" x14ac:dyDescent="0.4">
      <c r="A77" s="104"/>
      <c r="B77" s="105"/>
      <c r="C77" s="105"/>
      <c r="D77" s="105"/>
      <c r="E77" s="105"/>
      <c r="F77" s="105"/>
      <c r="G77" s="105"/>
      <c r="H77" s="105"/>
      <c r="I77" s="105"/>
      <c r="J77" s="105"/>
      <c r="K77" s="105"/>
    </row>
    <row r="78" spans="1:11" ht="20.25" customHeight="1" x14ac:dyDescent="0.4">
      <c r="A78" s="104"/>
      <c r="B78" s="105"/>
      <c r="C78" s="105"/>
      <c r="D78" s="105"/>
      <c r="E78" s="105"/>
      <c r="F78" s="105"/>
      <c r="G78" s="105"/>
      <c r="H78" s="105"/>
      <c r="I78" s="105"/>
      <c r="J78" s="105"/>
      <c r="K78" s="105"/>
    </row>
    <row r="79" spans="1:11" ht="20.25" customHeight="1" x14ac:dyDescent="0.4">
      <c r="A79" s="69" t="s">
        <v>82</v>
      </c>
    </row>
    <row r="80" spans="1:11" ht="20.25" customHeight="1" x14ac:dyDescent="0.4">
      <c r="A80" s="69" t="s">
        <v>26</v>
      </c>
    </row>
    <row r="81" spans="1:11" ht="20.25" customHeight="1" x14ac:dyDescent="0.4">
      <c r="A81" s="106" t="s">
        <v>17</v>
      </c>
      <c r="B81" s="107"/>
      <c r="C81" s="1">
        <f>LEN(A82)</f>
        <v>119</v>
      </c>
      <c r="D81" s="108" t="s">
        <v>27</v>
      </c>
      <c r="E81" s="108"/>
      <c r="F81" s="109" t="str">
        <f>IF($C$81&lt;700,"OK","700文字を越えています。700文字以内になるようご調整ください。")</f>
        <v>OK</v>
      </c>
      <c r="G81" s="109"/>
      <c r="H81" s="109"/>
      <c r="I81" s="109"/>
      <c r="J81" s="109"/>
      <c r="K81" s="109"/>
    </row>
    <row r="82" spans="1:11" ht="20.25" customHeight="1" x14ac:dyDescent="0.4">
      <c r="A82" s="91" t="s">
        <v>95</v>
      </c>
      <c r="B82" s="81"/>
      <c r="C82" s="81"/>
      <c r="D82" s="81"/>
      <c r="E82" s="81"/>
      <c r="F82" s="81"/>
      <c r="G82" s="81"/>
      <c r="H82" s="81"/>
      <c r="I82" s="81"/>
      <c r="J82" s="81"/>
      <c r="K82" s="82"/>
    </row>
    <row r="83" spans="1:11" ht="20.25" customHeight="1" x14ac:dyDescent="0.4">
      <c r="A83" s="103"/>
      <c r="B83" s="84"/>
      <c r="C83" s="84"/>
      <c r="D83" s="84"/>
      <c r="E83" s="84"/>
      <c r="F83" s="84"/>
      <c r="G83" s="84"/>
      <c r="H83" s="84"/>
      <c r="I83" s="84"/>
      <c r="J83" s="84"/>
      <c r="K83" s="85"/>
    </row>
    <row r="84" spans="1:11" ht="20.25" customHeight="1" x14ac:dyDescent="0.4">
      <c r="A84" s="103"/>
      <c r="B84" s="84"/>
      <c r="C84" s="84"/>
      <c r="D84" s="84"/>
      <c r="E84" s="84"/>
      <c r="F84" s="84"/>
      <c r="G84" s="84"/>
      <c r="H84" s="84"/>
      <c r="I84" s="84"/>
      <c r="J84" s="84"/>
      <c r="K84" s="85"/>
    </row>
    <row r="85" spans="1:11" ht="20.25" customHeight="1" x14ac:dyDescent="0.4">
      <c r="A85" s="103"/>
      <c r="B85" s="84"/>
      <c r="C85" s="84"/>
      <c r="D85" s="84"/>
      <c r="E85" s="84"/>
      <c r="F85" s="84"/>
      <c r="G85" s="84"/>
      <c r="H85" s="84"/>
      <c r="I85" s="84"/>
      <c r="J85" s="84"/>
      <c r="K85" s="85"/>
    </row>
    <row r="87" spans="1:11" ht="20.25" customHeight="1" x14ac:dyDescent="0.4">
      <c r="A87" s="69" t="s">
        <v>22</v>
      </c>
    </row>
    <row r="88" spans="1:11" ht="20.25" customHeight="1" x14ac:dyDescent="0.4">
      <c r="A88" s="89" t="s">
        <v>101</v>
      </c>
      <c r="B88" s="90"/>
      <c r="C88" s="90"/>
      <c r="D88" s="90"/>
      <c r="E88" s="90"/>
      <c r="F88" s="90"/>
      <c r="G88" s="90"/>
      <c r="H88" s="90"/>
      <c r="I88" s="90"/>
      <c r="J88" s="90"/>
      <c r="K88" s="90"/>
    </row>
    <row r="89" spans="1:11" ht="20.25" customHeight="1" x14ac:dyDescent="0.4">
      <c r="A89" s="89"/>
      <c r="B89" s="90"/>
      <c r="C89" s="90"/>
      <c r="D89" s="90"/>
      <c r="E89" s="90"/>
      <c r="F89" s="90"/>
      <c r="G89" s="90"/>
      <c r="H89" s="90"/>
      <c r="I89" s="90"/>
      <c r="J89" s="90"/>
      <c r="K89" s="90"/>
    </row>
    <row r="90" spans="1:11" ht="20.25" customHeight="1" x14ac:dyDescent="0.4">
      <c r="A90" s="89"/>
      <c r="B90" s="90"/>
      <c r="C90" s="90"/>
      <c r="D90" s="90"/>
      <c r="E90" s="90"/>
      <c r="F90" s="90"/>
      <c r="G90" s="90"/>
      <c r="H90" s="90"/>
      <c r="I90" s="90"/>
      <c r="J90" s="90"/>
      <c r="K90" s="90"/>
    </row>
    <row r="92" spans="1:11" ht="20.25" customHeight="1" x14ac:dyDescent="0.4">
      <c r="A92" s="69" t="s">
        <v>96</v>
      </c>
    </row>
    <row r="93" spans="1:11" ht="20.25" customHeight="1" x14ac:dyDescent="0.4">
      <c r="A93" s="89" t="s">
        <v>100</v>
      </c>
      <c r="B93" s="90"/>
      <c r="C93" s="90"/>
      <c r="D93" s="90"/>
      <c r="E93" s="90"/>
      <c r="F93" s="90"/>
      <c r="G93" s="90"/>
      <c r="H93" s="90"/>
      <c r="I93" s="90"/>
      <c r="J93" s="90"/>
      <c r="K93" s="90"/>
    </row>
    <row r="94" spans="1:11" ht="20.25" customHeight="1" x14ac:dyDescent="0.4">
      <c r="A94" s="89"/>
      <c r="B94" s="90"/>
      <c r="C94" s="90"/>
      <c r="D94" s="90"/>
      <c r="E94" s="90"/>
      <c r="F94" s="90"/>
      <c r="G94" s="90"/>
      <c r="H94" s="90"/>
      <c r="I94" s="90"/>
      <c r="J94" s="90"/>
      <c r="K94" s="90"/>
    </row>
    <row r="96" spans="1:11" ht="20.25" customHeight="1" x14ac:dyDescent="0.4">
      <c r="A96" s="69" t="s">
        <v>25</v>
      </c>
    </row>
    <row r="97" spans="1:11" ht="20.25" customHeight="1" x14ac:dyDescent="0.4">
      <c r="A97" s="69" t="s">
        <v>18</v>
      </c>
      <c r="G97" s="69" t="s">
        <v>19</v>
      </c>
    </row>
    <row r="98" spans="1:11" ht="20.25" customHeight="1" x14ac:dyDescent="0.4">
      <c r="A98" s="91" t="s">
        <v>97</v>
      </c>
      <c r="B98" s="81"/>
      <c r="C98" s="81"/>
      <c r="D98" s="81"/>
      <c r="E98" s="82"/>
      <c r="G98" s="91" t="s">
        <v>98</v>
      </c>
      <c r="H98" s="81"/>
      <c r="I98" s="81"/>
      <c r="J98" s="81"/>
      <c r="K98" s="82"/>
    </row>
    <row r="99" spans="1:11" ht="20.25" customHeight="1" x14ac:dyDescent="0.4">
      <c r="A99" s="83"/>
      <c r="B99" s="84"/>
      <c r="C99" s="84"/>
      <c r="D99" s="84"/>
      <c r="E99" s="85"/>
      <c r="G99" s="83"/>
      <c r="H99" s="84"/>
      <c r="I99" s="84"/>
      <c r="J99" s="84"/>
      <c r="K99" s="85"/>
    </row>
    <row r="100" spans="1:11" ht="20.25" customHeight="1" x14ac:dyDescent="0.4">
      <c r="A100" s="83"/>
      <c r="B100" s="84"/>
      <c r="C100" s="84"/>
      <c r="D100" s="84"/>
      <c r="E100" s="85"/>
      <c r="G100" s="83"/>
      <c r="H100" s="84"/>
      <c r="I100" s="84"/>
      <c r="J100" s="84"/>
      <c r="K100" s="85"/>
    </row>
    <row r="101" spans="1:11" ht="20.25" customHeight="1" x14ac:dyDescent="0.4">
      <c r="A101" s="83"/>
      <c r="B101" s="84"/>
      <c r="C101" s="84"/>
      <c r="D101" s="84"/>
      <c r="E101" s="85"/>
      <c r="F101" s="92"/>
      <c r="G101" s="83"/>
      <c r="H101" s="84"/>
      <c r="I101" s="84"/>
      <c r="J101" s="84"/>
      <c r="K101" s="85"/>
    </row>
    <row r="102" spans="1:11" ht="20.25" customHeight="1" x14ac:dyDescent="0.4">
      <c r="A102" s="83"/>
      <c r="B102" s="84"/>
      <c r="C102" s="84"/>
      <c r="D102" s="84"/>
      <c r="E102" s="85"/>
      <c r="F102" s="92"/>
      <c r="G102" s="83"/>
      <c r="H102" s="84"/>
      <c r="I102" s="84"/>
      <c r="J102" s="84"/>
      <c r="K102" s="85"/>
    </row>
    <row r="103" spans="1:11" ht="20.25" customHeight="1" x14ac:dyDescent="0.4">
      <c r="A103" s="83"/>
      <c r="B103" s="84"/>
      <c r="C103" s="84"/>
      <c r="D103" s="84"/>
      <c r="E103" s="85"/>
      <c r="G103" s="83"/>
      <c r="H103" s="84"/>
      <c r="I103" s="84"/>
      <c r="J103" s="84"/>
      <c r="K103" s="85"/>
    </row>
    <row r="104" spans="1:11" ht="20.25" customHeight="1" x14ac:dyDescent="0.4">
      <c r="A104" s="83"/>
      <c r="B104" s="84"/>
      <c r="C104" s="84"/>
      <c r="D104" s="84"/>
      <c r="E104" s="85"/>
      <c r="G104" s="83"/>
      <c r="H104" s="84"/>
      <c r="I104" s="84"/>
      <c r="J104" s="84"/>
      <c r="K104" s="85"/>
    </row>
    <row r="105" spans="1:11" ht="20.25" customHeight="1" x14ac:dyDescent="0.4">
      <c r="A105" s="83"/>
      <c r="B105" s="84"/>
      <c r="C105" s="84"/>
      <c r="D105" s="84"/>
      <c r="E105" s="85"/>
      <c r="G105" s="83"/>
      <c r="H105" s="84"/>
      <c r="I105" s="84"/>
      <c r="J105" s="84"/>
      <c r="K105" s="85"/>
    </row>
    <row r="106" spans="1:11" ht="20.25" customHeight="1" x14ac:dyDescent="0.4">
      <c r="A106" s="86"/>
      <c r="B106" s="87"/>
      <c r="C106" s="87"/>
      <c r="D106" s="87"/>
      <c r="E106" s="88"/>
      <c r="G106" s="86"/>
      <c r="H106" s="87"/>
      <c r="I106" s="87"/>
      <c r="J106" s="87"/>
      <c r="K106" s="88"/>
    </row>
    <row r="107" spans="1:11" ht="20.25" customHeight="1" x14ac:dyDescent="0.4">
      <c r="A107" s="69" t="s">
        <v>23</v>
      </c>
    </row>
    <row r="108" spans="1:11" ht="20.25" customHeight="1" x14ac:dyDescent="0.4">
      <c r="A108" s="91" t="s">
        <v>78</v>
      </c>
      <c r="B108" s="81"/>
      <c r="C108" s="81"/>
      <c r="D108" s="81"/>
      <c r="E108" s="81"/>
      <c r="F108" s="81"/>
      <c r="G108" s="81"/>
      <c r="H108" s="81"/>
      <c r="I108" s="81"/>
      <c r="J108" s="81"/>
      <c r="K108" s="82"/>
    </row>
    <row r="109" spans="1:11" ht="20.25" customHeight="1" x14ac:dyDescent="0.4">
      <c r="A109" s="83"/>
      <c r="B109" s="84"/>
      <c r="C109" s="84"/>
      <c r="D109" s="84"/>
      <c r="E109" s="84"/>
      <c r="F109" s="84"/>
      <c r="G109" s="84"/>
      <c r="H109" s="84"/>
      <c r="I109" s="84"/>
      <c r="J109" s="84"/>
      <c r="K109" s="85"/>
    </row>
    <row r="110" spans="1:11" ht="20.25" customHeight="1" x14ac:dyDescent="0.4">
      <c r="A110" s="83"/>
      <c r="B110" s="84"/>
      <c r="C110" s="84"/>
      <c r="D110" s="84"/>
      <c r="E110" s="84"/>
      <c r="F110" s="84"/>
      <c r="G110" s="84"/>
      <c r="H110" s="84"/>
      <c r="I110" s="84"/>
      <c r="J110" s="84"/>
      <c r="K110" s="85"/>
    </row>
    <row r="111" spans="1:11" ht="20.25" customHeight="1" x14ac:dyDescent="0.4">
      <c r="A111" s="86"/>
      <c r="B111" s="87"/>
      <c r="C111" s="87"/>
      <c r="D111" s="87"/>
      <c r="E111" s="87"/>
      <c r="F111" s="87"/>
      <c r="G111" s="87"/>
      <c r="H111" s="87"/>
      <c r="I111" s="87"/>
      <c r="J111" s="87"/>
      <c r="K111" s="88"/>
    </row>
    <row r="113" spans="1:11" ht="20.25" customHeight="1" x14ac:dyDescent="0.4">
      <c r="A113" s="69" t="s">
        <v>30</v>
      </c>
    </row>
    <row r="114" spans="1:11" ht="20.25" customHeight="1" x14ac:dyDescent="0.4">
      <c r="A114" s="80" t="s">
        <v>99</v>
      </c>
      <c r="B114" s="81"/>
      <c r="C114" s="81"/>
      <c r="D114" s="81"/>
      <c r="E114" s="81"/>
      <c r="F114" s="81"/>
      <c r="G114" s="81"/>
      <c r="H114" s="81"/>
      <c r="I114" s="81"/>
      <c r="J114" s="81"/>
      <c r="K114" s="82"/>
    </row>
    <row r="115" spans="1:11" ht="20.25" customHeight="1" x14ac:dyDescent="0.4">
      <c r="A115" s="83"/>
      <c r="B115" s="84"/>
      <c r="C115" s="84"/>
      <c r="D115" s="84"/>
      <c r="E115" s="84"/>
      <c r="F115" s="84"/>
      <c r="G115" s="84"/>
      <c r="H115" s="84"/>
      <c r="I115" s="84"/>
      <c r="J115" s="84"/>
      <c r="K115" s="85"/>
    </row>
    <row r="116" spans="1:11" ht="20.25" customHeight="1" x14ac:dyDescent="0.4">
      <c r="A116" s="83"/>
      <c r="B116" s="84"/>
      <c r="C116" s="84"/>
      <c r="D116" s="84"/>
      <c r="E116" s="84"/>
      <c r="F116" s="84"/>
      <c r="G116" s="84"/>
      <c r="H116" s="84"/>
      <c r="I116" s="84"/>
      <c r="J116" s="84"/>
      <c r="K116" s="85"/>
    </row>
    <row r="117" spans="1:11" ht="20.25" customHeight="1" x14ac:dyDescent="0.4">
      <c r="A117" s="83"/>
      <c r="B117" s="84"/>
      <c r="C117" s="84"/>
      <c r="D117" s="84"/>
      <c r="E117" s="84"/>
      <c r="F117" s="84"/>
      <c r="G117" s="84"/>
      <c r="H117" s="84"/>
      <c r="I117" s="84"/>
      <c r="J117" s="84"/>
      <c r="K117" s="85"/>
    </row>
    <row r="118" spans="1:11" ht="20.25" customHeight="1" x14ac:dyDescent="0.4">
      <c r="A118" s="83"/>
      <c r="B118" s="84"/>
      <c r="C118" s="84"/>
      <c r="D118" s="84"/>
      <c r="E118" s="84"/>
      <c r="F118" s="84"/>
      <c r="G118" s="84"/>
      <c r="H118" s="84"/>
      <c r="I118" s="84"/>
      <c r="J118" s="84"/>
      <c r="K118" s="85"/>
    </row>
    <row r="119" spans="1:11" ht="20.25" customHeight="1" x14ac:dyDescent="0.4">
      <c r="A119" s="86"/>
      <c r="B119" s="87"/>
      <c r="C119" s="87"/>
      <c r="D119" s="87"/>
      <c r="E119" s="87"/>
      <c r="F119" s="87"/>
      <c r="G119" s="87"/>
      <c r="H119" s="87"/>
      <c r="I119" s="87"/>
      <c r="J119" s="87"/>
      <c r="K119" s="88"/>
    </row>
  </sheetData>
  <protectedRanges>
    <protectedRange sqref="A81:K81" name="範囲1"/>
  </protectedRanges>
  <mergeCells count="43">
    <mergeCell ref="A18:B18"/>
    <mergeCell ref="D18:E18"/>
    <mergeCell ref="G18:K18"/>
    <mergeCell ref="A19:B19"/>
    <mergeCell ref="D19:E19"/>
    <mergeCell ref="G19:K19"/>
    <mergeCell ref="A43:K44"/>
    <mergeCell ref="A20:B20"/>
    <mergeCell ref="D20:E20"/>
    <mergeCell ref="G20:K20"/>
    <mergeCell ref="A21:B21"/>
    <mergeCell ref="D21:E21"/>
    <mergeCell ref="G21:K21"/>
    <mergeCell ref="A24:K27"/>
    <mergeCell ref="A30:E38"/>
    <mergeCell ref="G30:K38"/>
    <mergeCell ref="F33:F34"/>
    <mergeCell ref="A40:K41"/>
    <mergeCell ref="A46:K48"/>
    <mergeCell ref="A52:E60"/>
    <mergeCell ref="G52:K60"/>
    <mergeCell ref="F55:F56"/>
    <mergeCell ref="A62:K63"/>
    <mergeCell ref="A65:K66"/>
    <mergeCell ref="A68:K70"/>
    <mergeCell ref="A82:K85"/>
    <mergeCell ref="A76:K78"/>
    <mergeCell ref="A81:B81"/>
    <mergeCell ref="D81:E81"/>
    <mergeCell ref="F81:K81"/>
    <mergeCell ref="A114:K119"/>
    <mergeCell ref="A88:K90"/>
    <mergeCell ref="A93:K94"/>
    <mergeCell ref="A98:E106"/>
    <mergeCell ref="G98:K106"/>
    <mergeCell ref="F101:F102"/>
    <mergeCell ref="A108:K111"/>
    <mergeCell ref="D13:E13"/>
    <mergeCell ref="D14:E14"/>
    <mergeCell ref="D15:E15"/>
    <mergeCell ref="A13:B13"/>
    <mergeCell ref="A14:B14"/>
    <mergeCell ref="A15:B15"/>
  </mergeCells>
  <phoneticPr fontId="1"/>
  <conditionalFormatting sqref="A82:K85">
    <cfRule type="expression" dxfId="6" priority="5">
      <formula>$C$81&gt;700</formula>
    </cfRule>
  </conditionalFormatting>
  <conditionalFormatting sqref="C81:D81">
    <cfRule type="expression" dxfId="5" priority="3">
      <formula>$B$81&gt;700</formula>
    </cfRule>
  </conditionalFormatting>
  <conditionalFormatting sqref="F81">
    <cfRule type="expression" dxfId="4" priority="2">
      <formula>$B$81&gt;700</formula>
    </cfRule>
  </conditionalFormatting>
  <conditionalFormatting sqref="F81:K81">
    <cfRule type="expression" dxfId="3" priority="1">
      <formula>$C$81&gt;700</formula>
    </cfRule>
  </conditionalFormatting>
  <hyperlinks>
    <hyperlink ref="A114" r:id="rId1" xr:uid="{2819BDCE-0DE2-4924-9F73-DA3589EA2138}"/>
  </hyperlinks>
  <pageMargins left="0.70866141732283472" right="0.70866141732283472" top="0.74803149606299213" bottom="0.74803149606299213" header="0.31496062992125984" footer="0.31496062992125984"/>
  <pageSetup paperSize="9" scale="65" fitToHeight="0" orientation="portrait" r:id="rId2"/>
  <rowBreaks count="2" manualBreakCount="2">
    <brk id="49" max="16383" man="1"/>
    <brk id="85"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E20" sqref="E20"/>
    </sheetView>
  </sheetViews>
  <sheetFormatPr defaultColWidth="8.75" defaultRowHeight="18.75" x14ac:dyDescent="0.4"/>
  <cols>
    <col min="1" max="1" width="22.75" style="3" customWidth="1"/>
    <col min="2" max="2" width="17.25" style="3" customWidth="1"/>
    <col min="3" max="4" width="13.25" style="3" customWidth="1"/>
    <col min="5" max="5" width="14.75" style="3" customWidth="1"/>
    <col min="6" max="6" width="27.25" style="3" customWidth="1"/>
    <col min="7" max="10" width="8.75" style="3"/>
    <col min="11" max="13" width="17.25" style="3" customWidth="1"/>
    <col min="14" max="16384" width="8.75" style="3"/>
  </cols>
  <sheetData>
    <row r="1" spans="1:6" ht="19.5" customHeight="1" thickBot="1" x14ac:dyDescent="0.45">
      <c r="A1" s="141" t="s">
        <v>67</v>
      </c>
      <c r="B1" s="141"/>
      <c r="C1" s="141"/>
      <c r="D1" s="2" t="s">
        <v>102</v>
      </c>
    </row>
    <row r="2" spans="1:6" ht="18.399999999999999" customHeight="1" thickBot="1" x14ac:dyDescent="0.45">
      <c r="B2" s="4"/>
      <c r="C2" s="4"/>
      <c r="D2" s="5" t="s">
        <v>31</v>
      </c>
      <c r="E2" s="142" t="s">
        <v>103</v>
      </c>
      <c r="F2" s="143"/>
    </row>
    <row r="3" spans="1:6" ht="18.399999999999999" customHeight="1" thickBot="1" x14ac:dyDescent="0.45">
      <c r="B3" s="4"/>
      <c r="C3" s="4"/>
      <c r="D3" s="5" t="s">
        <v>32</v>
      </c>
      <c r="E3" s="144" t="s">
        <v>112</v>
      </c>
      <c r="F3" s="145"/>
    </row>
    <row r="4" spans="1:6" ht="16.899999999999999" customHeight="1" thickBot="1" x14ac:dyDescent="0.45">
      <c r="A4" s="6" t="s">
        <v>33</v>
      </c>
      <c r="B4" s="146"/>
      <c r="C4" s="146"/>
      <c r="D4" s="146"/>
      <c r="E4" s="146"/>
      <c r="F4" s="5" t="s">
        <v>34</v>
      </c>
    </row>
    <row r="5" spans="1:6" ht="16.899999999999999" customHeight="1" x14ac:dyDescent="0.4">
      <c r="A5" s="136" t="s">
        <v>35</v>
      </c>
      <c r="B5" s="138" t="s">
        <v>36</v>
      </c>
      <c r="C5" s="136" t="s">
        <v>37</v>
      </c>
      <c r="D5" s="136" t="s">
        <v>38</v>
      </c>
      <c r="E5" s="75" t="s">
        <v>39</v>
      </c>
      <c r="F5" s="7" t="s">
        <v>40</v>
      </c>
    </row>
    <row r="6" spans="1:6" ht="16.899999999999999" customHeight="1" thickBot="1" x14ac:dyDescent="0.45">
      <c r="A6" s="137"/>
      <c r="B6" s="139"/>
      <c r="C6" s="137"/>
      <c r="D6" s="137"/>
      <c r="E6" s="8" t="s">
        <v>41</v>
      </c>
      <c r="F6" s="9" t="s">
        <v>42</v>
      </c>
    </row>
    <row r="7" spans="1:6" ht="16.899999999999999" customHeight="1" x14ac:dyDescent="0.4">
      <c r="A7" s="10" t="s">
        <v>43</v>
      </c>
      <c r="B7" s="11">
        <v>14980000</v>
      </c>
      <c r="C7" s="12">
        <v>14980000</v>
      </c>
      <c r="D7" s="13"/>
      <c r="E7" s="52">
        <f>IF(B7-D7&lt;0,"",(B7-D7))</f>
        <v>14980000</v>
      </c>
      <c r="F7" s="53">
        <f>IF(B7-C7&lt;0,"",(B7-C7))</f>
        <v>0</v>
      </c>
    </row>
    <row r="8" spans="1:6" ht="16.899999999999999" customHeight="1" thickBot="1" x14ac:dyDescent="0.45">
      <c r="A8" s="14" t="s">
        <v>44</v>
      </c>
      <c r="B8" s="15"/>
      <c r="C8" s="16"/>
      <c r="D8" s="54" t="str">
        <f>IF(C8=0,"",C8)</f>
        <v/>
      </c>
      <c r="E8" s="17"/>
      <c r="F8" s="18"/>
    </row>
    <row r="9" spans="1:6" ht="16.899999999999999" customHeight="1" thickBot="1" x14ac:dyDescent="0.45">
      <c r="A9" s="19" t="s">
        <v>45</v>
      </c>
      <c r="B9" s="55">
        <f>IF(SUM(B7,B8)=0,"",SUM(B7,B8))</f>
        <v>14980000</v>
      </c>
      <c r="C9" s="56">
        <f>IF(SUM(C7,C8)=0,"",SUM(C7,C8))</f>
        <v>14980000</v>
      </c>
      <c r="D9" s="57" t="str">
        <f>IF(SUM(D7,D8)=0,"",SUM(D7,D8))</f>
        <v/>
      </c>
      <c r="E9" s="58">
        <f>E7</f>
        <v>14980000</v>
      </c>
      <c r="F9" s="55">
        <f>F7</f>
        <v>0</v>
      </c>
    </row>
    <row r="10" spans="1:6" ht="16.899999999999999" customHeight="1" x14ac:dyDescent="0.4"/>
    <row r="11" spans="1:6" ht="16.899999999999999" customHeight="1" thickBot="1" x14ac:dyDescent="0.45">
      <c r="A11" s="6" t="s">
        <v>46</v>
      </c>
      <c r="B11" s="5"/>
      <c r="C11" s="20"/>
      <c r="D11" s="20"/>
      <c r="E11" s="20"/>
      <c r="F11" s="5" t="s">
        <v>47</v>
      </c>
    </row>
    <row r="12" spans="1:6" ht="18.75" customHeight="1" x14ac:dyDescent="0.4">
      <c r="A12" s="136" t="s">
        <v>35</v>
      </c>
      <c r="B12" s="138" t="s">
        <v>48</v>
      </c>
      <c r="C12" s="136" t="s">
        <v>49</v>
      </c>
      <c r="D12" s="136" t="s">
        <v>50</v>
      </c>
      <c r="E12" s="21" t="s">
        <v>51</v>
      </c>
      <c r="F12" s="138" t="s">
        <v>52</v>
      </c>
    </row>
    <row r="13" spans="1:6" ht="29.25" customHeight="1" thickBot="1" x14ac:dyDescent="0.45">
      <c r="A13" s="137"/>
      <c r="B13" s="139"/>
      <c r="C13" s="137"/>
      <c r="D13" s="137"/>
      <c r="E13" s="22" t="s">
        <v>53</v>
      </c>
      <c r="F13" s="139"/>
    </row>
    <row r="14" spans="1:6" ht="16.899999999999999" customHeight="1" x14ac:dyDescent="0.4">
      <c r="A14" s="23" t="s">
        <v>104</v>
      </c>
      <c r="B14" s="13">
        <v>2565000</v>
      </c>
      <c r="C14" s="13">
        <v>2565000</v>
      </c>
      <c r="D14" s="13">
        <v>2565000</v>
      </c>
      <c r="E14" s="61" t="str">
        <f t="shared" ref="E14:E27" si="0">IF(C14-D14=0,"",C14-D14)</f>
        <v/>
      </c>
      <c r="F14" s="24"/>
    </row>
    <row r="15" spans="1:6" ht="16.899999999999999" customHeight="1" x14ac:dyDescent="0.4">
      <c r="A15" s="23" t="s">
        <v>105</v>
      </c>
      <c r="B15" s="25">
        <v>100000</v>
      </c>
      <c r="C15" s="25">
        <v>100000</v>
      </c>
      <c r="D15" s="25">
        <v>100000</v>
      </c>
      <c r="E15" s="61" t="str">
        <f t="shared" si="0"/>
        <v/>
      </c>
      <c r="F15" s="27"/>
    </row>
    <row r="16" spans="1:6" ht="16.899999999999999" customHeight="1" x14ac:dyDescent="0.4">
      <c r="A16" s="23" t="s">
        <v>106</v>
      </c>
      <c r="B16" s="25">
        <v>8272000</v>
      </c>
      <c r="C16" s="25">
        <v>8272000</v>
      </c>
      <c r="D16" s="25">
        <v>8272000</v>
      </c>
      <c r="E16" s="61" t="str">
        <f t="shared" si="0"/>
        <v/>
      </c>
      <c r="F16" s="28"/>
    </row>
    <row r="17" spans="1:6" ht="16.899999999999999" customHeight="1" x14ac:dyDescent="0.4">
      <c r="A17" s="23" t="s">
        <v>107</v>
      </c>
      <c r="B17" s="25">
        <v>1488000</v>
      </c>
      <c r="C17" s="25">
        <v>1488000</v>
      </c>
      <c r="D17" s="25">
        <v>1488000</v>
      </c>
      <c r="E17" s="61" t="str">
        <f t="shared" si="0"/>
        <v/>
      </c>
      <c r="F17" s="28"/>
    </row>
    <row r="18" spans="1:6" ht="16.899999999999999" customHeight="1" x14ac:dyDescent="0.4">
      <c r="A18" s="23" t="s">
        <v>108</v>
      </c>
      <c r="B18" s="25">
        <v>1380000</v>
      </c>
      <c r="C18" s="25">
        <v>1380000</v>
      </c>
      <c r="D18" s="25">
        <v>1380000</v>
      </c>
      <c r="E18" s="61" t="str">
        <f t="shared" si="0"/>
        <v/>
      </c>
      <c r="F18" s="28"/>
    </row>
    <row r="19" spans="1:6" ht="16.899999999999999" customHeight="1" x14ac:dyDescent="0.4">
      <c r="A19" s="23" t="s">
        <v>109</v>
      </c>
      <c r="B19" s="25">
        <v>105000</v>
      </c>
      <c r="C19" s="25">
        <v>105000</v>
      </c>
      <c r="D19" s="25">
        <v>105000</v>
      </c>
      <c r="E19" s="61" t="str">
        <f t="shared" si="0"/>
        <v/>
      </c>
      <c r="F19" s="28"/>
    </row>
    <row r="20" spans="1:6" ht="16.899999999999999" customHeight="1" x14ac:dyDescent="0.4">
      <c r="A20" s="23" t="s">
        <v>110</v>
      </c>
      <c r="B20" s="25">
        <v>650000</v>
      </c>
      <c r="C20" s="25">
        <v>650000</v>
      </c>
      <c r="D20" s="25">
        <v>650000</v>
      </c>
      <c r="E20" s="61" t="str">
        <f t="shared" si="0"/>
        <v/>
      </c>
      <c r="F20" s="28"/>
    </row>
    <row r="21" spans="1:6" ht="16.899999999999999" customHeight="1" x14ac:dyDescent="0.4">
      <c r="A21" s="23" t="s">
        <v>111</v>
      </c>
      <c r="B21" s="25">
        <v>420000</v>
      </c>
      <c r="C21" s="25">
        <v>420000</v>
      </c>
      <c r="D21" s="25">
        <v>420000</v>
      </c>
      <c r="E21" s="61" t="str">
        <f t="shared" si="0"/>
        <v/>
      </c>
      <c r="F21" s="28"/>
    </row>
    <row r="22" spans="1:6" ht="16.899999999999999" customHeight="1" x14ac:dyDescent="0.4">
      <c r="A22" s="23"/>
      <c r="B22" s="25"/>
      <c r="C22" s="25"/>
      <c r="D22" s="26"/>
      <c r="E22" s="61" t="str">
        <f t="shared" si="0"/>
        <v/>
      </c>
      <c r="F22" s="28"/>
    </row>
    <row r="23" spans="1:6" ht="16.899999999999999" customHeight="1" x14ac:dyDescent="0.4">
      <c r="A23" s="23"/>
      <c r="B23" s="25"/>
      <c r="C23" s="25"/>
      <c r="D23" s="26"/>
      <c r="E23" s="61" t="str">
        <f t="shared" si="0"/>
        <v/>
      </c>
      <c r="F23" s="28"/>
    </row>
    <row r="24" spans="1:6" ht="16.899999999999999" customHeight="1" x14ac:dyDescent="0.4">
      <c r="A24" s="23"/>
      <c r="B24" s="25"/>
      <c r="C24" s="25"/>
      <c r="D24" s="26"/>
      <c r="E24" s="61" t="str">
        <f t="shared" si="0"/>
        <v/>
      </c>
      <c r="F24" s="28"/>
    </row>
    <row r="25" spans="1:6" ht="16.899999999999999" customHeight="1" thickBot="1" x14ac:dyDescent="0.45">
      <c r="A25" s="23"/>
      <c r="B25" s="25"/>
      <c r="C25" s="25"/>
      <c r="D25" s="26"/>
      <c r="E25" s="61" t="str">
        <f t="shared" si="0"/>
        <v/>
      </c>
      <c r="F25" s="28"/>
    </row>
    <row r="26" spans="1:6" ht="16.899999999999999" customHeight="1" thickBot="1" x14ac:dyDescent="0.45">
      <c r="A26" s="29" t="s">
        <v>54</v>
      </c>
      <c r="B26" s="59">
        <f>IF(SUM(B14:B25)=0,"",SUM(B14:B25))</f>
        <v>14980000</v>
      </c>
      <c r="C26" s="30"/>
      <c r="D26" s="31"/>
      <c r="E26" s="61" t="str">
        <f t="shared" si="0"/>
        <v/>
      </c>
      <c r="F26" s="28"/>
    </row>
    <row r="27" spans="1:6" ht="16.899999999999999" customHeight="1" thickBot="1" x14ac:dyDescent="0.45">
      <c r="A27" s="32" t="s">
        <v>55</v>
      </c>
      <c r="B27" s="60">
        <f>IFERROR(B28-B26,"")</f>
        <v>0</v>
      </c>
      <c r="C27" s="33"/>
      <c r="D27" s="34"/>
      <c r="E27" s="61" t="str">
        <f t="shared" si="0"/>
        <v/>
      </c>
      <c r="F27" s="28"/>
    </row>
    <row r="28" spans="1:6" ht="16.899999999999999" customHeight="1" thickBot="1" x14ac:dyDescent="0.45">
      <c r="A28" s="35" t="s">
        <v>56</v>
      </c>
      <c r="B28" s="62">
        <f>IFERROR(ROUNDUP(B26,-4),"")</f>
        <v>14980000</v>
      </c>
      <c r="C28" s="63">
        <f>IF(SUM(C14:C27)=0,"",SUM(C14:C27))</f>
        <v>14980000</v>
      </c>
      <c r="D28" s="62">
        <f>IF(SUM(D14:D27)=0,"",SUM(D14:D27))</f>
        <v>14980000</v>
      </c>
      <c r="E28" s="64" t="str">
        <f>IF(SUM(E14:E27)=0,"0",SUM(E14:E27))</f>
        <v>0</v>
      </c>
      <c r="F28" s="36"/>
    </row>
    <row r="29" spans="1:6" ht="15.75" customHeight="1" x14ac:dyDescent="0.4">
      <c r="A29" s="37" t="s">
        <v>57</v>
      </c>
      <c r="B29" s="38"/>
    </row>
    <row r="30" spans="1:6" ht="15.75" customHeight="1" x14ac:dyDescent="0.4">
      <c r="A30" s="37" t="s">
        <v>58</v>
      </c>
      <c r="B30" s="38"/>
    </row>
    <row r="31" spans="1:6" ht="15.75" customHeight="1" x14ac:dyDescent="0.4">
      <c r="A31" s="37"/>
      <c r="B31" s="38"/>
    </row>
    <row r="32" spans="1:6" ht="15.75" customHeight="1" x14ac:dyDescent="0.4">
      <c r="A32" s="37" t="s">
        <v>59</v>
      </c>
      <c r="B32" s="38"/>
      <c r="C32" s="39"/>
      <c r="D32" s="39"/>
      <c r="E32" s="39"/>
      <c r="F32" s="39"/>
    </row>
    <row r="33" spans="1:6" ht="15.75" customHeight="1" x14ac:dyDescent="0.4">
      <c r="A33" s="140" t="s">
        <v>60</v>
      </c>
      <c r="B33" s="140"/>
    </row>
    <row r="34" spans="1:6" ht="15.75" customHeight="1" x14ac:dyDescent="0.4">
      <c r="A34" s="135" t="str">
        <f>IF(C9&lt;B9,"有り","無し")</f>
        <v>無し</v>
      </c>
      <c r="B34" s="135"/>
    </row>
    <row r="35" spans="1:6" ht="15.75" customHeight="1" x14ac:dyDescent="0.4">
      <c r="A35" s="40" t="s">
        <v>61</v>
      </c>
      <c r="B35" s="40"/>
      <c r="C35" s="40"/>
      <c r="D35" s="40"/>
      <c r="E35" s="40"/>
      <c r="F35" s="41"/>
    </row>
    <row r="36" spans="1:6" ht="15.75" customHeight="1" x14ac:dyDescent="0.4">
      <c r="A36" s="40" t="s">
        <v>62</v>
      </c>
      <c r="B36" s="40"/>
      <c r="C36" s="40"/>
      <c r="D36" s="40"/>
      <c r="E36" s="40"/>
      <c r="F36" s="41"/>
    </row>
    <row r="37" spans="1:6" ht="15.75" customHeight="1" x14ac:dyDescent="0.4">
      <c r="A37" s="40"/>
      <c r="B37" s="40"/>
      <c r="C37" s="40"/>
      <c r="D37" s="40"/>
      <c r="E37" s="42"/>
    </row>
    <row r="38" spans="1:6" ht="15.75" customHeight="1" x14ac:dyDescent="0.4">
      <c r="A38" s="40"/>
      <c r="B38" s="40"/>
      <c r="C38" s="40"/>
      <c r="D38" s="40"/>
      <c r="E38" s="42"/>
    </row>
    <row r="39" spans="1:6" ht="15.75" customHeight="1" thickBot="1" x14ac:dyDescent="0.45">
      <c r="A39" s="42"/>
      <c r="B39" s="42"/>
      <c r="C39" s="42"/>
      <c r="D39" s="42"/>
      <c r="E39" s="42"/>
    </row>
    <row r="40" spans="1:6" ht="19.5" customHeight="1" thickBot="1" x14ac:dyDescent="0.45">
      <c r="A40" s="43" t="s">
        <v>63</v>
      </c>
      <c r="B40" s="44" t="s">
        <v>64</v>
      </c>
      <c r="C40" s="45"/>
      <c r="D40" s="45"/>
      <c r="E40" s="45"/>
      <c r="F40" s="45"/>
    </row>
    <row r="41" spans="1:6" ht="37.5" x14ac:dyDescent="0.4">
      <c r="A41" s="46" t="s">
        <v>65</v>
      </c>
      <c r="B41" s="65" t="str">
        <f>IF(B9="","",(IF(B9=B28,"OK","NG")))</f>
        <v>OK</v>
      </c>
    </row>
    <row r="42" spans="1:6" ht="37.5" x14ac:dyDescent="0.4">
      <c r="A42" s="47" t="s">
        <v>66</v>
      </c>
      <c r="B42" s="66" t="str">
        <f>IF(B9="","",(IF(C9=C28,"OK","NG")))</f>
        <v>OK</v>
      </c>
      <c r="C42" s="48"/>
    </row>
    <row r="43" spans="1:6" ht="75.75" thickBot="1" x14ac:dyDescent="0.45">
      <c r="A43" s="49" t="s">
        <v>69</v>
      </c>
      <c r="B43" s="67" t="str">
        <f>IFERROR(IF(D9+E9-F9=D28+E28, "OK", "NG"),"")</f>
        <v/>
      </c>
      <c r="C43" s="50"/>
    </row>
    <row r="44" spans="1:6" ht="17.25" customHeight="1" x14ac:dyDescent="0.4">
      <c r="A44" s="51"/>
      <c r="B44" s="51"/>
      <c r="C44" s="51"/>
      <c r="D44" s="51"/>
      <c r="E44" s="51"/>
      <c r="F44" s="51"/>
    </row>
    <row r="57" spans="1:1" x14ac:dyDescent="0.4">
      <c r="A57" s="37"/>
    </row>
    <row r="58" spans="1:1" x14ac:dyDescent="0.4">
      <c r="A58" s="37"/>
    </row>
  </sheetData>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A34:B34">
    <cfRule type="containsText" dxfId="2" priority="1" operator="containsText" text="有り">
      <formula>NOT(ISERROR(SEARCH("有り",A34)))</formula>
    </cfRule>
  </conditionalFormatting>
  <conditionalFormatting sqref="B41:C43">
    <cfRule type="containsText" dxfId="1" priority="2" operator="containsText" text="NG">
      <formula>NOT(ISERROR(SEARCH("NG",B41)))</formula>
    </cfRule>
  </conditionalFormatting>
  <conditionalFormatting sqref="C41">
    <cfRule type="containsText" priority="8" operator="containsText" text="NG">
      <formula>NOT(ISERROR(SEARCH("NG",C41)))</formula>
    </cfRule>
  </conditionalFormatting>
  <conditionalFormatting sqref="C43">
    <cfRule type="expression" dxfId="0" priority="10">
      <formula>$B$43</formula>
    </cfRule>
    <cfRule type="expression" priority="11">
      <formula>$B$43</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438150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19050</xdr:rowOff>
                  </from>
                  <to>
                    <xdr:col>0</xdr:col>
                    <xdr:colOff>438150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476250</xdr:colOff>
                    <xdr:row>57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【フォーム】完了報告書　※提出必須</vt:lpstr>
      <vt:lpstr>【フォーム】収支計算書　※提出必須</vt:lpstr>
      <vt:lpstr>'【フォーム】収支計算書　※提出必須'!Print_Area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2023-04-10T08:58:34Z</dcterms:modified>
  <cp:category/>
</cp:coreProperties>
</file>