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マイドライブ\NPO法人モモの木\R6年度（2024）\"/>
    </mc:Choice>
  </mc:AlternateContent>
  <xr:revisionPtr revIDLastSave="0" documentId="8_{B6C9AE14-C4D8-4A98-9C45-C230B93B45A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６年度活動計算書 " sheetId="1" r:id="rId1"/>
    <sheet name="貸借対照表" sheetId="4" r:id="rId2"/>
    <sheet name="注記 (その他の事業詳細)" sheetId="7" r:id="rId3"/>
    <sheet name="財産目録" sheetId="8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7" l="1"/>
  <c r="K26" i="7"/>
  <c r="P26" i="7" s="1"/>
  <c r="H28" i="8" l="1"/>
  <c r="G19" i="8"/>
  <c r="O53" i="7" l="1"/>
  <c r="H91" i="1"/>
  <c r="H89" i="1"/>
  <c r="P53" i="7" l="1"/>
  <c r="I64" i="1"/>
  <c r="I29" i="8"/>
  <c r="H20" i="8"/>
  <c r="H13" i="8"/>
  <c r="I78" i="7"/>
  <c r="G78" i="7"/>
  <c r="I77" i="7"/>
  <c r="G77" i="7"/>
  <c r="H76" i="7"/>
  <c r="H84" i="7" s="1"/>
  <c r="D76" i="7"/>
  <c r="D84" i="7" s="1"/>
  <c r="N67" i="7"/>
  <c r="M67" i="7"/>
  <c r="L67" i="7"/>
  <c r="J67" i="7"/>
  <c r="I67" i="7"/>
  <c r="H67" i="7"/>
  <c r="G67" i="7"/>
  <c r="F67" i="7"/>
  <c r="E67" i="7"/>
  <c r="D67" i="7"/>
  <c r="O66" i="7"/>
  <c r="K66" i="7"/>
  <c r="P66" i="7" s="1"/>
  <c r="O65" i="7"/>
  <c r="K65" i="7"/>
  <c r="O64" i="7"/>
  <c r="K64" i="7"/>
  <c r="O63" i="7"/>
  <c r="K63" i="7"/>
  <c r="P63" i="7" s="1"/>
  <c r="O62" i="7"/>
  <c r="K62" i="7"/>
  <c r="P62" i="7" s="1"/>
  <c r="O61" i="7"/>
  <c r="K61" i="7"/>
  <c r="O60" i="7"/>
  <c r="K60" i="7"/>
  <c r="O59" i="7"/>
  <c r="K59" i="7"/>
  <c r="O58" i="7"/>
  <c r="K58" i="7"/>
  <c r="O57" i="7"/>
  <c r="K57" i="7"/>
  <c r="P57" i="7" s="1"/>
  <c r="O56" i="7"/>
  <c r="K56" i="7"/>
  <c r="O55" i="7"/>
  <c r="K55" i="7"/>
  <c r="O54" i="7"/>
  <c r="K54" i="7"/>
  <c r="P54" i="7" s="1"/>
  <c r="O52" i="7"/>
  <c r="K52" i="7"/>
  <c r="O51" i="7"/>
  <c r="K51" i="7"/>
  <c r="O50" i="7"/>
  <c r="K50" i="7"/>
  <c r="O49" i="7"/>
  <c r="K49" i="7"/>
  <c r="O48" i="7"/>
  <c r="K48" i="7"/>
  <c r="O47" i="7"/>
  <c r="K47" i="7"/>
  <c r="O46" i="7"/>
  <c r="K46" i="7"/>
  <c r="P46" i="7" s="1"/>
  <c r="O45" i="7"/>
  <c r="K45" i="7"/>
  <c r="O44" i="7"/>
  <c r="K44" i="7"/>
  <c r="O43" i="7"/>
  <c r="K43" i="7"/>
  <c r="P43" i="7" s="1"/>
  <c r="O42" i="7"/>
  <c r="K42" i="7"/>
  <c r="O41" i="7"/>
  <c r="K41" i="7"/>
  <c r="P41" i="7" s="1"/>
  <c r="O40" i="7"/>
  <c r="K40" i="7"/>
  <c r="N38" i="7"/>
  <c r="M38" i="7"/>
  <c r="L38" i="7"/>
  <c r="J38" i="7"/>
  <c r="I38" i="7"/>
  <c r="H38" i="7"/>
  <c r="G38" i="7"/>
  <c r="F38" i="7"/>
  <c r="E38" i="7"/>
  <c r="D38" i="7"/>
  <c r="O37" i="7"/>
  <c r="K37" i="7"/>
  <c r="P37" i="7" s="1"/>
  <c r="O36" i="7"/>
  <c r="K36" i="7"/>
  <c r="P36" i="7" s="1"/>
  <c r="O35" i="7"/>
  <c r="K35" i="7"/>
  <c r="P35" i="7" s="1"/>
  <c r="O34" i="7"/>
  <c r="K34" i="7"/>
  <c r="O33" i="7"/>
  <c r="K33" i="7"/>
  <c r="N30" i="7"/>
  <c r="M30" i="7"/>
  <c r="L30" i="7"/>
  <c r="J30" i="7"/>
  <c r="I30" i="7"/>
  <c r="H30" i="7"/>
  <c r="G30" i="7"/>
  <c r="F30" i="7"/>
  <c r="E30" i="7"/>
  <c r="D30" i="7"/>
  <c r="O29" i="7"/>
  <c r="K29" i="7"/>
  <c r="O28" i="7"/>
  <c r="K28" i="7"/>
  <c r="O27" i="7"/>
  <c r="K27" i="7"/>
  <c r="P27" i="7" s="1"/>
  <c r="O25" i="7"/>
  <c r="K25" i="7"/>
  <c r="P25" i="7" s="1"/>
  <c r="O24" i="7"/>
  <c r="K24" i="7"/>
  <c r="O23" i="7"/>
  <c r="K23" i="7"/>
  <c r="H24" i="4"/>
  <c r="I25" i="4" s="1"/>
  <c r="G16" i="4"/>
  <c r="H17" i="4" s="1"/>
  <c r="H11" i="4"/>
  <c r="H84" i="1"/>
  <c r="G84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6" i="1"/>
  <c r="I65" i="1"/>
  <c r="I63" i="1"/>
  <c r="I62" i="1"/>
  <c r="H60" i="1"/>
  <c r="H85" i="1" s="1"/>
  <c r="G60" i="1"/>
  <c r="I59" i="1"/>
  <c r="I58" i="1"/>
  <c r="I57" i="1"/>
  <c r="I56" i="1"/>
  <c r="H52" i="1"/>
  <c r="G52" i="1"/>
  <c r="I52" i="1" s="1"/>
  <c r="I51" i="1"/>
  <c r="I50" i="1"/>
  <c r="I49" i="1"/>
  <c r="I48" i="1"/>
  <c r="I47" i="1"/>
  <c r="I46" i="1"/>
  <c r="H44" i="1"/>
  <c r="H53" i="1" s="1"/>
  <c r="G44" i="1"/>
  <c r="I43" i="1"/>
  <c r="I42" i="1"/>
  <c r="I41" i="1"/>
  <c r="I40" i="1"/>
  <c r="I39" i="1"/>
  <c r="I38" i="1"/>
  <c r="I37" i="1"/>
  <c r="I36" i="1"/>
  <c r="I35" i="1"/>
  <c r="H30" i="1"/>
  <c r="G30" i="1"/>
  <c r="I29" i="1"/>
  <c r="I28" i="1"/>
  <c r="I27" i="1"/>
  <c r="I26" i="1"/>
  <c r="I25" i="1"/>
  <c r="I24" i="1"/>
  <c r="I23" i="1"/>
  <c r="I22" i="1"/>
  <c r="I21" i="1"/>
  <c r="I19" i="1"/>
  <c r="I18" i="1"/>
  <c r="I17" i="1"/>
  <c r="I15" i="1"/>
  <c r="I14" i="1"/>
  <c r="I13" i="1"/>
  <c r="I12" i="1"/>
  <c r="I10" i="1"/>
  <c r="I9" i="1"/>
  <c r="L68" i="7" l="1"/>
  <c r="I21" i="8"/>
  <c r="I30" i="8" s="1"/>
  <c r="P58" i="7"/>
  <c r="M68" i="7"/>
  <c r="I76" i="7"/>
  <c r="I84" i="7" s="1"/>
  <c r="P49" i="7"/>
  <c r="P45" i="7"/>
  <c r="P50" i="7"/>
  <c r="N68" i="7"/>
  <c r="N69" i="7" s="1"/>
  <c r="I18" i="4"/>
  <c r="P52" i="7"/>
  <c r="P56" i="7"/>
  <c r="P59" i="7"/>
  <c r="P65" i="7"/>
  <c r="K38" i="7"/>
  <c r="O67" i="7"/>
  <c r="P64" i="7"/>
  <c r="P33" i="7"/>
  <c r="P60" i="7"/>
  <c r="M69" i="7"/>
  <c r="O38" i="7"/>
  <c r="P24" i="7"/>
  <c r="P34" i="7"/>
  <c r="P38" i="7" s="1"/>
  <c r="P48" i="7"/>
  <c r="P55" i="7"/>
  <c r="P61" i="7"/>
  <c r="D68" i="7"/>
  <c r="D69" i="7" s="1"/>
  <c r="P51" i="7"/>
  <c r="P47" i="7"/>
  <c r="G68" i="7"/>
  <c r="G69" i="7" s="1"/>
  <c r="I68" i="7"/>
  <c r="I69" i="7" s="1"/>
  <c r="P44" i="7"/>
  <c r="H68" i="7"/>
  <c r="H69" i="7" s="1"/>
  <c r="P42" i="7"/>
  <c r="J68" i="7"/>
  <c r="J69" i="7" s="1"/>
  <c r="K67" i="7"/>
  <c r="E68" i="7"/>
  <c r="E69" i="7" s="1"/>
  <c r="F68" i="7"/>
  <c r="F69" i="7" s="1"/>
  <c r="P29" i="7"/>
  <c r="O30" i="7"/>
  <c r="P28" i="7"/>
  <c r="K30" i="7"/>
  <c r="G85" i="1"/>
  <c r="I84" i="1"/>
  <c r="G53" i="1"/>
  <c r="I44" i="1"/>
  <c r="I30" i="1"/>
  <c r="L69" i="7"/>
  <c r="H86" i="1"/>
  <c r="H87" i="1" s="1"/>
  <c r="G76" i="7"/>
  <c r="G84" i="7" s="1"/>
  <c r="P23" i="7"/>
  <c r="I60" i="1"/>
  <c r="P40" i="7"/>
  <c r="O68" i="7" l="1"/>
  <c r="I85" i="1"/>
  <c r="G86" i="1"/>
  <c r="G87" i="1" s="1"/>
  <c r="K68" i="7"/>
  <c r="K69" i="7" s="1"/>
  <c r="O69" i="7"/>
  <c r="P67" i="7"/>
  <c r="P68" i="7" s="1"/>
  <c r="P30" i="7"/>
  <c r="I53" i="1"/>
  <c r="I86" i="1" l="1"/>
  <c r="P69" i="7"/>
  <c r="G89" i="1"/>
  <c r="I87" i="1"/>
  <c r="G91" i="1" l="1"/>
  <c r="I91" i="1" s="1"/>
  <c r="I89" i="1"/>
  <c r="I29" i="4" l="1"/>
  <c r="I30" i="4" s="1"/>
</calcChain>
</file>

<file path=xl/sharedStrings.xml><?xml version="1.0" encoding="utf-8"?>
<sst xmlns="http://schemas.openxmlformats.org/spreadsheetml/2006/main" count="282" uniqueCount="202">
  <si>
    <t>　特定非営利活動法人　モモの木</t>
  </si>
  <si>
    <t>（単位：円）</t>
  </si>
  <si>
    <t>科目</t>
  </si>
  <si>
    <t>特定非営利活動</t>
  </si>
  <si>
    <t>その他の事業</t>
  </si>
  <si>
    <t>合計</t>
  </si>
  <si>
    <t>に係る事業</t>
  </si>
  <si>
    <t>Ⅰ</t>
  </si>
  <si>
    <t>経常収益</t>
  </si>
  <si>
    <t>１．</t>
  </si>
  <si>
    <t>受取会費</t>
  </si>
  <si>
    <t>正会員受取会費</t>
  </si>
  <si>
    <t>賛助会員受取会費</t>
  </si>
  <si>
    <t>２．</t>
  </si>
  <si>
    <t>受取寄附金</t>
  </si>
  <si>
    <t>受取寄附金券</t>
  </si>
  <si>
    <t>ボランティア受入評価益</t>
  </si>
  <si>
    <t>施設等受入評価益</t>
  </si>
  <si>
    <t>３．</t>
  </si>
  <si>
    <t>受取助成金等</t>
  </si>
  <si>
    <t>　　　　</t>
  </si>
  <si>
    <t>日本財団助成金</t>
  </si>
  <si>
    <t>その他の受取民間助成金</t>
  </si>
  <si>
    <t>受取補助金及び受託業務収入</t>
  </si>
  <si>
    <t>４．</t>
  </si>
  <si>
    <t>事業収益</t>
  </si>
  <si>
    <t>子ども食堂事業収益</t>
  </si>
  <si>
    <t>子ども図書館事業収益</t>
  </si>
  <si>
    <t>体験活動事業収益</t>
  </si>
  <si>
    <t>子育てひろば事業収益</t>
  </si>
  <si>
    <t>コミュニティカフェ事業収益</t>
  </si>
  <si>
    <t>育児ヘルパー事業収益</t>
  </si>
  <si>
    <t>その他の非営利活動事業収益</t>
  </si>
  <si>
    <t>その他の事業の収益</t>
  </si>
  <si>
    <t>受取利息</t>
  </si>
  <si>
    <t>経常収益計</t>
  </si>
  <si>
    <t>Ⅱ</t>
  </si>
  <si>
    <t>経常費用</t>
  </si>
  <si>
    <t>１．事業費</t>
  </si>
  <si>
    <t>事業費</t>
  </si>
  <si>
    <t>（１）</t>
  </si>
  <si>
    <t>人件費</t>
  </si>
  <si>
    <t>子ども食堂人件費</t>
  </si>
  <si>
    <t>子ども図書館人件費</t>
  </si>
  <si>
    <t>体験活動人件費</t>
  </si>
  <si>
    <t>子育てひろば人件費</t>
  </si>
  <si>
    <t>コミュニティカフェ人件費</t>
  </si>
  <si>
    <t>育児ヘルパー人件費</t>
  </si>
  <si>
    <t>諸謝金</t>
  </si>
  <si>
    <t>ボランティア受入評価費用</t>
  </si>
  <si>
    <t>その他の事業人件費</t>
  </si>
  <si>
    <t>人件費計</t>
  </si>
  <si>
    <t>（２）</t>
  </si>
  <si>
    <t>その他経費</t>
  </si>
  <si>
    <t>食材費</t>
  </si>
  <si>
    <t>図書費</t>
  </si>
  <si>
    <t>消耗品費</t>
  </si>
  <si>
    <t>旅費交通費</t>
  </si>
  <si>
    <t>通信運搬費</t>
  </si>
  <si>
    <t>その他の経費</t>
  </si>
  <si>
    <t>その他経費計</t>
  </si>
  <si>
    <t>事業費計</t>
  </si>
  <si>
    <t>２．管理費</t>
  </si>
  <si>
    <t>管理費</t>
  </si>
  <si>
    <t>役員報酬</t>
  </si>
  <si>
    <t>正職員給与</t>
  </si>
  <si>
    <t>法定福利費</t>
  </si>
  <si>
    <t>管理部門人件費</t>
  </si>
  <si>
    <t>施設受入評価費用（百舌鳥）</t>
  </si>
  <si>
    <t>水道光熱費（百舌鳥）</t>
  </si>
  <si>
    <t>火災保険（百舌鳥）</t>
  </si>
  <si>
    <t>家賃（白鷺）</t>
  </si>
  <si>
    <t>水道光熱費（白鷺）</t>
  </si>
  <si>
    <t>家賃（ｼｪｱｽﾍﾟｰｽﾓﾓ）</t>
  </si>
  <si>
    <t>広告宣伝費</t>
  </si>
  <si>
    <t>印刷製本費</t>
  </si>
  <si>
    <t>ごみの処分費</t>
  </si>
  <si>
    <t>設備費</t>
  </si>
  <si>
    <t>修繕費</t>
  </si>
  <si>
    <t>支払手数料</t>
  </si>
  <si>
    <t>諸会費</t>
  </si>
  <si>
    <t>租税公課</t>
  </si>
  <si>
    <t>福利厚生費</t>
  </si>
  <si>
    <t>損害保険</t>
  </si>
  <si>
    <t>減価償却費</t>
  </si>
  <si>
    <t>前年度分の法人住民税</t>
  </si>
  <si>
    <t>その他経費合計</t>
  </si>
  <si>
    <t>管理費計</t>
  </si>
  <si>
    <t>経常費用計</t>
  </si>
  <si>
    <t>当期経常増減額</t>
  </si>
  <si>
    <t>・・・・・・・・・</t>
  </si>
  <si>
    <t>当期正味財産増減額</t>
  </si>
  <si>
    <t>前期繰越正味財産額</t>
  </si>
  <si>
    <t>次期繰越正味財産額</t>
  </si>
  <si>
    <t>2024年3月31日現在</t>
  </si>
  <si>
    <t>法人の名称　　特定非営利活動法人　モモの木</t>
  </si>
  <si>
    <t>金額</t>
  </si>
  <si>
    <t>資産の部</t>
  </si>
  <si>
    <t>流動資産</t>
  </si>
  <si>
    <t>現金預金</t>
  </si>
  <si>
    <t>*</t>
  </si>
  <si>
    <t>前払保険料</t>
  </si>
  <si>
    <t>流動資産合計</t>
  </si>
  <si>
    <t>固定資産</t>
  </si>
  <si>
    <t>（１）有形固定資産</t>
  </si>
  <si>
    <t>工具器具備品</t>
  </si>
  <si>
    <t>什器備品</t>
  </si>
  <si>
    <t>評価せず</t>
  </si>
  <si>
    <t>有形固定資産計</t>
  </si>
  <si>
    <t>固定資産合計</t>
  </si>
  <si>
    <t>資産合計</t>
  </si>
  <si>
    <t>負債の部</t>
  </si>
  <si>
    <t>流動負債</t>
  </si>
  <si>
    <t>未払金</t>
  </si>
  <si>
    <t>預り金</t>
  </si>
  <si>
    <t>前受民間助成金</t>
  </si>
  <si>
    <t>流動負債合計</t>
  </si>
  <si>
    <t>負債合計</t>
  </si>
  <si>
    <t>Ⅲ</t>
  </si>
  <si>
    <t>正味財産の部</t>
  </si>
  <si>
    <t>前期繰越正味財産</t>
  </si>
  <si>
    <t>正味財産合計</t>
  </si>
  <si>
    <t>負債及び正味財産</t>
  </si>
  <si>
    <t>* 翌年度分の地代家賃と保険金を前払い費用とする</t>
  </si>
  <si>
    <t>* その他10万円を超える費用で年度をまたぐものを前払費用とする</t>
  </si>
  <si>
    <t>様式例・記載例（法第28条第１項「前事業年度の計算書類（計算書類の注記）」）</t>
  </si>
  <si>
    <t>計算書類の注記</t>
  </si>
  <si>
    <t>　以下に示すものは、想定される注記を例示したものです。該当事項がない場合は記載不要です。</t>
  </si>
  <si>
    <t>　なお、認定NPO法人においては、Ｐ７６のⅠ４（１）の事項について、詳細に記載されることが望まれます。</t>
  </si>
  <si>
    <t>１．重要な会計方針</t>
  </si>
  <si>
    <t>　　　計算書類の作成は、NPO法人会計基準（2010年7月20日  2011年11月20日一部改正　NPO法人会　　
　　計基準協議会）によっています。</t>
  </si>
  <si>
    <t>（１）固定資産の減価償却の方法</t>
  </si>
  <si>
    <t>減価償却費の方法は定率制。</t>
  </si>
  <si>
    <t>冷凍冷蔵庫は2022年度に319,265円で購入。定率法により減価償却しています。</t>
  </si>
  <si>
    <t>自動販売機は2022年度に995,500円で購入。定率法により減価償却しています。</t>
  </si>
  <si>
    <t>　</t>
  </si>
  <si>
    <t>（６）消費税等の会計処理</t>
  </si>
  <si>
    <t>　　　消費税等の会計処理は、税込方式によっています。</t>
  </si>
  <si>
    <t>　　　････････････････････････････････････････････</t>
  </si>
  <si>
    <t>３．事業別損益の状況</t>
  </si>
  <si>
    <t>特定非営利活動に係る事業</t>
  </si>
  <si>
    <t>子ども食堂事業部門</t>
  </si>
  <si>
    <t>体験活動　　　事業部門</t>
  </si>
  <si>
    <t>育児ﾍﾙﾊﾟｰ　　事業部門</t>
  </si>
  <si>
    <t>特定非営利活動に係る管理部門</t>
  </si>
  <si>
    <t>特定非営利活動に係る事業計</t>
  </si>
  <si>
    <t>ｺﾐｭﾆﾃｨｶﾌｪ　　事業部門</t>
  </si>
  <si>
    <t>その他の事業に係る管理部門</t>
  </si>
  <si>
    <t>その他の事業計</t>
  </si>
  <si>
    <t>Ⅰ経常収益</t>
  </si>
  <si>
    <t>　　　　受取会費</t>
  </si>
  <si>
    <t>　　 　　　受取寄附金</t>
  </si>
  <si>
    <t>　　  施設等受入評価益</t>
  </si>
  <si>
    <t>　　  　　受取助成金等</t>
  </si>
  <si>
    <t>　　　　　事業収益</t>
  </si>
  <si>
    <t>　　　　その他収益</t>
  </si>
  <si>
    <t>　　　経常収益計</t>
  </si>
  <si>
    <t>Ⅱ　経常費用</t>
  </si>
  <si>
    <t>（１）人件費</t>
  </si>
  <si>
    <t>部門人件費</t>
  </si>
  <si>
    <t>　　　　　　　　人件費計</t>
  </si>
  <si>
    <t>（２）その他経費</t>
  </si>
  <si>
    <t>その他の事業部門経費</t>
  </si>
  <si>
    <t>施設等受入評価費用</t>
  </si>
  <si>
    <t>地代家賃（百舌鳥）</t>
  </si>
  <si>
    <t>地代家賃（白鷺）</t>
  </si>
  <si>
    <t>地代家賃（ｼｪｱｽﾍﾟｰｽﾓﾓ）</t>
  </si>
  <si>
    <t>前年度分の法人住民税等</t>
  </si>
  <si>
    <t>７．固定資産の増減内訳</t>
  </si>
  <si>
    <t>期首取得
価額</t>
  </si>
  <si>
    <t>取得</t>
  </si>
  <si>
    <t>減少</t>
  </si>
  <si>
    <t>期末取得価額</t>
  </si>
  <si>
    <t>減価償却累計額</t>
  </si>
  <si>
    <t>期末帳簿価額</t>
  </si>
  <si>
    <t>有形固定資産</t>
  </si>
  <si>
    <t>冷凍冷蔵庫</t>
  </si>
  <si>
    <t>自動販売機</t>
  </si>
  <si>
    <t>･･････････</t>
  </si>
  <si>
    <t>無形固定資産</t>
  </si>
  <si>
    <t>投資その他の資産</t>
  </si>
  <si>
    <r>
      <rPr>
        <sz val="9"/>
        <color theme="1"/>
        <rFont val="MS PGothic"/>
        <family val="3"/>
        <charset val="128"/>
      </rPr>
      <t>子ども図書館　　</t>
    </r>
    <r>
      <rPr>
        <sz val="10"/>
        <color theme="1"/>
        <rFont val="MS PGothic"/>
        <family val="3"/>
        <charset val="128"/>
      </rPr>
      <t>事業部門</t>
    </r>
  </si>
  <si>
    <r>
      <rPr>
        <sz val="9"/>
        <color theme="1"/>
        <rFont val="MS PGothic"/>
        <family val="3"/>
        <charset val="128"/>
      </rPr>
      <t>子育てひろば　</t>
    </r>
    <r>
      <rPr>
        <sz val="10"/>
        <color theme="1"/>
        <rFont val="MS PGothic"/>
        <family val="3"/>
        <charset val="128"/>
      </rPr>
      <t>事業部門</t>
    </r>
  </si>
  <si>
    <t>シェアスペース事業部門</t>
  </si>
  <si>
    <t>物品販売事業部門</t>
  </si>
  <si>
    <t>令和５年度　財産目録</t>
  </si>
  <si>
    <t>手元現金</t>
  </si>
  <si>
    <t>楽天銀行普通預金</t>
  </si>
  <si>
    <t>歴史的資料</t>
  </si>
  <si>
    <t>3月分預り金</t>
  </si>
  <si>
    <t>前受助成金（いずみ市民生協とまとちゃん）</t>
  </si>
  <si>
    <t>正味財産</t>
  </si>
  <si>
    <t>令和6年度活動計算書</t>
    <phoneticPr fontId="19"/>
  </si>
  <si>
    <t>水道光熱費（シェアモモ）</t>
    <phoneticPr fontId="19"/>
  </si>
  <si>
    <t>百舌鳥駐車場代</t>
    <rPh sb="0" eb="3">
      <t>モズ</t>
    </rPh>
    <rPh sb="3" eb="7">
      <t>チュウシャジョウダイ</t>
    </rPh>
    <phoneticPr fontId="19"/>
  </si>
  <si>
    <t>雑費</t>
    <rPh sb="0" eb="2">
      <t>ザッピ</t>
    </rPh>
    <phoneticPr fontId="19"/>
  </si>
  <si>
    <t>その他費用</t>
    <rPh sb="2" eb="3">
      <t>タ</t>
    </rPh>
    <rPh sb="3" eb="5">
      <t>ヒヨウ</t>
    </rPh>
    <phoneticPr fontId="19"/>
  </si>
  <si>
    <t>令和6年4月1日から令和7年3月31日まで</t>
    <phoneticPr fontId="19"/>
  </si>
  <si>
    <t>水光熱費（ｼｪｱｽﾍﾟｰｽﾓﾓ）</t>
    <rPh sb="0" eb="4">
      <t>スイコウネツヒ</t>
    </rPh>
    <phoneticPr fontId="19"/>
  </si>
  <si>
    <t>2025年3月31日現在</t>
    <phoneticPr fontId="19"/>
  </si>
  <si>
    <t>役員貸付金</t>
    <rPh sb="0" eb="5">
      <t>ヤクインカシツケキン</t>
    </rPh>
    <phoneticPr fontId="19"/>
  </si>
  <si>
    <t>役員貸付金</t>
    <rPh sb="0" eb="4">
      <t>ヤクインカシツケ</t>
    </rPh>
    <rPh sb="4" eb="5">
      <t>キン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</si>
</sst>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△ &quot;#,##0"/>
    <numFmt numFmtId="178" formatCode="0_);[Red]\(0\)"/>
  </numFmts>
  <fonts count="21">
    <font>
      <sz val="11"/>
      <color rgb="FF000000"/>
      <name val="MS PGothic"/>
      <scheme val="minor"/>
    </font>
    <font>
      <u/>
      <sz val="11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rgb="FFFFFFFF"/>
      <name val="HGｺﾞｼｯｸM"/>
      <family val="3"/>
      <charset val="128"/>
    </font>
    <font>
      <sz val="11"/>
      <name val="MS PGothic"/>
      <family val="3"/>
      <charset val="128"/>
    </font>
    <font>
      <sz val="11"/>
      <color rgb="FF333333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sz val="11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u/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u/>
      <sz val="12"/>
      <color theme="1"/>
      <name val="HGｺﾞｼｯｸM"/>
      <family val="3"/>
      <charset val="128"/>
    </font>
    <font>
      <sz val="6"/>
      <name val="MS PGothic"/>
      <family val="3"/>
      <charset val="128"/>
      <scheme val="minor"/>
    </font>
    <font>
      <sz val="1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176" fontId="3" fillId="2" borderId="4" xfId="0" applyNumberFormat="1" applyFont="1" applyFill="1" applyBorder="1" applyAlignment="1">
      <alignment horizontal="center"/>
    </xf>
    <xf numFmtId="176" fontId="3" fillId="2" borderId="9" xfId="0" applyNumberFormat="1" applyFont="1" applyFill="1" applyBorder="1" applyAlignment="1">
      <alignment horizontal="center"/>
    </xf>
    <xf numFmtId="0" fontId="2" fillId="0" borderId="1" xfId="0" applyFont="1" applyBorder="1"/>
    <xf numFmtId="177" fontId="2" fillId="0" borderId="3" xfId="0" applyNumberFormat="1" applyFont="1" applyBorder="1"/>
    <xf numFmtId="0" fontId="2" fillId="0" borderId="11" xfId="0" applyFont="1" applyBorder="1"/>
    <xf numFmtId="177" fontId="2" fillId="0" borderId="12" xfId="0" applyNumberFormat="1" applyFont="1" applyBorder="1"/>
    <xf numFmtId="0" fontId="2" fillId="0" borderId="12" xfId="0" applyFont="1" applyBorder="1"/>
    <xf numFmtId="177" fontId="2" fillId="0" borderId="12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2" fillId="0" borderId="8" xfId="0" applyNumberFormat="1" applyFont="1" applyBorder="1"/>
    <xf numFmtId="177" fontId="2" fillId="0" borderId="8" xfId="0" applyNumberFormat="1" applyFont="1" applyBorder="1" applyAlignment="1">
      <alignment horizontal="right"/>
    </xf>
    <xf numFmtId="0" fontId="2" fillId="0" borderId="13" xfId="0" applyFont="1" applyBorder="1"/>
    <xf numFmtId="177" fontId="2" fillId="0" borderId="16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177" fontId="2" fillId="0" borderId="17" xfId="0" applyNumberFormat="1" applyFont="1" applyBorder="1"/>
    <xf numFmtId="177" fontId="2" fillId="3" borderId="18" xfId="0" applyNumberFormat="1" applyFont="1" applyFill="1" applyBorder="1"/>
    <xf numFmtId="177" fontId="2" fillId="3" borderId="19" xfId="0" applyNumberFormat="1" applyFont="1" applyFill="1" applyBorder="1"/>
    <xf numFmtId="177" fontId="2" fillId="3" borderId="19" xfId="0" applyNumberFormat="1" applyFont="1" applyFill="1" applyBorder="1" applyAlignment="1">
      <alignment horizontal="right"/>
    </xf>
    <xf numFmtId="177" fontId="2" fillId="3" borderId="18" xfId="0" applyNumberFormat="1" applyFont="1" applyFill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3" borderId="20" xfId="0" applyNumberFormat="1" applyFont="1" applyFill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76" fontId="2" fillId="0" borderId="0" xfId="0" applyNumberFormat="1" applyFont="1"/>
    <xf numFmtId="0" fontId="6" fillId="0" borderId="0" xfId="0" applyFont="1"/>
    <xf numFmtId="177" fontId="2" fillId="0" borderId="0" xfId="0" applyNumberFormat="1" applyFont="1"/>
    <xf numFmtId="176" fontId="2" fillId="0" borderId="8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22" xfId="0" applyFont="1" applyBorder="1"/>
    <xf numFmtId="177" fontId="2" fillId="0" borderId="24" xfId="0" applyNumberFormat="1" applyFont="1" applyBorder="1" applyAlignment="1">
      <alignment horizontal="right"/>
    </xf>
    <xf numFmtId="38" fontId="7" fillId="0" borderId="24" xfId="0" applyNumberFormat="1" applyFont="1" applyBorder="1" applyAlignment="1">
      <alignment horizontal="right"/>
    </xf>
    <xf numFmtId="38" fontId="7" fillId="0" borderId="12" xfId="0" applyNumberFormat="1" applyFont="1" applyBorder="1" applyAlignment="1">
      <alignment horizontal="right"/>
    </xf>
    <xf numFmtId="177" fontId="7" fillId="0" borderId="8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38" fontId="7" fillId="0" borderId="8" xfId="0" applyNumberFormat="1" applyFont="1" applyBorder="1" applyAlignment="1">
      <alignment horizontal="right"/>
    </xf>
    <xf numFmtId="0" fontId="8" fillId="0" borderId="2" xfId="0" applyFont="1" applyBorder="1"/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vertical="top"/>
    </xf>
    <xf numFmtId="0" fontId="8" fillId="0" borderId="0" xfId="0" applyFont="1"/>
    <xf numFmtId="0" fontId="9" fillId="0" borderId="0" xfId="0" applyFont="1"/>
    <xf numFmtId="38" fontId="2" fillId="0" borderId="0" xfId="0" applyNumberFormat="1" applyFont="1"/>
    <xf numFmtId="38" fontId="2" fillId="0" borderId="11" xfId="0" applyNumberFormat="1" applyFont="1" applyBorder="1"/>
    <xf numFmtId="38" fontId="2" fillId="0" borderId="12" xfId="0" applyNumberFormat="1" applyFont="1" applyBorder="1"/>
    <xf numFmtId="38" fontId="2" fillId="0" borderId="12" xfId="0" applyNumberFormat="1" applyFont="1" applyBorder="1" applyAlignment="1">
      <alignment horizontal="right"/>
    </xf>
    <xf numFmtId="38" fontId="8" fillId="0" borderId="11" xfId="0" applyNumberFormat="1" applyFont="1" applyBorder="1"/>
    <xf numFmtId="38" fontId="2" fillId="0" borderId="8" xfId="0" applyNumberFormat="1" applyFont="1" applyBorder="1" applyAlignment="1">
      <alignment horizontal="right"/>
    </xf>
    <xf numFmtId="38" fontId="2" fillId="0" borderId="5" xfId="0" applyNumberFormat="1" applyFont="1" applyBorder="1"/>
    <xf numFmtId="38" fontId="2" fillId="0" borderId="17" xfId="0" applyNumberFormat="1" applyFont="1" applyBorder="1"/>
    <xf numFmtId="38" fontId="2" fillId="0" borderId="17" xfId="0" applyNumberFormat="1" applyFont="1" applyBorder="1" applyAlignment="1">
      <alignment horizontal="right"/>
    </xf>
    <xf numFmtId="38" fontId="2" fillId="0" borderId="10" xfId="0" applyNumberFormat="1" applyFont="1" applyBorder="1" applyAlignment="1">
      <alignment horizontal="right"/>
    </xf>
    <xf numFmtId="38" fontId="9" fillId="0" borderId="17" xfId="0" applyNumberFormat="1" applyFont="1" applyBorder="1" applyAlignment="1">
      <alignment horizontal="right"/>
    </xf>
    <xf numFmtId="38" fontId="9" fillId="0" borderId="10" xfId="0" applyNumberFormat="1" applyFont="1" applyBorder="1" applyAlignment="1">
      <alignment horizontal="right"/>
    </xf>
    <xf numFmtId="38" fontId="2" fillId="0" borderId="6" xfId="0" applyNumberFormat="1" applyFont="1" applyBorder="1"/>
    <xf numFmtId="38" fontId="2" fillId="0" borderId="8" xfId="0" applyNumberFormat="1" applyFont="1" applyBorder="1"/>
    <xf numFmtId="38" fontId="2" fillId="0" borderId="24" xfId="0" applyNumberFormat="1" applyFont="1" applyBorder="1" applyAlignment="1">
      <alignment horizontal="right"/>
    </xf>
    <xf numFmtId="38" fontId="8" fillId="0" borderId="0" xfId="0" applyNumberFormat="1" applyFont="1"/>
    <xf numFmtId="177" fontId="11" fillId="0" borderId="0" xfId="0" applyNumberFormat="1" applyFont="1"/>
    <xf numFmtId="0" fontId="12" fillId="0" borderId="0" xfId="0" applyFont="1"/>
    <xf numFmtId="177" fontId="11" fillId="0" borderId="29" xfId="0" applyNumberFormat="1" applyFont="1" applyBorder="1"/>
    <xf numFmtId="177" fontId="11" fillId="0" borderId="7" xfId="0" applyNumberFormat="1" applyFont="1" applyBorder="1"/>
    <xf numFmtId="177" fontId="15" fillId="0" borderId="8" xfId="0" applyNumberFormat="1" applyFont="1" applyBorder="1" applyAlignment="1">
      <alignment horizontal="center"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177" fontId="15" fillId="0" borderId="0" xfId="0" applyNumberFormat="1" applyFont="1"/>
    <xf numFmtId="177" fontId="11" fillId="0" borderId="12" xfId="0" applyNumberFormat="1" applyFont="1" applyBorder="1"/>
    <xf numFmtId="177" fontId="11" fillId="0" borderId="12" xfId="0" applyNumberFormat="1" applyFont="1" applyBorder="1" applyAlignment="1">
      <alignment horizontal="right"/>
    </xf>
    <xf numFmtId="177" fontId="11" fillId="0" borderId="17" xfId="0" applyNumberFormat="1" applyFont="1" applyBorder="1" applyAlignment="1">
      <alignment horizontal="right"/>
    </xf>
    <xf numFmtId="177" fontId="11" fillId="0" borderId="8" xfId="0" applyNumberFormat="1" applyFont="1" applyBorder="1" applyAlignment="1">
      <alignment horizontal="right"/>
    </xf>
    <xf numFmtId="177" fontId="11" fillId="0" borderId="34" xfId="0" applyNumberFormat="1" applyFont="1" applyBorder="1" applyAlignment="1">
      <alignment horizontal="right"/>
    </xf>
    <xf numFmtId="177" fontId="11" fillId="0" borderId="20" xfId="0" applyNumberFormat="1" applyFont="1" applyBorder="1" applyAlignment="1">
      <alignment horizontal="right"/>
    </xf>
    <xf numFmtId="177" fontId="11" fillId="0" borderId="24" xfId="0" applyNumberFormat="1" applyFont="1" applyBorder="1" applyAlignment="1">
      <alignment horizontal="right"/>
    </xf>
    <xf numFmtId="178" fontId="11" fillId="0" borderId="24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horizontal="right" wrapText="1"/>
    </xf>
    <xf numFmtId="3" fontId="17" fillId="0" borderId="17" xfId="0" applyNumberFormat="1" applyFont="1" applyBorder="1" applyAlignment="1">
      <alignment horizontal="right" wrapText="1"/>
    </xf>
    <xf numFmtId="177" fontId="17" fillId="0" borderId="0" xfId="0" applyNumberFormat="1" applyFont="1" applyAlignment="1">
      <alignment horizontal="right" vertical="center"/>
    </xf>
    <xf numFmtId="177" fontId="17" fillId="0" borderId="17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2" fillId="0" borderId="12" xfId="0" applyFont="1" applyBorder="1" applyAlignment="1">
      <alignment wrapText="1"/>
    </xf>
    <xf numFmtId="0" fontId="17" fillId="0" borderId="17" xfId="0" applyFont="1" applyBorder="1" applyAlignment="1">
      <alignment horizontal="right" wrapText="1"/>
    </xf>
    <xf numFmtId="3" fontId="17" fillId="0" borderId="37" xfId="0" applyNumberFormat="1" applyFont="1" applyBorder="1" applyAlignment="1">
      <alignment horizontal="right" wrapText="1"/>
    </xf>
    <xf numFmtId="3" fontId="17" fillId="0" borderId="38" xfId="0" applyNumberFormat="1" applyFont="1" applyBorder="1" applyAlignment="1">
      <alignment horizontal="right" wrapText="1"/>
    </xf>
    <xf numFmtId="0" fontId="17" fillId="0" borderId="39" xfId="0" applyFont="1" applyBorder="1" applyAlignment="1">
      <alignment horizontal="right" wrapText="1"/>
    </xf>
    <xf numFmtId="177" fontId="17" fillId="0" borderId="39" xfId="0" applyNumberFormat="1" applyFont="1" applyBorder="1" applyAlignment="1">
      <alignment horizontal="right" vertical="center"/>
    </xf>
    <xf numFmtId="177" fontId="15" fillId="0" borderId="11" xfId="0" applyNumberFormat="1" applyFont="1" applyBorder="1"/>
    <xf numFmtId="177" fontId="11" fillId="0" borderId="11" xfId="0" applyNumberFormat="1" applyFont="1" applyBorder="1" applyAlignment="1">
      <alignment horizontal="right"/>
    </xf>
    <xf numFmtId="0" fontId="11" fillId="0" borderId="5" xfId="0" applyFont="1" applyBorder="1"/>
    <xf numFmtId="177" fontId="15" fillId="0" borderId="7" xfId="0" applyNumberFormat="1" applyFont="1" applyBorder="1" applyAlignment="1">
      <alignment horizontal="center" vertical="center" wrapText="1"/>
    </xf>
    <xf numFmtId="177" fontId="15" fillId="0" borderId="10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right"/>
    </xf>
    <xf numFmtId="38" fontId="2" fillId="0" borderId="1" xfId="0" applyNumberFormat="1" applyFont="1" applyBorder="1"/>
    <xf numFmtId="38" fontId="2" fillId="0" borderId="3" xfId="0" applyNumberFormat="1" applyFont="1" applyBorder="1"/>
    <xf numFmtId="177" fontId="2" fillId="0" borderId="42" xfId="0" applyNumberFormat="1" applyFont="1" applyBorder="1" applyAlignment="1">
      <alignment horizontal="right"/>
    </xf>
    <xf numFmtId="177" fontId="20" fillId="0" borderId="12" xfId="0" applyNumberFormat="1" applyFont="1" applyBorder="1" applyAlignment="1">
      <alignment horizontal="right"/>
    </xf>
    <xf numFmtId="38" fontId="2" fillId="0" borderId="40" xfId="0" applyNumberFormat="1" applyFont="1" applyBorder="1"/>
    <xf numFmtId="38" fontId="2" fillId="0" borderId="42" xfId="0" applyNumberFormat="1" applyFont="1" applyBorder="1"/>
    <xf numFmtId="38" fontId="2" fillId="0" borderId="42" xfId="0" applyNumberFormat="1" applyFont="1" applyBorder="1" applyAlignment="1">
      <alignment horizontal="right"/>
    </xf>
    <xf numFmtId="0" fontId="2" fillId="0" borderId="22" xfId="0" applyFont="1" applyBorder="1"/>
    <xf numFmtId="0" fontId="4" fillId="0" borderId="22" xfId="0" applyFont="1" applyBorder="1"/>
    <xf numFmtId="0" fontId="4" fillId="0" borderId="23" xfId="0" applyFont="1" applyBorder="1"/>
    <xf numFmtId="0" fontId="2" fillId="0" borderId="0" xfId="0" applyFont="1"/>
    <xf numFmtId="0" fontId="0" fillId="0" borderId="0" xfId="0"/>
    <xf numFmtId="0" fontId="4" fillId="0" borderId="12" xfId="0" applyFont="1" applyBorder="1"/>
    <xf numFmtId="0" fontId="2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6" xfId="0" applyFont="1" applyBorder="1"/>
    <xf numFmtId="176" fontId="3" fillId="2" borderId="5" xfId="0" applyNumberFormat="1" applyFont="1" applyFill="1" applyBorder="1" applyAlignment="1">
      <alignment horizontal="center"/>
    </xf>
    <xf numFmtId="0" fontId="4" fillId="0" borderId="10" xfId="0" applyFont="1" applyBorder="1"/>
    <xf numFmtId="38" fontId="2" fillId="0" borderId="0" xfId="0" applyNumberFormat="1" applyFont="1"/>
    <xf numFmtId="38" fontId="2" fillId="0" borderId="7" xfId="0" applyNumberFormat="1" applyFont="1" applyBorder="1"/>
    <xf numFmtId="38" fontId="8" fillId="0" borderId="2" xfId="0" applyNumberFormat="1" applyFont="1" applyBorder="1"/>
    <xf numFmtId="38" fontId="2" fillId="0" borderId="0" xfId="0" applyNumberFormat="1" applyFont="1" applyAlignment="1">
      <alignment horizontal="left"/>
    </xf>
    <xf numFmtId="38" fontId="10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/>
    </xf>
    <xf numFmtId="38" fontId="2" fillId="0" borderId="7" xfId="0" applyNumberFormat="1" applyFont="1" applyBorder="1" applyAlignment="1">
      <alignment horizontal="right"/>
    </xf>
    <xf numFmtId="38" fontId="3" fillId="2" borderId="25" xfId="0" applyNumberFormat="1" applyFont="1" applyFill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38" fontId="3" fillId="2" borderId="28" xfId="0" applyNumberFormat="1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177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right" wrapText="1"/>
    </xf>
    <xf numFmtId="177" fontId="15" fillId="0" borderId="6" xfId="0" applyNumberFormat="1" applyFont="1" applyBorder="1" applyAlignment="1">
      <alignment horizontal="right"/>
    </xf>
    <xf numFmtId="0" fontId="17" fillId="0" borderId="35" xfId="0" applyFont="1" applyBorder="1" applyAlignment="1">
      <alignment horizontal="center" vertical="center" wrapText="1"/>
    </xf>
    <xf numFmtId="0" fontId="4" fillId="0" borderId="36" xfId="0" applyFont="1" applyBorder="1"/>
    <xf numFmtId="0" fontId="4" fillId="0" borderId="34" xfId="0" applyFont="1" applyBorder="1"/>
    <xf numFmtId="0" fontId="17" fillId="0" borderId="1" xfId="0" applyFont="1" applyBorder="1" applyAlignment="1">
      <alignment horizontal="left" wrapText="1"/>
    </xf>
    <xf numFmtId="177" fontId="15" fillId="0" borderId="11" xfId="0" applyNumberFormat="1" applyFont="1" applyBorder="1" applyAlignment="1">
      <alignment horizontal="right"/>
    </xf>
    <xf numFmtId="177" fontId="15" fillId="0" borderId="11" xfId="0" applyNumberFormat="1" applyFont="1" applyBorder="1"/>
    <xf numFmtId="177" fontId="15" fillId="0" borderId="1" xfId="0" applyNumberFormat="1" applyFont="1" applyBorder="1"/>
    <xf numFmtId="177" fontId="11" fillId="0" borderId="0" xfId="0" applyNumberFormat="1" applyFont="1"/>
    <xf numFmtId="177" fontId="15" fillId="0" borderId="1" xfId="0" applyNumberFormat="1" applyFont="1" applyBorder="1" applyAlignment="1">
      <alignment horizontal="center" vertical="center"/>
    </xf>
    <xf numFmtId="177" fontId="11" fillId="0" borderId="36" xfId="0" applyNumberFormat="1" applyFont="1" applyBorder="1" applyAlignment="1">
      <alignment horizontal="center" vertical="center"/>
    </xf>
    <xf numFmtId="177" fontId="11" fillId="0" borderId="35" xfId="0" applyNumberFormat="1" applyFont="1" applyBorder="1" applyAlignment="1">
      <alignment horizontal="center" vertical="center"/>
    </xf>
    <xf numFmtId="177" fontId="13" fillId="0" borderId="0" xfId="0" applyNumberFormat="1" applyFont="1" applyAlignment="1">
      <alignment horizontal="center"/>
    </xf>
    <xf numFmtId="177" fontId="14" fillId="0" borderId="30" xfId="0" applyNumberFormat="1" applyFont="1" applyBorder="1"/>
    <xf numFmtId="0" fontId="4" fillId="0" borderId="31" xfId="0" applyFont="1" applyBorder="1"/>
    <xf numFmtId="177" fontId="14" fillId="0" borderId="32" xfId="0" applyNumberFormat="1" applyFont="1" applyBorder="1" applyAlignment="1">
      <alignment wrapText="1"/>
    </xf>
    <xf numFmtId="0" fontId="4" fillId="0" borderId="29" xfId="0" applyFont="1" applyBorder="1"/>
    <xf numFmtId="0" fontId="4" fillId="0" borderId="33" xfId="0" applyFont="1" applyBorder="1"/>
    <xf numFmtId="177" fontId="11" fillId="0" borderId="0" xfId="0" applyNumberFormat="1" applyFont="1" applyAlignment="1">
      <alignment wrapText="1"/>
    </xf>
    <xf numFmtId="38" fontId="2" fillId="0" borderId="2" xfId="0" applyNumberFormat="1" applyFont="1" applyBorder="1"/>
    <xf numFmtId="38" fontId="2" fillId="0" borderId="41" xfId="0" applyNumberFormat="1" applyFont="1" applyBorder="1"/>
    <xf numFmtId="38" fontId="2" fillId="0" borderId="42" xfId="0" applyNumberFormat="1" applyFont="1" applyBorder="1"/>
    <xf numFmtId="38" fontId="18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70" workbookViewId="0">
      <selection activeCell="K46" sqref="K46"/>
    </sheetView>
  </sheetViews>
  <sheetFormatPr defaultColWidth="12.6640625" defaultRowHeight="15" customHeight="1"/>
  <cols>
    <col min="1" max="2" width="1.77734375" customWidth="1"/>
    <col min="3" max="3" width="1.44140625" customWidth="1"/>
    <col min="4" max="4" width="3.33203125" customWidth="1"/>
    <col min="5" max="5" width="1.44140625" customWidth="1"/>
    <col min="6" max="6" width="23.6640625" customWidth="1"/>
    <col min="7" max="9" width="16.109375" customWidth="1"/>
    <col min="10" max="10" width="6.33203125" customWidth="1"/>
    <col min="11" max="11" width="7.109375" customWidth="1"/>
    <col min="12" max="26" width="5.33203125" customWidth="1"/>
  </cols>
  <sheetData>
    <row r="1" spans="1:26" ht="16.5" customHeight="1">
      <c r="A1" s="121" t="s">
        <v>192</v>
      </c>
      <c r="B1" s="110"/>
      <c r="C1" s="110"/>
      <c r="D1" s="110"/>
      <c r="E1" s="110"/>
      <c r="F1" s="110"/>
      <c r="G1" s="110"/>
      <c r="H1" s="110"/>
      <c r="I1" s="11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22" t="s">
        <v>197</v>
      </c>
      <c r="B2" s="110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23" t="s">
        <v>0</v>
      </c>
      <c r="B3" s="110"/>
      <c r="C3" s="110"/>
      <c r="D3" s="110"/>
      <c r="E3" s="110"/>
      <c r="F3" s="110"/>
      <c r="G3" s="110"/>
      <c r="H3" s="110"/>
      <c r="I3" s="1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23" t="s">
        <v>1</v>
      </c>
      <c r="B4" s="110"/>
      <c r="C4" s="110"/>
      <c r="D4" s="110"/>
      <c r="E4" s="110"/>
      <c r="F4" s="110"/>
      <c r="G4" s="110"/>
      <c r="H4" s="110"/>
      <c r="I4" s="1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24" t="s">
        <v>2</v>
      </c>
      <c r="B5" s="119"/>
      <c r="C5" s="119"/>
      <c r="D5" s="119"/>
      <c r="E5" s="119"/>
      <c r="F5" s="120"/>
      <c r="G5" s="2" t="s">
        <v>3</v>
      </c>
      <c r="H5" s="126" t="s">
        <v>4</v>
      </c>
      <c r="I5" s="126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25"/>
      <c r="B6" s="113"/>
      <c r="C6" s="113"/>
      <c r="D6" s="113"/>
      <c r="E6" s="113"/>
      <c r="F6" s="114"/>
      <c r="G6" s="3" t="s">
        <v>6</v>
      </c>
      <c r="H6" s="127"/>
      <c r="I6" s="12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4" t="s">
        <v>7</v>
      </c>
      <c r="B7" s="118" t="s">
        <v>8</v>
      </c>
      <c r="C7" s="119"/>
      <c r="D7" s="119"/>
      <c r="E7" s="119"/>
      <c r="F7" s="120"/>
      <c r="G7" s="5"/>
      <c r="H7" s="5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6"/>
      <c r="B8" s="1" t="s">
        <v>9</v>
      </c>
      <c r="C8" s="109" t="s">
        <v>10</v>
      </c>
      <c r="D8" s="110"/>
      <c r="E8" s="110"/>
      <c r="F8" s="11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6"/>
      <c r="B9" s="1"/>
      <c r="C9" s="1"/>
      <c r="D9" s="1" t="s">
        <v>11</v>
      </c>
      <c r="E9" s="1"/>
      <c r="F9" s="8"/>
      <c r="G9" s="7">
        <v>36000</v>
      </c>
      <c r="H9" s="7"/>
      <c r="I9" s="9">
        <f>SUM(G9:H9)</f>
        <v>36000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6"/>
      <c r="B10" s="1"/>
      <c r="C10" s="1"/>
      <c r="D10" s="1" t="s">
        <v>12</v>
      </c>
      <c r="E10" s="1"/>
      <c r="F10" s="8"/>
      <c r="G10" s="9">
        <v>204500</v>
      </c>
      <c r="H10" s="7"/>
      <c r="I10" s="9">
        <f>SUM(G10:H10)</f>
        <v>204500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6"/>
      <c r="B11" s="1" t="s">
        <v>13</v>
      </c>
      <c r="C11" s="109" t="s">
        <v>14</v>
      </c>
      <c r="D11" s="110"/>
      <c r="E11" s="110"/>
      <c r="F11" s="11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6"/>
      <c r="B12" s="1"/>
      <c r="C12" s="1"/>
      <c r="D12" s="1" t="s">
        <v>14</v>
      </c>
      <c r="E12" s="1"/>
      <c r="F12" s="8"/>
      <c r="G12" s="9">
        <v>959867</v>
      </c>
      <c r="H12" s="7"/>
      <c r="I12" s="9">
        <f>SUM(G12:H12)</f>
        <v>959867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6"/>
      <c r="B13" s="1"/>
      <c r="C13" s="1"/>
      <c r="D13" s="1" t="s">
        <v>15</v>
      </c>
      <c r="E13" s="1"/>
      <c r="F13" s="8"/>
      <c r="G13" s="9">
        <v>0</v>
      </c>
      <c r="H13" s="7"/>
      <c r="I13" s="9">
        <f>SUM(G13:H13)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6"/>
      <c r="B14" s="1"/>
      <c r="C14" s="1"/>
      <c r="D14" s="1" t="s">
        <v>16</v>
      </c>
      <c r="E14" s="1"/>
      <c r="F14" s="8"/>
      <c r="G14" s="9">
        <v>5483108</v>
      </c>
      <c r="H14" s="9"/>
      <c r="I14" s="9">
        <f>SUM(G14:H14)</f>
        <v>5483108</v>
      </c>
      <c r="J14" s="1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6"/>
      <c r="B15" s="1"/>
      <c r="C15" s="1"/>
      <c r="D15" s="1" t="s">
        <v>17</v>
      </c>
      <c r="E15" s="1"/>
      <c r="F15" s="8"/>
      <c r="G15" s="9">
        <v>1800000</v>
      </c>
      <c r="H15" s="9"/>
      <c r="I15" s="9">
        <f>SUM(G15:H15)</f>
        <v>1800000</v>
      </c>
      <c r="J15" s="1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6"/>
      <c r="B16" s="1" t="s">
        <v>18</v>
      </c>
      <c r="C16" s="109" t="s">
        <v>19</v>
      </c>
      <c r="D16" s="110"/>
      <c r="E16" s="110"/>
      <c r="F16" s="111"/>
      <c r="G16" s="7"/>
      <c r="H16" s="7"/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6" t="s">
        <v>20</v>
      </c>
      <c r="B17" s="1"/>
      <c r="C17" s="1"/>
      <c r="D17" s="1" t="s">
        <v>21</v>
      </c>
      <c r="E17" s="1"/>
      <c r="F17" s="8"/>
      <c r="G17" s="9">
        <v>5370000</v>
      </c>
      <c r="H17" s="7"/>
      <c r="I17" s="9">
        <f>SUM(G17:H17)</f>
        <v>5370000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6"/>
      <c r="B18" s="1"/>
      <c r="C18" s="1"/>
      <c r="D18" s="1" t="s">
        <v>22</v>
      </c>
      <c r="E18" s="1"/>
      <c r="F18" s="8"/>
      <c r="G18" s="9">
        <v>778200</v>
      </c>
      <c r="H18" s="7"/>
      <c r="I18" s="9">
        <f>SUM(G18:H18)</f>
        <v>778200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"/>
      <c r="B19" s="1"/>
      <c r="C19" s="1"/>
      <c r="D19" s="1" t="s">
        <v>23</v>
      </c>
      <c r="E19" s="1"/>
      <c r="F19" s="8"/>
      <c r="G19" s="101">
        <v>220000</v>
      </c>
      <c r="H19" s="7"/>
      <c r="I19" s="9">
        <f>SUM(G19:H19)</f>
        <v>220000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6"/>
      <c r="B20" s="1" t="s">
        <v>24</v>
      </c>
      <c r="C20" s="109" t="s">
        <v>25</v>
      </c>
      <c r="D20" s="110"/>
      <c r="E20" s="110"/>
      <c r="F20" s="111"/>
      <c r="G20" s="7"/>
      <c r="H20" s="7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6"/>
      <c r="B21" s="1"/>
      <c r="C21" s="1"/>
      <c r="D21" s="1" t="s">
        <v>26</v>
      </c>
      <c r="E21" s="1"/>
      <c r="F21" s="8"/>
      <c r="G21" s="9">
        <v>2741770</v>
      </c>
      <c r="H21" s="7"/>
      <c r="I21" s="9">
        <f t="shared" ref="I21:I30" si="0">SUM(G21:H21)</f>
        <v>2741770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6"/>
      <c r="B22" s="1"/>
      <c r="C22" s="1"/>
      <c r="D22" s="1" t="s">
        <v>27</v>
      </c>
      <c r="E22" s="1"/>
      <c r="F22" s="8"/>
      <c r="G22" s="9">
        <v>0</v>
      </c>
      <c r="H22" s="7"/>
      <c r="I22" s="9">
        <f t="shared" si="0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6"/>
      <c r="B23" s="1"/>
      <c r="C23" s="1"/>
      <c r="D23" s="1" t="s">
        <v>28</v>
      </c>
      <c r="E23" s="1"/>
      <c r="F23" s="8"/>
      <c r="G23" s="9">
        <v>251700</v>
      </c>
      <c r="H23" s="7"/>
      <c r="I23" s="9">
        <f t="shared" si="0"/>
        <v>251700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6"/>
      <c r="B24" s="1"/>
      <c r="C24" s="1"/>
      <c r="D24" s="1" t="s">
        <v>29</v>
      </c>
      <c r="E24" s="1"/>
      <c r="F24" s="8"/>
      <c r="G24" s="9">
        <v>0</v>
      </c>
      <c r="H24" s="7"/>
      <c r="I24" s="9">
        <f t="shared" si="0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6"/>
      <c r="B25" s="1"/>
      <c r="C25" s="1"/>
      <c r="D25" s="1" t="s">
        <v>30</v>
      </c>
      <c r="E25" s="1"/>
      <c r="F25" s="8"/>
      <c r="G25" s="9"/>
      <c r="H25" s="9">
        <v>1684400</v>
      </c>
      <c r="I25" s="9">
        <f t="shared" si="0"/>
        <v>1684400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6"/>
      <c r="B26" s="1"/>
      <c r="C26" s="1"/>
      <c r="D26" s="1" t="s">
        <v>31</v>
      </c>
      <c r="E26" s="1"/>
      <c r="F26" s="8"/>
      <c r="G26" s="9">
        <v>2259900</v>
      </c>
      <c r="H26" s="7"/>
      <c r="I26" s="9">
        <f t="shared" si="0"/>
        <v>2259900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6"/>
      <c r="B27" s="1"/>
      <c r="C27" s="1"/>
      <c r="D27" s="1" t="s">
        <v>32</v>
      </c>
      <c r="E27" s="1"/>
      <c r="F27" s="8"/>
      <c r="G27" s="7">
        <v>0</v>
      </c>
      <c r="H27" s="9"/>
      <c r="I27" s="9">
        <f t="shared" si="0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6"/>
      <c r="B28" s="1"/>
      <c r="C28" s="1"/>
      <c r="D28" s="1" t="s">
        <v>33</v>
      </c>
      <c r="E28" s="1"/>
      <c r="F28" s="8"/>
      <c r="G28" s="9"/>
      <c r="H28" s="7">
        <v>1498600</v>
      </c>
      <c r="I28" s="9">
        <f t="shared" si="0"/>
        <v>1498600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6"/>
      <c r="B29" s="1"/>
      <c r="C29" s="1"/>
      <c r="D29" s="1" t="s">
        <v>34</v>
      </c>
      <c r="E29" s="1"/>
      <c r="F29" s="8"/>
      <c r="G29" s="11">
        <v>6781</v>
      </c>
      <c r="H29" s="12"/>
      <c r="I29" s="12">
        <f t="shared" si="0"/>
        <v>6781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3"/>
      <c r="B30" s="115" t="s">
        <v>35</v>
      </c>
      <c r="C30" s="116"/>
      <c r="D30" s="116"/>
      <c r="E30" s="116"/>
      <c r="F30" s="117"/>
      <c r="G30" s="14">
        <f>SUM(G7:G29)</f>
        <v>20111826</v>
      </c>
      <c r="H30" s="15">
        <f>SUM(H7:H29)</f>
        <v>3183000</v>
      </c>
      <c r="I30" s="15">
        <f t="shared" si="0"/>
        <v>23294826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6"/>
      <c r="B31" s="1"/>
      <c r="C31" s="1"/>
      <c r="D31" s="1"/>
      <c r="E31" s="1"/>
      <c r="F31" s="8"/>
      <c r="G31" s="16"/>
      <c r="H31" s="7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6" t="s">
        <v>36</v>
      </c>
      <c r="B32" s="109" t="s">
        <v>37</v>
      </c>
      <c r="C32" s="110"/>
      <c r="D32" s="110"/>
      <c r="E32" s="110"/>
      <c r="F32" s="111"/>
      <c r="G32" s="17"/>
      <c r="H32" s="18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6"/>
      <c r="B33" s="1" t="s">
        <v>38</v>
      </c>
      <c r="C33" s="109" t="s">
        <v>39</v>
      </c>
      <c r="D33" s="110"/>
      <c r="E33" s="110"/>
      <c r="F33" s="110"/>
      <c r="G33" s="17"/>
      <c r="H33" s="18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6"/>
      <c r="B34" s="1"/>
      <c r="C34" s="1" t="s">
        <v>40</v>
      </c>
      <c r="D34" s="1"/>
      <c r="E34" s="109" t="s">
        <v>41</v>
      </c>
      <c r="F34" s="111"/>
      <c r="G34" s="17"/>
      <c r="H34" s="18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6"/>
      <c r="B35" s="1"/>
      <c r="C35" s="1"/>
      <c r="D35" s="1"/>
      <c r="E35" s="1"/>
      <c r="F35" s="8" t="s">
        <v>42</v>
      </c>
      <c r="G35" s="20"/>
      <c r="H35" s="18"/>
      <c r="I35" s="19">
        <f t="shared" ref="I35:I44" si="1">SUM(G35:H35)</f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6"/>
      <c r="B36" s="1"/>
      <c r="C36" s="1"/>
      <c r="D36" s="1"/>
      <c r="E36" s="1"/>
      <c r="F36" s="8" t="s">
        <v>43</v>
      </c>
      <c r="G36" s="17"/>
      <c r="H36" s="18"/>
      <c r="I36" s="19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6"/>
      <c r="B37" s="1"/>
      <c r="C37" s="1"/>
      <c r="D37" s="1"/>
      <c r="E37" s="1"/>
      <c r="F37" s="8" t="s">
        <v>44</v>
      </c>
      <c r="G37" s="20">
        <v>169000</v>
      </c>
      <c r="H37" s="18"/>
      <c r="I37" s="19">
        <f t="shared" si="1"/>
        <v>169000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6"/>
      <c r="B38" s="1"/>
      <c r="C38" s="1"/>
      <c r="D38" s="1"/>
      <c r="E38" s="1"/>
      <c r="F38" s="8" t="s">
        <v>45</v>
      </c>
      <c r="G38" s="20">
        <v>0</v>
      </c>
      <c r="H38" s="18"/>
      <c r="I38" s="19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6"/>
      <c r="B39" s="1"/>
      <c r="C39" s="1"/>
      <c r="D39" s="1"/>
      <c r="E39" s="1"/>
      <c r="F39" s="8" t="s">
        <v>46</v>
      </c>
      <c r="G39" s="20"/>
      <c r="H39" s="20">
        <v>809604</v>
      </c>
      <c r="I39" s="19">
        <f t="shared" si="1"/>
        <v>809604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6"/>
      <c r="B40" s="1"/>
      <c r="C40" s="1"/>
      <c r="D40" s="1"/>
      <c r="E40" s="1"/>
      <c r="F40" s="8" t="s">
        <v>47</v>
      </c>
      <c r="G40" s="20">
        <v>1473229</v>
      </c>
      <c r="H40" s="18"/>
      <c r="I40" s="19">
        <f t="shared" si="1"/>
        <v>1473229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6"/>
      <c r="B41" s="1"/>
      <c r="C41" s="1"/>
      <c r="D41" s="1"/>
      <c r="E41" s="1"/>
      <c r="F41" s="8" t="s">
        <v>48</v>
      </c>
      <c r="G41" s="20"/>
      <c r="H41" s="18"/>
      <c r="I41" s="19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6"/>
      <c r="B42" s="1"/>
      <c r="C42" s="1"/>
      <c r="D42" s="1"/>
      <c r="E42" s="1"/>
      <c r="F42" s="8" t="s">
        <v>49</v>
      </c>
      <c r="G42" s="9">
        <v>5483108</v>
      </c>
      <c r="H42" s="9"/>
      <c r="I42" s="9">
        <f t="shared" si="1"/>
        <v>5483108</v>
      </c>
      <c r="J42" s="1"/>
      <c r="K42" s="2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6"/>
      <c r="B43" s="1"/>
      <c r="C43" s="1"/>
      <c r="D43" s="1"/>
      <c r="E43" s="1"/>
      <c r="F43" s="8" t="s">
        <v>50</v>
      </c>
      <c r="G43" s="20"/>
      <c r="H43" s="18"/>
      <c r="I43" s="19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6"/>
      <c r="B44" s="1"/>
      <c r="C44" s="1"/>
      <c r="D44" s="1"/>
      <c r="E44" s="109" t="s">
        <v>51</v>
      </c>
      <c r="F44" s="111"/>
      <c r="G44" s="22">
        <f>SUM(G35:G43)</f>
        <v>7125337</v>
      </c>
      <c r="H44" s="22">
        <f>SUM(H35:H43)</f>
        <v>809604</v>
      </c>
      <c r="I44" s="22">
        <f t="shared" si="1"/>
        <v>7934941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6"/>
      <c r="B45" s="1"/>
      <c r="C45" s="1" t="s">
        <v>52</v>
      </c>
      <c r="D45" s="1"/>
      <c r="E45" s="109" t="s">
        <v>53</v>
      </c>
      <c r="F45" s="111"/>
      <c r="G45" s="18"/>
      <c r="H45" s="18"/>
      <c r="I45" s="1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6"/>
      <c r="B46" s="1"/>
      <c r="C46" s="1"/>
      <c r="D46" s="1"/>
      <c r="E46" s="1"/>
      <c r="F46" s="8" t="s">
        <v>54</v>
      </c>
      <c r="G46" s="19">
        <v>2266612</v>
      </c>
      <c r="H46" s="18">
        <v>493989</v>
      </c>
      <c r="I46" s="19">
        <f t="shared" ref="I46:I53" si="2">SUM(G46:H46)</f>
        <v>2760601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6"/>
      <c r="B47" s="1"/>
      <c r="C47" s="1"/>
      <c r="D47" s="1"/>
      <c r="E47" s="1"/>
      <c r="F47" s="8" t="s">
        <v>55</v>
      </c>
      <c r="G47" s="19">
        <v>1650</v>
      </c>
      <c r="H47" s="18"/>
      <c r="I47" s="19">
        <f t="shared" si="2"/>
        <v>1650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6"/>
      <c r="B48" s="1"/>
      <c r="C48" s="1"/>
      <c r="D48" s="1"/>
      <c r="E48" s="1"/>
      <c r="F48" s="8" t="s">
        <v>56</v>
      </c>
      <c r="G48" s="19">
        <v>493146</v>
      </c>
      <c r="H48" s="18">
        <v>23949</v>
      </c>
      <c r="I48" s="19">
        <f t="shared" si="2"/>
        <v>517095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6"/>
      <c r="B49" s="1"/>
      <c r="C49" s="1"/>
      <c r="D49" s="1"/>
      <c r="E49" s="1"/>
      <c r="F49" s="8" t="s">
        <v>57</v>
      </c>
      <c r="G49" s="9">
        <v>138873</v>
      </c>
      <c r="H49" s="7">
        <v>25640</v>
      </c>
      <c r="I49" s="9">
        <f t="shared" si="2"/>
        <v>164513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6"/>
      <c r="B50" s="1"/>
      <c r="C50" s="1"/>
      <c r="D50" s="1"/>
      <c r="E50" s="1"/>
      <c r="F50" s="8" t="s">
        <v>58</v>
      </c>
      <c r="G50" s="9">
        <v>7054</v>
      </c>
      <c r="H50" s="7">
        <v>17600</v>
      </c>
      <c r="I50" s="9">
        <f t="shared" si="2"/>
        <v>24654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6"/>
      <c r="B51" s="1"/>
      <c r="C51" s="1"/>
      <c r="D51" s="1"/>
      <c r="E51" s="1"/>
      <c r="F51" s="8" t="s">
        <v>59</v>
      </c>
      <c r="G51" s="9">
        <v>277788</v>
      </c>
      <c r="H51" s="7">
        <v>30110</v>
      </c>
      <c r="I51" s="9">
        <f t="shared" si="2"/>
        <v>307898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6"/>
      <c r="B52" s="1"/>
      <c r="C52" s="1"/>
      <c r="D52" s="1"/>
      <c r="E52" s="109" t="s">
        <v>60</v>
      </c>
      <c r="F52" s="111"/>
      <c r="G52" s="23">
        <f>SUM(G46:G51)</f>
        <v>3185123</v>
      </c>
      <c r="H52" s="23">
        <f>SUM(H46:H51)</f>
        <v>591288</v>
      </c>
      <c r="I52" s="23">
        <f t="shared" si="2"/>
        <v>3776411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6"/>
      <c r="B53" s="1"/>
      <c r="C53" s="109" t="s">
        <v>61</v>
      </c>
      <c r="D53" s="110"/>
      <c r="E53" s="110"/>
      <c r="F53" s="111"/>
      <c r="G53" s="12">
        <f>SUM(G44,G52)</f>
        <v>10310460</v>
      </c>
      <c r="H53" s="12">
        <f>SUM(H44,H52)</f>
        <v>1400892</v>
      </c>
      <c r="I53" s="12">
        <f t="shared" si="2"/>
        <v>11711352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6"/>
      <c r="B54" s="1" t="s">
        <v>62</v>
      </c>
      <c r="C54" s="109" t="s">
        <v>63</v>
      </c>
      <c r="D54" s="110"/>
      <c r="E54" s="110"/>
      <c r="F54" s="111"/>
      <c r="G54" s="7"/>
      <c r="H54" s="7"/>
      <c r="I54" s="7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6"/>
      <c r="B55" s="1"/>
      <c r="C55" s="1" t="s">
        <v>40</v>
      </c>
      <c r="D55" s="1"/>
      <c r="E55" s="109" t="s">
        <v>41</v>
      </c>
      <c r="F55" s="111"/>
      <c r="G55" s="7"/>
      <c r="H55" s="7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6"/>
      <c r="B56" s="1"/>
      <c r="C56" s="1"/>
      <c r="D56" s="1"/>
      <c r="E56" s="1"/>
      <c r="F56" s="8" t="s">
        <v>64</v>
      </c>
      <c r="G56" s="9">
        <v>0</v>
      </c>
      <c r="H56" s="7"/>
      <c r="I56" s="9">
        <f>SUM(G56:H56)</f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6"/>
      <c r="B57" s="1"/>
      <c r="C57" s="1"/>
      <c r="D57" s="1"/>
      <c r="E57" s="1"/>
      <c r="F57" s="8" t="s">
        <v>65</v>
      </c>
      <c r="G57" s="9">
        <v>1920000</v>
      </c>
      <c r="H57" s="7"/>
      <c r="I57" s="9">
        <f>SUM(G57:H57)</f>
        <v>1920000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6"/>
      <c r="B58" s="1"/>
      <c r="C58" s="1"/>
      <c r="D58" s="1"/>
      <c r="E58" s="1"/>
      <c r="F58" s="8" t="s">
        <v>66</v>
      </c>
      <c r="G58" s="9">
        <v>297128</v>
      </c>
      <c r="H58" s="7"/>
      <c r="I58" s="9">
        <f>SUM(G58:H58)</f>
        <v>297128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6"/>
      <c r="B59" s="1"/>
      <c r="C59" s="1"/>
      <c r="D59" s="1"/>
      <c r="E59" s="1"/>
      <c r="F59" s="8" t="s">
        <v>67</v>
      </c>
      <c r="G59" s="12"/>
      <c r="H59" s="11"/>
      <c r="I59" s="12">
        <f>SUM(G59:H59)</f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6"/>
      <c r="B60" s="1"/>
      <c r="C60" s="1"/>
      <c r="D60" s="1"/>
      <c r="E60" s="109" t="s">
        <v>51</v>
      </c>
      <c r="F60" s="111"/>
      <c r="G60" s="12">
        <f>SUM(G56:G59)</f>
        <v>2217128</v>
      </c>
      <c r="H60" s="12">
        <f>SUM(H56:H59)</f>
        <v>0</v>
      </c>
      <c r="I60" s="12">
        <f>SUM(G60:H60)</f>
        <v>2217128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6"/>
      <c r="B61" s="1"/>
      <c r="C61" s="1" t="s">
        <v>52</v>
      </c>
      <c r="D61" s="1"/>
      <c r="E61" s="109" t="s">
        <v>53</v>
      </c>
      <c r="F61" s="111"/>
      <c r="G61" s="7"/>
      <c r="H61" s="7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6"/>
      <c r="B62" s="1"/>
      <c r="C62" s="1"/>
      <c r="D62" s="1"/>
      <c r="E62" s="1"/>
      <c r="F62" s="8" t="s">
        <v>68</v>
      </c>
      <c r="G62" s="9">
        <v>1800000</v>
      </c>
      <c r="H62" s="9"/>
      <c r="I62" s="9">
        <f>SUM(G62:H62)</f>
        <v>1800000</v>
      </c>
      <c r="J62" s="25"/>
      <c r="K62" s="2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6"/>
      <c r="B63" s="1"/>
      <c r="C63" s="1"/>
      <c r="D63" s="1"/>
      <c r="E63" s="1"/>
      <c r="F63" s="8" t="s">
        <v>69</v>
      </c>
      <c r="G63" s="9">
        <v>286982</v>
      </c>
      <c r="H63" s="9"/>
      <c r="I63" s="9">
        <f>SUM(G63:H63)</f>
        <v>286982</v>
      </c>
      <c r="J63" s="25"/>
      <c r="K63" s="2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6"/>
      <c r="B64" s="1"/>
      <c r="C64" s="1"/>
      <c r="D64" s="1"/>
      <c r="E64" s="1"/>
      <c r="F64" s="8" t="s">
        <v>193</v>
      </c>
      <c r="G64" s="9"/>
      <c r="H64" s="9">
        <v>57450</v>
      </c>
      <c r="I64" s="9">
        <f>SUM(G64:H64)</f>
        <v>57450</v>
      </c>
      <c r="J64" s="25"/>
      <c r="K64" s="2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6"/>
      <c r="B65" s="1"/>
      <c r="C65" s="1"/>
      <c r="D65" s="1"/>
      <c r="E65" s="1"/>
      <c r="F65" s="8" t="s">
        <v>70</v>
      </c>
      <c r="G65" s="9">
        <v>37800</v>
      </c>
      <c r="H65" s="9"/>
      <c r="I65" s="9">
        <f t="shared" ref="I65:I72" si="3">SUM(G65:H65)</f>
        <v>37800</v>
      </c>
      <c r="J65" s="25"/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6"/>
      <c r="B66" s="1"/>
      <c r="C66" s="1"/>
      <c r="D66" s="1"/>
      <c r="E66" s="1"/>
      <c r="F66" s="8" t="s">
        <v>71</v>
      </c>
      <c r="G66" s="9"/>
      <c r="H66" s="9">
        <v>1430000</v>
      </c>
      <c r="I66" s="9">
        <f t="shared" si="3"/>
        <v>1430000</v>
      </c>
      <c r="J66" s="25"/>
      <c r="K66" s="2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6"/>
      <c r="B67" s="1"/>
      <c r="C67" s="1"/>
      <c r="D67" s="1"/>
      <c r="E67" s="1"/>
      <c r="F67" s="8" t="s">
        <v>72</v>
      </c>
      <c r="G67" s="9"/>
      <c r="H67" s="9">
        <v>182764</v>
      </c>
      <c r="I67" s="9">
        <f t="shared" si="3"/>
        <v>182764</v>
      </c>
      <c r="J67" s="25"/>
      <c r="K67" s="2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6"/>
      <c r="B68" s="1"/>
      <c r="C68" s="1"/>
      <c r="D68" s="1"/>
      <c r="E68" s="1"/>
      <c r="F68" s="8" t="s">
        <v>73</v>
      </c>
      <c r="G68" s="9"/>
      <c r="H68" s="9">
        <v>473000</v>
      </c>
      <c r="I68" s="9">
        <f t="shared" si="3"/>
        <v>473000</v>
      </c>
      <c r="J68" s="25"/>
      <c r="K68" s="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6"/>
      <c r="B69" s="1"/>
      <c r="C69" s="1"/>
      <c r="D69" s="1"/>
      <c r="E69" s="1"/>
      <c r="F69" s="8" t="s">
        <v>74</v>
      </c>
      <c r="G69" s="9">
        <v>0</v>
      </c>
      <c r="H69" s="9"/>
      <c r="I69" s="9">
        <f t="shared" si="3"/>
        <v>0</v>
      </c>
      <c r="J69" s="1"/>
      <c r="K69" s="2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6"/>
      <c r="B70" s="1"/>
      <c r="C70" s="1"/>
      <c r="D70" s="1"/>
      <c r="E70" s="1"/>
      <c r="F70" s="8" t="s">
        <v>75</v>
      </c>
      <c r="G70" s="9">
        <v>2143</v>
      </c>
      <c r="H70" s="7"/>
      <c r="I70" s="9">
        <f t="shared" si="3"/>
        <v>2143</v>
      </c>
      <c r="J70" s="1"/>
      <c r="K70" s="2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6"/>
      <c r="B71" s="1"/>
      <c r="C71" s="1"/>
      <c r="D71" s="1"/>
      <c r="E71" s="1"/>
      <c r="F71" s="8" t="s">
        <v>56</v>
      </c>
      <c r="G71" s="9">
        <v>113295</v>
      </c>
      <c r="H71" s="7"/>
      <c r="I71" s="9">
        <f t="shared" si="3"/>
        <v>113295</v>
      </c>
      <c r="J71" s="1"/>
      <c r="K71" s="2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6"/>
      <c r="B72" s="1"/>
      <c r="C72" s="1"/>
      <c r="D72" s="1"/>
      <c r="E72" s="1"/>
      <c r="F72" s="8" t="s">
        <v>57</v>
      </c>
      <c r="G72" s="9">
        <v>13010</v>
      </c>
      <c r="H72" s="7"/>
      <c r="I72" s="9">
        <f t="shared" si="3"/>
        <v>13010</v>
      </c>
      <c r="J72" s="1"/>
      <c r="K72" s="2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6"/>
      <c r="B73" s="1"/>
      <c r="C73" s="1"/>
      <c r="D73" s="1"/>
      <c r="E73" s="1"/>
      <c r="F73" s="8" t="s">
        <v>58</v>
      </c>
      <c r="G73" s="9">
        <v>226185</v>
      </c>
      <c r="H73" s="7"/>
      <c r="I73" s="9">
        <v>356096</v>
      </c>
      <c r="J73" s="1"/>
      <c r="K73" s="2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6"/>
      <c r="B74" s="1"/>
      <c r="C74" s="1"/>
      <c r="D74" s="1"/>
      <c r="E74" s="1"/>
      <c r="F74" s="8" t="s">
        <v>76</v>
      </c>
      <c r="G74" s="9">
        <v>64800</v>
      </c>
      <c r="H74" s="7"/>
      <c r="I74" s="9">
        <f t="shared" ref="I74:I87" si="4">SUM(G74:H74)</f>
        <v>64800</v>
      </c>
      <c r="J74" s="1"/>
      <c r="K74" s="2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6"/>
      <c r="B75" s="1"/>
      <c r="C75" s="1"/>
      <c r="D75" s="1"/>
      <c r="E75" s="1"/>
      <c r="F75" s="8" t="s">
        <v>77</v>
      </c>
      <c r="G75" s="9">
        <v>826109</v>
      </c>
      <c r="H75" s="7"/>
      <c r="I75" s="9">
        <f t="shared" si="4"/>
        <v>826109</v>
      </c>
      <c r="J75" s="1"/>
      <c r="K75" s="2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6"/>
      <c r="B76" s="1"/>
      <c r="C76" s="1"/>
      <c r="D76" s="1"/>
      <c r="E76" s="1"/>
      <c r="F76" s="8" t="s">
        <v>194</v>
      </c>
      <c r="G76" s="9">
        <v>10000</v>
      </c>
      <c r="H76" s="7"/>
      <c r="I76" s="9">
        <f t="shared" si="4"/>
        <v>10000</v>
      </c>
      <c r="J76" s="1"/>
      <c r="K76" s="2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6"/>
      <c r="B77" s="1"/>
      <c r="C77" s="1"/>
      <c r="D77" s="1"/>
      <c r="E77" s="1"/>
      <c r="F77" s="8" t="s">
        <v>79</v>
      </c>
      <c r="G77" s="9">
        <v>53542</v>
      </c>
      <c r="H77" s="7"/>
      <c r="I77" s="9">
        <f t="shared" si="4"/>
        <v>53542</v>
      </c>
      <c r="J77" s="1"/>
      <c r="K77" s="2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6"/>
      <c r="B78" s="1"/>
      <c r="C78" s="1"/>
      <c r="D78" s="1"/>
      <c r="E78" s="1"/>
      <c r="F78" s="8" t="s">
        <v>195</v>
      </c>
      <c r="G78" s="9">
        <v>6500</v>
      </c>
      <c r="H78" s="7"/>
      <c r="I78" s="9">
        <f t="shared" si="4"/>
        <v>6500</v>
      </c>
      <c r="J78" s="1"/>
      <c r="K78" s="2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6"/>
      <c r="B79" s="1"/>
      <c r="C79" s="1"/>
      <c r="D79" s="1"/>
      <c r="E79" s="1"/>
      <c r="F79" s="8" t="s">
        <v>196</v>
      </c>
      <c r="G79" s="9">
        <v>19032</v>
      </c>
      <c r="H79" s="7"/>
      <c r="I79" s="9">
        <f t="shared" si="4"/>
        <v>19032</v>
      </c>
      <c r="J79" s="1"/>
      <c r="K79" s="2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6"/>
      <c r="B80" s="1"/>
      <c r="C80" s="1"/>
      <c r="D80" s="1"/>
      <c r="E80" s="1"/>
      <c r="F80" s="8" t="s">
        <v>82</v>
      </c>
      <c r="G80" s="9">
        <v>18792</v>
      </c>
      <c r="H80" s="7"/>
      <c r="I80" s="9">
        <f t="shared" si="4"/>
        <v>18792</v>
      </c>
      <c r="J80" s="1"/>
      <c r="K80" s="2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6"/>
      <c r="B81" s="1"/>
      <c r="C81" s="1"/>
      <c r="D81" s="1"/>
      <c r="E81" s="1"/>
      <c r="F81" s="8" t="s">
        <v>83</v>
      </c>
      <c r="G81" s="9">
        <v>80909</v>
      </c>
      <c r="H81" s="7"/>
      <c r="I81" s="9">
        <f t="shared" si="4"/>
        <v>80909</v>
      </c>
      <c r="J81" s="1"/>
      <c r="K81" s="2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6"/>
      <c r="B82" s="1"/>
      <c r="C82" s="1"/>
      <c r="D82" s="1"/>
      <c r="E82" s="1"/>
      <c r="F82" s="8" t="s">
        <v>84</v>
      </c>
      <c r="G82" s="9">
        <v>244152</v>
      </c>
      <c r="H82" s="7"/>
      <c r="I82" s="9">
        <f t="shared" si="4"/>
        <v>244152</v>
      </c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6"/>
      <c r="B83" s="1"/>
      <c r="C83" s="1"/>
      <c r="D83" s="1"/>
      <c r="E83" s="1"/>
      <c r="F83" s="8" t="s">
        <v>85</v>
      </c>
      <c r="G83" s="12"/>
      <c r="H83" s="9">
        <v>70000</v>
      </c>
      <c r="I83" s="12">
        <f t="shared" si="4"/>
        <v>70000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6"/>
      <c r="B84" s="1"/>
      <c r="C84" s="1"/>
      <c r="D84" s="1"/>
      <c r="E84" s="109" t="s">
        <v>86</v>
      </c>
      <c r="F84" s="111"/>
      <c r="G84" s="12">
        <f>SUM(G61:G83)</f>
        <v>3803251</v>
      </c>
      <c r="H84" s="23">
        <f>SUM(H62:H83)</f>
        <v>2213214</v>
      </c>
      <c r="I84" s="12">
        <f t="shared" si="4"/>
        <v>6016465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6"/>
      <c r="B85" s="1"/>
      <c r="C85" s="109" t="s">
        <v>87</v>
      </c>
      <c r="D85" s="110"/>
      <c r="E85" s="110"/>
      <c r="F85" s="111"/>
      <c r="G85" s="12">
        <f>SUM(G60,G84)</f>
        <v>6020379</v>
      </c>
      <c r="H85" s="12">
        <f>SUM(H60,H84)</f>
        <v>2213214</v>
      </c>
      <c r="I85" s="12">
        <f t="shared" si="4"/>
        <v>8233593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6"/>
      <c r="B86" s="109" t="s">
        <v>88</v>
      </c>
      <c r="C86" s="110"/>
      <c r="D86" s="110"/>
      <c r="E86" s="110"/>
      <c r="F86" s="111"/>
      <c r="G86" s="12">
        <f>SUM(G53,G85)</f>
        <v>16330839</v>
      </c>
      <c r="H86" s="12">
        <f>SUM(H53,H85)</f>
        <v>3614106</v>
      </c>
      <c r="I86" s="12">
        <f t="shared" si="4"/>
        <v>19944945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6"/>
      <c r="B87" s="1"/>
      <c r="C87" s="109" t="s">
        <v>89</v>
      </c>
      <c r="D87" s="110"/>
      <c r="E87" s="110"/>
      <c r="F87" s="111"/>
      <c r="G87" s="12">
        <f>G30-G86</f>
        <v>3780987</v>
      </c>
      <c r="H87" s="27">
        <f>H30-H86</f>
        <v>-431106</v>
      </c>
      <c r="I87" s="12">
        <f t="shared" si="4"/>
        <v>3349881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6"/>
      <c r="B88" s="1"/>
      <c r="C88" s="109" t="s">
        <v>90</v>
      </c>
      <c r="D88" s="110"/>
      <c r="E88" s="110"/>
      <c r="F88" s="111"/>
      <c r="G88" s="7"/>
      <c r="H88" s="7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28"/>
      <c r="B89" s="29"/>
      <c r="C89" s="106" t="s">
        <v>91</v>
      </c>
      <c r="D89" s="107"/>
      <c r="E89" s="107"/>
      <c r="F89" s="108"/>
      <c r="G89" s="30">
        <f>SUM(G87)</f>
        <v>3780987</v>
      </c>
      <c r="H89" s="31">
        <f>H87</f>
        <v>-431106</v>
      </c>
      <c r="I89" s="9">
        <f>SUM(G89:H89)</f>
        <v>3349881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6"/>
      <c r="B90" s="1"/>
      <c r="C90" s="109" t="s">
        <v>92</v>
      </c>
      <c r="D90" s="110"/>
      <c r="E90" s="110"/>
      <c r="F90" s="111"/>
      <c r="G90" s="102">
        <v>8606230</v>
      </c>
      <c r="H90" s="32">
        <v>-699966</v>
      </c>
      <c r="I90" s="33">
        <v>4605876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34"/>
      <c r="B91" s="35"/>
      <c r="C91" s="112" t="s">
        <v>93</v>
      </c>
      <c r="D91" s="113"/>
      <c r="E91" s="113"/>
      <c r="F91" s="114"/>
      <c r="G91" s="12">
        <f>SUM(G89:G90)</f>
        <v>12387217</v>
      </c>
      <c r="H91" s="36">
        <f>SUM(H89:H90)</f>
        <v>-1131072</v>
      </c>
      <c r="I91" s="30">
        <f>SUM(G91:H91)</f>
        <v>11256145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37"/>
      <c r="B92" s="38"/>
      <c r="C92" s="38"/>
      <c r="D92" s="38"/>
      <c r="E92" s="38"/>
      <c r="F92" s="38"/>
      <c r="G92" s="39"/>
      <c r="H92" s="39"/>
      <c r="I92" s="3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40"/>
      <c r="B93" s="38"/>
      <c r="C93" s="38"/>
      <c r="D93" s="38"/>
      <c r="E93" s="38"/>
      <c r="F93" s="38"/>
      <c r="G93" s="39"/>
      <c r="H93" s="39"/>
      <c r="I93" s="3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40"/>
      <c r="B94" s="1"/>
      <c r="C94" s="1"/>
      <c r="D94" s="1"/>
      <c r="E94" s="1"/>
      <c r="F94" s="1"/>
      <c r="G94" s="24"/>
      <c r="H94" s="24"/>
      <c r="I94" s="2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24"/>
      <c r="H95" s="24"/>
      <c r="I95" s="2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24"/>
      <c r="H96" s="24"/>
      <c r="I96" s="2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24"/>
      <c r="H97" s="24"/>
      <c r="I97" s="2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24"/>
      <c r="H98" s="24"/>
      <c r="I98" s="2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24"/>
      <c r="H99" s="24"/>
      <c r="I99" s="2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24"/>
      <c r="H100" s="24"/>
      <c r="I100" s="2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24"/>
      <c r="H101" s="24"/>
      <c r="I101" s="2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24"/>
      <c r="H102" s="24"/>
      <c r="I102" s="2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24"/>
      <c r="H103" s="24"/>
      <c r="I103" s="2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24"/>
      <c r="H104" s="24"/>
      <c r="I104" s="2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24"/>
      <c r="H105" s="24"/>
      <c r="I105" s="2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24"/>
      <c r="H106" s="24"/>
      <c r="I106" s="2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24"/>
      <c r="H107" s="24"/>
      <c r="I107" s="2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24"/>
      <c r="H108" s="24"/>
      <c r="I108" s="2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24"/>
      <c r="H109" s="24"/>
      <c r="I109" s="2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24"/>
      <c r="H110" s="24"/>
      <c r="I110" s="2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24"/>
      <c r="H111" s="24"/>
      <c r="I111" s="2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24"/>
      <c r="H112" s="24"/>
      <c r="I112" s="2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24"/>
      <c r="H113" s="24"/>
      <c r="I113" s="2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24"/>
      <c r="H114" s="24"/>
      <c r="I114" s="2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24"/>
      <c r="H115" s="24"/>
      <c r="I115" s="2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24"/>
      <c r="H116" s="24"/>
      <c r="I116" s="2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24"/>
      <c r="H117" s="24"/>
      <c r="I117" s="2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24"/>
      <c r="H118" s="24"/>
      <c r="I118" s="2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24"/>
      <c r="H119" s="24"/>
      <c r="I119" s="2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24"/>
      <c r="H120" s="24"/>
      <c r="I120" s="2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24"/>
      <c r="H121" s="24"/>
      <c r="I121" s="2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24"/>
      <c r="H122" s="24"/>
      <c r="I122" s="2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24"/>
      <c r="H123" s="24"/>
      <c r="I123" s="2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24"/>
      <c r="H124" s="24"/>
      <c r="I124" s="2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24"/>
      <c r="H125" s="24"/>
      <c r="I125" s="2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24"/>
      <c r="H126" s="24"/>
      <c r="I126" s="2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24"/>
      <c r="H127" s="24"/>
      <c r="I127" s="2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24"/>
      <c r="H128" s="24"/>
      <c r="I128" s="2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24"/>
      <c r="H129" s="24"/>
      <c r="I129" s="2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24"/>
      <c r="H130" s="24"/>
      <c r="I130" s="2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24"/>
      <c r="H131" s="24"/>
      <c r="I131" s="2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24"/>
      <c r="H132" s="24"/>
      <c r="I132" s="2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24"/>
      <c r="H133" s="24"/>
      <c r="I133" s="2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24"/>
      <c r="H134" s="24"/>
      <c r="I134" s="2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24"/>
      <c r="H135" s="24"/>
      <c r="I135" s="2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24"/>
      <c r="H136" s="24"/>
      <c r="I136" s="2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24"/>
      <c r="H137" s="24"/>
      <c r="I137" s="2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24"/>
      <c r="H138" s="24"/>
      <c r="I138" s="2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24"/>
      <c r="H139" s="24"/>
      <c r="I139" s="2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24"/>
      <c r="H140" s="24"/>
      <c r="I140" s="2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24"/>
      <c r="H141" s="24"/>
      <c r="I141" s="2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24"/>
      <c r="H142" s="24"/>
      <c r="I142" s="2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24"/>
      <c r="H143" s="24"/>
      <c r="I143" s="2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24"/>
      <c r="H144" s="24"/>
      <c r="I144" s="2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24"/>
      <c r="H145" s="24"/>
      <c r="I145" s="2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24"/>
      <c r="H146" s="24"/>
      <c r="I146" s="2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24"/>
      <c r="H147" s="24"/>
      <c r="I147" s="2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24"/>
      <c r="H148" s="24"/>
      <c r="I148" s="2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24"/>
      <c r="H149" s="24"/>
      <c r="I149" s="2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24"/>
      <c r="H150" s="24"/>
      <c r="I150" s="2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24"/>
      <c r="H151" s="24"/>
      <c r="I151" s="2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24"/>
      <c r="H152" s="24"/>
      <c r="I152" s="2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24"/>
      <c r="H153" s="24"/>
      <c r="I153" s="2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24"/>
      <c r="H154" s="24"/>
      <c r="I154" s="2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24"/>
      <c r="H155" s="24"/>
      <c r="I155" s="2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24"/>
      <c r="H156" s="24"/>
      <c r="I156" s="2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24"/>
      <c r="H157" s="24"/>
      <c r="I157" s="2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24"/>
      <c r="H158" s="24"/>
      <c r="I158" s="2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24"/>
      <c r="H159" s="24"/>
      <c r="I159" s="2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24"/>
      <c r="H160" s="24"/>
      <c r="I160" s="2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24"/>
      <c r="H161" s="24"/>
      <c r="I161" s="2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24"/>
      <c r="H162" s="24"/>
      <c r="I162" s="2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24"/>
      <c r="H163" s="24"/>
      <c r="I163" s="2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24"/>
      <c r="H164" s="24"/>
      <c r="I164" s="2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24"/>
      <c r="H165" s="24"/>
      <c r="I165" s="2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24"/>
      <c r="H166" s="24"/>
      <c r="I166" s="2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24"/>
      <c r="H167" s="24"/>
      <c r="I167" s="2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24"/>
      <c r="H168" s="24"/>
      <c r="I168" s="2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24"/>
      <c r="H169" s="24"/>
      <c r="I169" s="2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24"/>
      <c r="H170" s="24"/>
      <c r="I170" s="2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24"/>
      <c r="H171" s="24"/>
      <c r="I171" s="2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24"/>
      <c r="H172" s="24"/>
      <c r="I172" s="2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24"/>
      <c r="H173" s="24"/>
      <c r="I173" s="2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24"/>
      <c r="H174" s="24"/>
      <c r="I174" s="2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24"/>
      <c r="H175" s="24"/>
      <c r="I175" s="2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24"/>
      <c r="H176" s="24"/>
      <c r="I176" s="2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24"/>
      <c r="H177" s="24"/>
      <c r="I177" s="2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24"/>
      <c r="H178" s="24"/>
      <c r="I178" s="2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24"/>
      <c r="H179" s="24"/>
      <c r="I179" s="2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24"/>
      <c r="H180" s="24"/>
      <c r="I180" s="2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24"/>
      <c r="H181" s="24"/>
      <c r="I181" s="2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24"/>
      <c r="H182" s="24"/>
      <c r="I182" s="2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24"/>
      <c r="H183" s="24"/>
      <c r="I183" s="2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24"/>
      <c r="H184" s="24"/>
      <c r="I184" s="2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24"/>
      <c r="H185" s="24"/>
      <c r="I185" s="2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24"/>
      <c r="H186" s="24"/>
      <c r="I186" s="2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24"/>
      <c r="H187" s="24"/>
      <c r="I187" s="2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24"/>
      <c r="H188" s="24"/>
      <c r="I188" s="2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24"/>
      <c r="H189" s="24"/>
      <c r="I189" s="2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24"/>
      <c r="H190" s="24"/>
      <c r="I190" s="2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24"/>
      <c r="H191" s="24"/>
      <c r="I191" s="2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24"/>
      <c r="H192" s="24"/>
      <c r="I192" s="2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24"/>
      <c r="H193" s="24"/>
      <c r="I193" s="2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24"/>
      <c r="H194" s="24"/>
      <c r="I194" s="2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24"/>
      <c r="H195" s="24"/>
      <c r="I195" s="2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24"/>
      <c r="H196" s="24"/>
      <c r="I196" s="2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24"/>
      <c r="H197" s="24"/>
      <c r="I197" s="2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24"/>
      <c r="H198" s="24"/>
      <c r="I198" s="2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24"/>
      <c r="H199" s="24"/>
      <c r="I199" s="2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24"/>
      <c r="H200" s="24"/>
      <c r="I200" s="2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24"/>
      <c r="H201" s="24"/>
      <c r="I201" s="2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24"/>
      <c r="H202" s="24"/>
      <c r="I202" s="2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24"/>
      <c r="H203" s="24"/>
      <c r="I203" s="2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24"/>
      <c r="H204" s="24"/>
      <c r="I204" s="2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24"/>
      <c r="H205" s="24"/>
      <c r="I205" s="2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24"/>
      <c r="H206" s="24"/>
      <c r="I206" s="2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24"/>
      <c r="H207" s="24"/>
      <c r="I207" s="2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24"/>
      <c r="H208" s="24"/>
      <c r="I208" s="2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24"/>
      <c r="H209" s="24"/>
      <c r="I209" s="2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24"/>
      <c r="H210" s="24"/>
      <c r="I210" s="2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24"/>
      <c r="H211" s="24"/>
      <c r="I211" s="2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24"/>
      <c r="H212" s="24"/>
      <c r="I212" s="2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24"/>
      <c r="H213" s="24"/>
      <c r="I213" s="2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24"/>
      <c r="H214" s="24"/>
      <c r="I214" s="2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24"/>
      <c r="H215" s="24"/>
      <c r="I215" s="2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24"/>
      <c r="H216" s="24"/>
      <c r="I216" s="2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24"/>
      <c r="H217" s="24"/>
      <c r="I217" s="2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24"/>
      <c r="H218" s="24"/>
      <c r="I218" s="2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24"/>
      <c r="H219" s="24"/>
      <c r="I219" s="2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24"/>
      <c r="H220" s="24"/>
      <c r="I220" s="2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24"/>
      <c r="H221" s="24"/>
      <c r="I221" s="2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24"/>
      <c r="H222" s="24"/>
      <c r="I222" s="2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24"/>
      <c r="H223" s="24"/>
      <c r="I223" s="2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24"/>
      <c r="H224" s="24"/>
      <c r="I224" s="2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24"/>
      <c r="H225" s="24"/>
      <c r="I225" s="2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24"/>
      <c r="H226" s="24"/>
      <c r="I226" s="2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24"/>
      <c r="H227" s="24"/>
      <c r="I227" s="2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24"/>
      <c r="H228" s="24"/>
      <c r="I228" s="2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24"/>
      <c r="H229" s="24"/>
      <c r="I229" s="2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24"/>
      <c r="H230" s="24"/>
      <c r="I230" s="2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24"/>
      <c r="H231" s="24"/>
      <c r="I231" s="2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24"/>
      <c r="H232" s="24"/>
      <c r="I232" s="2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24"/>
      <c r="H233" s="24"/>
      <c r="I233" s="2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24"/>
      <c r="H234" s="24"/>
      <c r="I234" s="2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24"/>
      <c r="H235" s="24"/>
      <c r="I235" s="2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24"/>
      <c r="H236" s="24"/>
      <c r="I236" s="2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24"/>
      <c r="H237" s="24"/>
      <c r="I237" s="2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24"/>
      <c r="H238" s="24"/>
      <c r="I238" s="2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24"/>
      <c r="H239" s="24"/>
      <c r="I239" s="2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24"/>
      <c r="H240" s="24"/>
      <c r="I240" s="2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24"/>
      <c r="H241" s="24"/>
      <c r="I241" s="2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24"/>
      <c r="H242" s="24"/>
      <c r="I242" s="2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24"/>
      <c r="H243" s="24"/>
      <c r="I243" s="2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24"/>
      <c r="H244" s="24"/>
      <c r="I244" s="2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24"/>
      <c r="H245" s="24"/>
      <c r="I245" s="2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24"/>
      <c r="H246" s="24"/>
      <c r="I246" s="2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24"/>
      <c r="H247" s="24"/>
      <c r="I247" s="2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24"/>
      <c r="H248" s="24"/>
      <c r="I248" s="2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24"/>
      <c r="H249" s="24"/>
      <c r="I249" s="2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24"/>
      <c r="H250" s="24"/>
      <c r="I250" s="2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24"/>
      <c r="H251" s="24"/>
      <c r="I251" s="2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24"/>
      <c r="H252" s="24"/>
      <c r="I252" s="2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24"/>
      <c r="H253" s="24"/>
      <c r="I253" s="2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24"/>
      <c r="H254" s="24"/>
      <c r="I254" s="2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24"/>
      <c r="H255" s="24"/>
      <c r="I255" s="2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24"/>
      <c r="H256" s="24"/>
      <c r="I256" s="2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24"/>
      <c r="H257" s="24"/>
      <c r="I257" s="2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24"/>
      <c r="H258" s="24"/>
      <c r="I258" s="2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24"/>
      <c r="H259" s="24"/>
      <c r="I259" s="2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24"/>
      <c r="H260" s="24"/>
      <c r="I260" s="2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24"/>
      <c r="H261" s="24"/>
      <c r="I261" s="2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24"/>
      <c r="H262" s="24"/>
      <c r="I262" s="2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24"/>
      <c r="H263" s="24"/>
      <c r="I263" s="2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24"/>
      <c r="H264" s="24"/>
      <c r="I264" s="2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24"/>
      <c r="H265" s="24"/>
      <c r="I265" s="2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24"/>
      <c r="H266" s="24"/>
      <c r="I266" s="2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24"/>
      <c r="H267" s="24"/>
      <c r="I267" s="2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24"/>
      <c r="H268" s="24"/>
      <c r="I268" s="2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24"/>
      <c r="H269" s="24"/>
      <c r="I269" s="2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24"/>
      <c r="H270" s="24"/>
      <c r="I270" s="2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24"/>
      <c r="H271" s="24"/>
      <c r="I271" s="2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24"/>
      <c r="H272" s="24"/>
      <c r="I272" s="2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24"/>
      <c r="H273" s="24"/>
      <c r="I273" s="2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24"/>
      <c r="H274" s="24"/>
      <c r="I274" s="2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24"/>
      <c r="H275" s="24"/>
      <c r="I275" s="2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24"/>
      <c r="H276" s="24"/>
      <c r="I276" s="2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24"/>
      <c r="H277" s="24"/>
      <c r="I277" s="2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24"/>
      <c r="H278" s="24"/>
      <c r="I278" s="2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24"/>
      <c r="H279" s="24"/>
      <c r="I279" s="2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24"/>
      <c r="H280" s="24"/>
      <c r="I280" s="2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24"/>
      <c r="H281" s="24"/>
      <c r="I281" s="2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24"/>
      <c r="H282" s="24"/>
      <c r="I282" s="2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24"/>
      <c r="H283" s="24"/>
      <c r="I283" s="2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24"/>
      <c r="H284" s="24"/>
      <c r="I284" s="2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24"/>
      <c r="H285" s="24"/>
      <c r="I285" s="2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24"/>
      <c r="H286" s="24"/>
      <c r="I286" s="2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24"/>
      <c r="H287" s="24"/>
      <c r="I287" s="2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24"/>
      <c r="H288" s="24"/>
      <c r="I288" s="2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24"/>
      <c r="H289" s="24"/>
      <c r="I289" s="2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24"/>
      <c r="H290" s="24"/>
      <c r="I290" s="2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24"/>
      <c r="H291" s="24"/>
      <c r="I291" s="2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32">
    <mergeCell ref="A1:I1"/>
    <mergeCell ref="A2:I2"/>
    <mergeCell ref="A3:I3"/>
    <mergeCell ref="A4:I4"/>
    <mergeCell ref="A5:F6"/>
    <mergeCell ref="H5:H6"/>
    <mergeCell ref="I5:I6"/>
    <mergeCell ref="B7:F7"/>
    <mergeCell ref="C8:F8"/>
    <mergeCell ref="C11:F11"/>
    <mergeCell ref="C16:F16"/>
    <mergeCell ref="C20:F20"/>
    <mergeCell ref="B30:F30"/>
    <mergeCell ref="B32:F32"/>
    <mergeCell ref="C33:F33"/>
    <mergeCell ref="E34:F34"/>
    <mergeCell ref="E44:F44"/>
    <mergeCell ref="E45:F45"/>
    <mergeCell ref="E52:F52"/>
    <mergeCell ref="C53:F53"/>
    <mergeCell ref="C54:F54"/>
    <mergeCell ref="C88:F88"/>
    <mergeCell ref="C89:F89"/>
    <mergeCell ref="C90:F90"/>
    <mergeCell ref="C91:F91"/>
    <mergeCell ref="E55:F55"/>
    <mergeCell ref="E60:F60"/>
    <mergeCell ref="E61:F61"/>
    <mergeCell ref="E84:F84"/>
    <mergeCell ref="C85:F85"/>
    <mergeCell ref="B86:F86"/>
    <mergeCell ref="C87:F87"/>
  </mergeCells>
  <phoneticPr fontId="19"/>
  <pageMargins left="1.2992125984251968" right="0.31496062992125984" top="0.15748031496062992" bottom="0.3937007874015748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8"/>
  <sheetViews>
    <sheetView topLeftCell="A7" zoomScale="108" workbookViewId="0">
      <selection activeCell="I30" sqref="I30"/>
    </sheetView>
  </sheetViews>
  <sheetFormatPr defaultColWidth="12.6640625" defaultRowHeight="15" customHeight="1"/>
  <cols>
    <col min="1" max="2" width="2.6640625" customWidth="1"/>
    <col min="3" max="3" width="1.88671875" customWidth="1"/>
    <col min="4" max="5" width="2.6640625" customWidth="1"/>
    <col min="6" max="6" width="19.5546875" customWidth="1"/>
    <col min="7" max="7" width="13.109375" customWidth="1"/>
    <col min="8" max="8" width="16" customWidth="1"/>
    <col min="9" max="9" width="15.77734375" customWidth="1"/>
    <col min="10" max="10" width="3.6640625" customWidth="1"/>
    <col min="11" max="26" width="9.77734375" customWidth="1"/>
  </cols>
  <sheetData>
    <row r="1" spans="1:26" ht="14.4">
      <c r="A1" s="132"/>
      <c r="B1" s="110"/>
      <c r="C1" s="110"/>
      <c r="D1" s="110"/>
      <c r="E1" s="110"/>
      <c r="F1" s="110"/>
      <c r="G1" s="110"/>
      <c r="H1" s="110"/>
      <c r="I1" s="11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3.2">
      <c r="A2" s="133" t="s">
        <v>199</v>
      </c>
      <c r="B2" s="110"/>
      <c r="C2" s="110"/>
      <c r="D2" s="110"/>
      <c r="E2" s="110"/>
      <c r="F2" s="110"/>
      <c r="G2" s="110"/>
      <c r="H2" s="110"/>
      <c r="I2" s="11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2">
      <c r="A3" s="134" t="s">
        <v>95</v>
      </c>
      <c r="B3" s="110"/>
      <c r="C3" s="110"/>
      <c r="D3" s="110"/>
      <c r="E3" s="110"/>
      <c r="F3" s="110"/>
      <c r="G3" s="110"/>
      <c r="H3" s="110"/>
      <c r="I3" s="110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3.2">
      <c r="A4" s="135" t="s">
        <v>1</v>
      </c>
      <c r="B4" s="113"/>
      <c r="C4" s="113"/>
      <c r="D4" s="113"/>
      <c r="E4" s="113"/>
      <c r="F4" s="113"/>
      <c r="G4" s="113"/>
      <c r="H4" s="113"/>
      <c r="I4" s="113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3.2">
      <c r="A5" s="136" t="s">
        <v>2</v>
      </c>
      <c r="B5" s="137"/>
      <c r="C5" s="137"/>
      <c r="D5" s="137"/>
      <c r="E5" s="137"/>
      <c r="F5" s="138"/>
      <c r="G5" s="139" t="s">
        <v>96</v>
      </c>
      <c r="H5" s="137"/>
      <c r="I5" s="138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3.2">
      <c r="A6" s="43" t="s">
        <v>7</v>
      </c>
      <c r="B6" s="128" t="s">
        <v>97</v>
      </c>
      <c r="C6" s="110"/>
      <c r="D6" s="110"/>
      <c r="E6" s="110"/>
      <c r="F6" s="111"/>
      <c r="G6" s="44"/>
      <c r="H6" s="44"/>
      <c r="I6" s="44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3.2">
      <c r="A7" s="43"/>
      <c r="B7" s="42" t="s">
        <v>9</v>
      </c>
      <c r="C7" s="128" t="s">
        <v>98</v>
      </c>
      <c r="D7" s="110"/>
      <c r="E7" s="110"/>
      <c r="F7" s="111"/>
      <c r="G7" s="44"/>
      <c r="H7" s="44"/>
      <c r="I7" s="44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3.2">
      <c r="A8" s="43"/>
      <c r="B8" s="42"/>
      <c r="C8" s="42"/>
      <c r="D8" s="42" t="s">
        <v>99</v>
      </c>
      <c r="E8" s="42"/>
      <c r="F8" s="44"/>
      <c r="G8" s="45">
        <v>11593783</v>
      </c>
      <c r="H8" s="44"/>
      <c r="I8" s="44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3.2">
      <c r="A9" s="43"/>
      <c r="B9" s="42"/>
      <c r="C9" s="42"/>
      <c r="D9" s="42" t="s">
        <v>200</v>
      </c>
      <c r="E9" s="42"/>
      <c r="F9" s="44"/>
      <c r="G9" s="45">
        <v>-86156</v>
      </c>
      <c r="H9" s="44"/>
      <c r="I9" s="44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3.2">
      <c r="A10" s="43"/>
      <c r="B10" s="42"/>
      <c r="C10" s="42"/>
      <c r="D10" s="42" t="s">
        <v>101</v>
      </c>
      <c r="E10" s="42"/>
      <c r="F10" s="44"/>
      <c r="G10" s="47">
        <v>37006</v>
      </c>
      <c r="H10" s="44"/>
      <c r="I10" s="44"/>
      <c r="J10" s="46" t="s">
        <v>100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2">
      <c r="A11" s="43"/>
      <c r="B11" s="42"/>
      <c r="C11" s="128" t="s">
        <v>102</v>
      </c>
      <c r="D11" s="110"/>
      <c r="E11" s="110"/>
      <c r="F11" s="111"/>
      <c r="G11" s="48"/>
      <c r="H11" s="47">
        <f>SUM(G8:G10)</f>
        <v>11544633</v>
      </c>
      <c r="I11" s="44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3.2">
      <c r="A12" s="43"/>
      <c r="B12" s="42" t="s">
        <v>13</v>
      </c>
      <c r="C12" s="128" t="s">
        <v>103</v>
      </c>
      <c r="D12" s="110"/>
      <c r="E12" s="110"/>
      <c r="F12" s="111"/>
      <c r="G12" s="49"/>
      <c r="H12" s="44"/>
      <c r="I12" s="44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3.2">
      <c r="A13" s="43"/>
      <c r="B13" s="42"/>
      <c r="C13" s="131" t="s">
        <v>104</v>
      </c>
      <c r="D13" s="110"/>
      <c r="E13" s="110"/>
      <c r="F13" s="110"/>
      <c r="G13" s="49"/>
      <c r="H13" s="44"/>
      <c r="I13" s="44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2">
      <c r="A14" s="43"/>
      <c r="B14" s="42"/>
      <c r="C14" s="42"/>
      <c r="D14" s="42"/>
      <c r="E14" s="128" t="s">
        <v>105</v>
      </c>
      <c r="F14" s="111"/>
      <c r="G14" s="50">
        <v>400910</v>
      </c>
      <c r="H14" s="44"/>
      <c r="I14" s="44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2">
      <c r="A15" s="43"/>
      <c r="B15" s="42"/>
      <c r="C15" s="42"/>
      <c r="D15" s="42"/>
      <c r="E15" s="128" t="s">
        <v>106</v>
      </c>
      <c r="F15" s="111"/>
      <c r="G15" s="51" t="s">
        <v>107</v>
      </c>
      <c r="H15" s="44"/>
      <c r="I15" s="44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2">
      <c r="A16" s="43"/>
      <c r="B16" s="42"/>
      <c r="C16" s="42"/>
      <c r="D16" s="42"/>
      <c r="E16" s="128" t="s">
        <v>108</v>
      </c>
      <c r="F16" s="111"/>
      <c r="G16" s="47">
        <f>SUM(G14:G15)</f>
        <v>400910</v>
      </c>
      <c r="H16" s="44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2">
      <c r="A17" s="43"/>
      <c r="B17" s="42"/>
      <c r="C17" s="128" t="s">
        <v>109</v>
      </c>
      <c r="D17" s="110"/>
      <c r="E17" s="110"/>
      <c r="F17" s="111"/>
      <c r="G17" s="44"/>
      <c r="H17" s="47">
        <f>G16</f>
        <v>400910</v>
      </c>
      <c r="I17" s="44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2">
      <c r="A18" s="43"/>
      <c r="B18" s="128" t="s">
        <v>110</v>
      </c>
      <c r="C18" s="110"/>
      <c r="D18" s="110"/>
      <c r="E18" s="110"/>
      <c r="F18" s="111"/>
      <c r="G18" s="44"/>
      <c r="H18" s="44"/>
      <c r="I18" s="47">
        <f>SUM(H11:H17)</f>
        <v>11945543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3.2">
      <c r="A19" s="43" t="s">
        <v>36</v>
      </c>
      <c r="B19" s="128" t="s">
        <v>111</v>
      </c>
      <c r="C19" s="110"/>
      <c r="D19" s="110"/>
      <c r="E19" s="110"/>
      <c r="F19" s="111"/>
      <c r="G19" s="44"/>
      <c r="H19" s="44"/>
      <c r="I19" s="44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3.2">
      <c r="A20" s="43"/>
      <c r="B20" s="42" t="s">
        <v>9</v>
      </c>
      <c r="C20" s="128" t="s">
        <v>112</v>
      </c>
      <c r="D20" s="110"/>
      <c r="E20" s="110"/>
      <c r="F20" s="111"/>
      <c r="G20" s="44"/>
      <c r="H20" s="44"/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3.2">
      <c r="A21" s="43"/>
      <c r="B21" s="42"/>
      <c r="C21" s="42"/>
      <c r="D21" s="42" t="s">
        <v>113</v>
      </c>
      <c r="E21" s="42"/>
      <c r="F21" s="44"/>
      <c r="G21" s="45">
        <v>423457</v>
      </c>
      <c r="H21" s="44"/>
      <c r="I21" s="44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3.2">
      <c r="A22" s="43"/>
      <c r="B22" s="42"/>
      <c r="C22" s="42"/>
      <c r="D22" s="42" t="s">
        <v>114</v>
      </c>
      <c r="E22" s="42"/>
      <c r="F22" s="44"/>
      <c r="G22" s="45">
        <v>8850</v>
      </c>
      <c r="H22" s="44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3.2">
      <c r="A23" s="43"/>
      <c r="B23" s="42"/>
      <c r="C23" s="42"/>
      <c r="D23" s="42" t="s">
        <v>115</v>
      </c>
      <c r="E23" s="42"/>
      <c r="F23" s="44"/>
      <c r="G23" s="47">
        <v>257091</v>
      </c>
      <c r="H23" s="44"/>
      <c r="I23" s="44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3.2">
      <c r="A24" s="43"/>
      <c r="B24" s="42"/>
      <c r="C24" s="128" t="s">
        <v>116</v>
      </c>
      <c r="D24" s="110"/>
      <c r="E24" s="110"/>
      <c r="F24" s="111"/>
      <c r="G24" s="44"/>
      <c r="H24" s="47">
        <f>SUM(G21:G23)</f>
        <v>689398</v>
      </c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3.2">
      <c r="A25" s="43"/>
      <c r="B25" s="128" t="s">
        <v>117</v>
      </c>
      <c r="C25" s="110"/>
      <c r="D25" s="110"/>
      <c r="E25" s="110"/>
      <c r="F25" s="111"/>
      <c r="G25" s="44"/>
      <c r="H25" s="48"/>
      <c r="I25" s="47">
        <f>H24</f>
        <v>689398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3.2">
      <c r="A26" s="43" t="s">
        <v>118</v>
      </c>
      <c r="B26" s="128" t="s">
        <v>119</v>
      </c>
      <c r="C26" s="110"/>
      <c r="D26" s="110"/>
      <c r="E26" s="110"/>
      <c r="F26" s="111"/>
      <c r="G26" s="44"/>
      <c r="H26" s="49"/>
      <c r="I26" s="44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3.2">
      <c r="A27" s="43"/>
      <c r="B27" s="42"/>
      <c r="C27" s="128" t="s">
        <v>120</v>
      </c>
      <c r="D27" s="110"/>
      <c r="E27" s="110"/>
      <c r="F27" s="111"/>
      <c r="G27" s="44"/>
      <c r="H27" s="52">
        <v>8606230</v>
      </c>
      <c r="I27" s="44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3.2">
      <c r="A28" s="43"/>
      <c r="B28" s="42"/>
      <c r="C28" s="128" t="s">
        <v>91</v>
      </c>
      <c r="D28" s="110"/>
      <c r="E28" s="110"/>
      <c r="F28" s="111"/>
      <c r="G28" s="44"/>
      <c r="H28" s="53">
        <v>3349881</v>
      </c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3.2">
      <c r="A29" s="43"/>
      <c r="B29" s="128" t="s">
        <v>121</v>
      </c>
      <c r="C29" s="110"/>
      <c r="D29" s="110"/>
      <c r="E29" s="110"/>
      <c r="F29" s="111"/>
      <c r="G29" s="44"/>
      <c r="H29" s="44"/>
      <c r="I29" s="47">
        <f>SUM(H27:H28)</f>
        <v>11956111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3.2">
      <c r="A30" s="54"/>
      <c r="B30" s="129" t="s">
        <v>122</v>
      </c>
      <c r="C30" s="113"/>
      <c r="D30" s="113"/>
      <c r="E30" s="113"/>
      <c r="F30" s="114"/>
      <c r="G30" s="55"/>
      <c r="H30" s="55"/>
      <c r="I30" s="56">
        <f>I29+I25</f>
        <v>12645509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" customHeight="1">
      <c r="A31" s="130" t="s">
        <v>123</v>
      </c>
      <c r="B31" s="119"/>
      <c r="C31" s="119"/>
      <c r="D31" s="119"/>
      <c r="E31" s="119"/>
      <c r="F31" s="119"/>
      <c r="G31" s="119"/>
      <c r="H31" s="119"/>
      <c r="I31" s="119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3.2">
      <c r="A32" s="57" t="s">
        <v>124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3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3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3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3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3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3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3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3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3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3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3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3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3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3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3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3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3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3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3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3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3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3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3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3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3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3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3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3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3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3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3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3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3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3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3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3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3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3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3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3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3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3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3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3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3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3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3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3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3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3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3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3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3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3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3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3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3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3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3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3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3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3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3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3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3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3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3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3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3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3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3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3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3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3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3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3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3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3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3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3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3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3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3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3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3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3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3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3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3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3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3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3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3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3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3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3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3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3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3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3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3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3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3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3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3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3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3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3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3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3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3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3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3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3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3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3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3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3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3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3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3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3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3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3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3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3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3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3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3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3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3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3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3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3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3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3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3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3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3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3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3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3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3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3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3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3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3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3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3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3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3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3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3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3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3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3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3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3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3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3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3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3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3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3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3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3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3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3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3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3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3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3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3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3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3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3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3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3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3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3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3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3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3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3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3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3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3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3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3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3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3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3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3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3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3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3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3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3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3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3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3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3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3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3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3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3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3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3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3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3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3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3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3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3.2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3.2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3.2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3.2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3.2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3.2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3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3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3.2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3.2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3.2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3.2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3.2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3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3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3.2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3.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3.2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3.2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3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3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3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3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3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3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3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3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3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3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3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3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3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3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3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3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3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3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3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3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3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3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3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3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3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3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3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3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3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3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3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3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3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3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3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3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3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3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3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3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3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3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3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3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3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3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3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3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3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3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3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3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3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3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3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3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3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3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3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3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3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3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3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3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3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3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3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3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3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3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3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3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3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3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3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3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3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3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3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3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3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3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3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3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3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3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3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3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3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3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3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3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3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3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3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3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3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3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3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3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3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3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3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3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3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3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3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3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3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3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3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3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3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3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3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3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3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3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3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3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3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3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3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3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3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3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3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3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3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3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3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3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3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3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3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3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3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3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3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3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3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3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3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3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3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3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3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3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3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3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3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3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3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3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3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3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3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3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3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3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3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3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3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3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3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3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3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3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3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3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3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3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3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3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3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3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3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3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3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3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3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3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3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3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3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3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3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3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3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3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3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3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3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3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3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3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3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3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3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3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3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3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3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3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3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3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3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3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3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3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3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3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3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3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3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3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3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3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3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3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3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3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3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3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3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3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3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3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3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3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3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3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3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3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3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3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3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3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3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3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3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3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3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3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3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3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3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3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3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3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3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3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3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3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3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3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3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3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3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3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3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3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3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3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3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3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3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3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3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3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3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3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3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3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3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3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3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3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3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3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3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3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3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3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3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3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3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3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3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3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3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3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3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3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3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3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3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3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3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3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3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3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3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3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3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3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3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3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3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3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3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3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3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3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3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3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3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3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3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3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3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3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3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3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3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3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3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3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3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3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3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3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3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3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3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3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3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3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3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3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3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3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3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3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3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3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3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3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3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3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3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3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3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3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3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3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3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3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3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3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3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3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3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3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3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3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3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3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3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3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3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3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3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3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3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3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3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3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3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3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3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3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3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3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3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3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3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3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3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3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3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3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3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3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3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3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3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3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3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3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3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3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3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3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3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3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3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3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3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3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3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3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3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3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3.2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3.2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3.2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3.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3.2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3.2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3.2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3.2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3.2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3.2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3.2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3.2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3.2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3.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3.2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3.2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3.2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3.2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3.2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3.2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3.2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3.2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3.2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3.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3.2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3.2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3.2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3.2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3.2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3.2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3.2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3.2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3.2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3.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3.2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3.2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3.2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3.2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3.2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3.2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3.2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3.2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3.2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3.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3.2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3.2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3.2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3.2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3.2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3.2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3.2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3.2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3.2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3.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3.2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3.2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3.2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3.2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3.2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3.2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3.2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3.2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3.2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3.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3.2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3.2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3.2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3.2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3.2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3.2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3.2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3.2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3.2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3.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3.2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3.2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3.2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3.2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3.2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3.2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3.2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3.2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3.2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3.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3.2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3.2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3.2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3.2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3.2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3.2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3.2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3.2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3.2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3.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3.2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3.2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3.2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3.2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3.2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3.2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3.2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3.2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3.2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3.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3.2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3.2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3.2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3.2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3.2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3.2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3.2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3.2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3.2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3.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3.2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3.2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3.2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3.2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3.2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3.2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3.2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3.2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3.2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3.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3.2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3.2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3.2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3.2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3.2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3.2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3.2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3.2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3.2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3.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3.2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3.2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3.2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3.2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3.2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3.2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3.2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3.2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3.2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3.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3.2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3.2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3.2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3.2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3.2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3.2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3.2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3.2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3.2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3.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3.2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3.2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3.2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3.2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3.2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3.2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3.2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3.2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3.2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3.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3.2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3.2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3.2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3.2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3.2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3.2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3.2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3.2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3.2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3.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3.2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3.2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3.2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3.2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3.2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3.2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3.2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3.2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3.2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3.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3.2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3.2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3.2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3.2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3.2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3.2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3.2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3.2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3.2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3.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3.2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3.2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3.2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3.2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3.2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3.2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3.2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3.2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3.2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3.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3.2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3.2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3.2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3.2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3.2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3.2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3.2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3.2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3.2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3.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3.2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3.2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3.2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3.2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3.2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3.2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3.2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3.2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3.2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3.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3.2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3.2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3.2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3.2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3.2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3.2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3.2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3.2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3.2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3.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3.2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3.2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3.2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3.2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3.2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3.2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3.2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3.2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3.2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3.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3.2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3.2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3.2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3.2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3.2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3.2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3.2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3.2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3.2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3.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3.2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3.2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3.2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3.2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3.2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3.2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3.2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3.2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3.2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3.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3.2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3.2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3.2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3.2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3.2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3.2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3.2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3.2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3.2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3.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3.2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3.2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3.2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3.2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3.2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3.2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3.2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3.2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3.2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3.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3.2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3.2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3.2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3.2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3.2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3.2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3.2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3.2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3.2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3.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3.2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3.2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3.2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3.2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3.2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3.2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3.2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3.2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3.2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3.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3.2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3.2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3.2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3.2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3.2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3.2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3.2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3.2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3.2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3.2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3.2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3.2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3.2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3.2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3.2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3.2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</sheetData>
  <mergeCells count="26">
    <mergeCell ref="A1:I1"/>
    <mergeCell ref="A2:I2"/>
    <mergeCell ref="A3:I3"/>
    <mergeCell ref="A4:I4"/>
    <mergeCell ref="A5:F5"/>
    <mergeCell ref="G5:I5"/>
    <mergeCell ref="B6:F6"/>
    <mergeCell ref="C7:F7"/>
    <mergeCell ref="C11:F11"/>
    <mergeCell ref="C12:F12"/>
    <mergeCell ref="C13:F13"/>
    <mergeCell ref="E14:F14"/>
    <mergeCell ref="E15:F15"/>
    <mergeCell ref="E16:F16"/>
    <mergeCell ref="C27:F27"/>
    <mergeCell ref="C28:F28"/>
    <mergeCell ref="B29:F29"/>
    <mergeCell ref="B30:F30"/>
    <mergeCell ref="A31:I31"/>
    <mergeCell ref="C17:F17"/>
    <mergeCell ref="B18:F18"/>
    <mergeCell ref="B19:F19"/>
    <mergeCell ref="C20:F20"/>
    <mergeCell ref="C24:F24"/>
    <mergeCell ref="B25:F25"/>
    <mergeCell ref="B26:F26"/>
  </mergeCells>
  <phoneticPr fontId="19"/>
  <pageMargins left="1.299212598425197" right="0.31496062992125984" top="0.94488188976377963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1"/>
  <sheetViews>
    <sheetView tabSelected="1" topLeftCell="A67" workbookViewId="0">
      <selection activeCell="H76" sqref="H76"/>
    </sheetView>
  </sheetViews>
  <sheetFormatPr defaultColWidth="12.6640625" defaultRowHeight="15" customHeight="1"/>
  <cols>
    <col min="1" max="2" width="2.33203125" customWidth="1"/>
    <col min="3" max="3" width="15.6640625" customWidth="1"/>
    <col min="4" max="4" width="9.77734375" customWidth="1"/>
    <col min="5" max="5" width="12.33203125" customWidth="1"/>
    <col min="6" max="7" width="9.77734375" customWidth="1"/>
    <col min="8" max="8" width="11.88671875" customWidth="1"/>
    <col min="9" max="9" width="9.77734375" customWidth="1"/>
    <col min="10" max="10" width="13.5546875" customWidth="1"/>
    <col min="11" max="11" width="10.6640625" customWidth="1"/>
    <col min="12" max="13" width="10.44140625" customWidth="1"/>
    <col min="14" max="14" width="12.77734375" customWidth="1"/>
    <col min="15" max="15" width="14.21875" customWidth="1"/>
    <col min="16" max="16" width="11.6640625" customWidth="1"/>
    <col min="17" max="26" width="9.77734375" customWidth="1"/>
  </cols>
  <sheetData>
    <row r="1" spans="1:26" ht="13.2">
      <c r="A1" s="58" t="s">
        <v>125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2">
      <c r="A2" s="157" t="s">
        <v>126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3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3.2">
      <c r="A4" s="158" t="s">
        <v>127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59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3.2">
      <c r="A5" s="160" t="s">
        <v>128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3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3.2">
      <c r="A7" s="58" t="s">
        <v>129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5.5" customHeight="1">
      <c r="A8" s="163" t="s">
        <v>130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3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3.2">
      <c r="A10" s="58" t="s">
        <v>131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3.2">
      <c r="A11" s="58"/>
      <c r="B11" s="153" t="s">
        <v>132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3.2">
      <c r="A12" s="58"/>
      <c r="B12" s="153" t="s">
        <v>133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5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3.2">
      <c r="A13" s="58"/>
      <c r="B13" s="153" t="s">
        <v>134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3.2">
      <c r="A14" s="58" t="s">
        <v>135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3.2">
      <c r="A15" s="58" t="s">
        <v>136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3.2">
      <c r="A16" s="58" t="s">
        <v>137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3.2">
      <c r="A17" s="58" t="s">
        <v>138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3.2">
      <c r="A18" s="58" t="s">
        <v>139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3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 t="s">
        <v>1</v>
      </c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3.2">
      <c r="A20" s="154" t="s">
        <v>2</v>
      </c>
      <c r="B20" s="119"/>
      <c r="C20" s="120"/>
      <c r="D20" s="155" t="s">
        <v>140</v>
      </c>
      <c r="E20" s="147"/>
      <c r="F20" s="147"/>
      <c r="G20" s="147"/>
      <c r="H20" s="147"/>
      <c r="I20" s="147"/>
      <c r="J20" s="147"/>
      <c r="K20" s="148"/>
      <c r="L20" s="156" t="s">
        <v>4</v>
      </c>
      <c r="M20" s="147"/>
      <c r="N20" s="147"/>
      <c r="O20" s="148"/>
      <c r="P20" s="95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31.95" customHeight="1">
      <c r="A21" s="125"/>
      <c r="B21" s="113"/>
      <c r="C21" s="114"/>
      <c r="D21" s="62" t="s">
        <v>141</v>
      </c>
      <c r="E21" s="62" t="s">
        <v>181</v>
      </c>
      <c r="F21" s="62" t="s">
        <v>142</v>
      </c>
      <c r="G21" s="62" t="s">
        <v>182</v>
      </c>
      <c r="H21" s="62" t="s">
        <v>146</v>
      </c>
      <c r="I21" s="62" t="s">
        <v>143</v>
      </c>
      <c r="J21" s="63" t="s">
        <v>144</v>
      </c>
      <c r="K21" s="63" t="s">
        <v>145</v>
      </c>
      <c r="L21" s="62" t="s">
        <v>183</v>
      </c>
      <c r="M21" s="62" t="s">
        <v>184</v>
      </c>
      <c r="N21" s="63" t="s">
        <v>147</v>
      </c>
      <c r="O21" s="96" t="s">
        <v>148</v>
      </c>
      <c r="P21" s="97" t="s">
        <v>5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5.75" customHeight="1">
      <c r="A22" s="152" t="s">
        <v>149</v>
      </c>
      <c r="B22" s="119"/>
      <c r="C22" s="120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5.75" customHeight="1">
      <c r="A23" s="150" t="s">
        <v>150</v>
      </c>
      <c r="B23" s="110"/>
      <c r="C23" s="111"/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240500</v>
      </c>
      <c r="K23" s="66">
        <f t="shared" ref="K23:K29" si="0">SUM(D23:J23)</f>
        <v>240500</v>
      </c>
      <c r="L23" s="65"/>
      <c r="M23" s="65"/>
      <c r="N23" s="66">
        <v>0</v>
      </c>
      <c r="O23" s="66">
        <f t="shared" ref="O23:O29" si="1">L23+N23</f>
        <v>0</v>
      </c>
      <c r="P23" s="66">
        <f t="shared" ref="P23:P29" si="2">K23+O23</f>
        <v>240500</v>
      </c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5.75" customHeight="1">
      <c r="A24" s="150" t="s">
        <v>151</v>
      </c>
      <c r="B24" s="110"/>
      <c r="C24" s="111"/>
      <c r="D24" s="66">
        <v>959867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/>
      <c r="K24" s="66">
        <f t="shared" si="0"/>
        <v>959867</v>
      </c>
      <c r="L24" s="66">
        <v>0</v>
      </c>
      <c r="M24" s="66">
        <v>0</v>
      </c>
      <c r="N24" s="66">
        <v>0</v>
      </c>
      <c r="O24" s="66">
        <f t="shared" si="1"/>
        <v>0</v>
      </c>
      <c r="P24" s="66">
        <f t="shared" si="2"/>
        <v>959867</v>
      </c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5.75" customHeight="1">
      <c r="A25" s="150" t="s">
        <v>16</v>
      </c>
      <c r="B25" s="110"/>
      <c r="C25" s="111"/>
      <c r="D25" s="66"/>
      <c r="E25" s="66"/>
      <c r="F25" s="66"/>
      <c r="G25" s="66"/>
      <c r="H25" s="66">
        <v>0</v>
      </c>
      <c r="I25" s="66">
        <v>0</v>
      </c>
      <c r="J25" s="66">
        <v>5483108</v>
      </c>
      <c r="K25" s="66">
        <f t="shared" si="0"/>
        <v>5483108</v>
      </c>
      <c r="L25" s="66">
        <v>0</v>
      </c>
      <c r="M25" s="66">
        <v>0</v>
      </c>
      <c r="N25" s="66">
        <v>0</v>
      </c>
      <c r="O25" s="66">
        <f t="shared" si="1"/>
        <v>0</v>
      </c>
      <c r="P25" s="66">
        <f t="shared" si="2"/>
        <v>5483108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5.75" customHeight="1">
      <c r="A26" s="150" t="s">
        <v>152</v>
      </c>
      <c r="B26" s="110"/>
      <c r="C26" s="111"/>
      <c r="D26" s="66"/>
      <c r="E26" s="66"/>
      <c r="F26" s="66"/>
      <c r="G26" s="66"/>
      <c r="H26" s="66">
        <v>0</v>
      </c>
      <c r="I26" s="66">
        <v>0</v>
      </c>
      <c r="J26" s="66">
        <v>1800000</v>
      </c>
      <c r="K26" s="66">
        <f t="shared" ref="K26" si="3">SUM(D26:J26)</f>
        <v>1800000</v>
      </c>
      <c r="L26" s="66">
        <v>0</v>
      </c>
      <c r="M26" s="66">
        <v>0</v>
      </c>
      <c r="N26" s="66">
        <v>0</v>
      </c>
      <c r="O26" s="66">
        <f t="shared" ref="O26" si="4">L26+N26</f>
        <v>0</v>
      </c>
      <c r="P26" s="66">
        <f t="shared" ref="P26" si="5">K26+O26</f>
        <v>1800000</v>
      </c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5.75" customHeight="1">
      <c r="A27" s="150" t="s">
        <v>153</v>
      </c>
      <c r="B27" s="110"/>
      <c r="C27" s="111"/>
      <c r="D27" s="66">
        <v>578200</v>
      </c>
      <c r="E27" s="66">
        <v>0</v>
      </c>
      <c r="F27" s="66">
        <v>420000</v>
      </c>
      <c r="G27" s="66">
        <v>0</v>
      </c>
      <c r="H27" s="66">
        <v>0</v>
      </c>
      <c r="I27" s="66">
        <v>0</v>
      </c>
      <c r="J27" s="66">
        <v>5370000</v>
      </c>
      <c r="K27" s="66">
        <f t="shared" si="0"/>
        <v>6368200</v>
      </c>
      <c r="L27" s="66">
        <v>0</v>
      </c>
      <c r="M27" s="66">
        <v>0</v>
      </c>
      <c r="N27" s="66">
        <v>0</v>
      </c>
      <c r="O27" s="66">
        <f t="shared" si="1"/>
        <v>0</v>
      </c>
      <c r="P27" s="66">
        <f t="shared" si="2"/>
        <v>6368200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5.75" customHeight="1">
      <c r="A28" s="150" t="s">
        <v>154</v>
      </c>
      <c r="B28" s="110"/>
      <c r="C28" s="111"/>
      <c r="D28" s="66">
        <v>2741770</v>
      </c>
      <c r="E28" s="66"/>
      <c r="F28" s="66">
        <v>251700</v>
      </c>
      <c r="G28" s="66">
        <v>0</v>
      </c>
      <c r="H28" s="66">
        <v>1684400</v>
      </c>
      <c r="I28" s="66">
        <v>2259900</v>
      </c>
      <c r="J28" s="66">
        <v>0</v>
      </c>
      <c r="K28" s="66">
        <f t="shared" si="0"/>
        <v>6937770</v>
      </c>
      <c r="L28" s="66">
        <v>1498600</v>
      </c>
      <c r="M28" s="66">
        <v>0</v>
      </c>
      <c r="N28" s="66">
        <v>0</v>
      </c>
      <c r="O28" s="66">
        <f t="shared" si="1"/>
        <v>1498600</v>
      </c>
      <c r="P28" s="66">
        <f t="shared" si="2"/>
        <v>8436370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5.75" customHeight="1">
      <c r="A29" s="150" t="s">
        <v>155</v>
      </c>
      <c r="B29" s="110"/>
      <c r="C29" s="111"/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f t="shared" si="0"/>
        <v>0</v>
      </c>
      <c r="L29" s="68">
        <v>0</v>
      </c>
      <c r="M29" s="68">
        <v>0</v>
      </c>
      <c r="N29" s="68">
        <v>6781</v>
      </c>
      <c r="O29" s="68">
        <f t="shared" si="1"/>
        <v>6781</v>
      </c>
      <c r="P29" s="68">
        <f t="shared" si="2"/>
        <v>6781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5.75" customHeight="1">
      <c r="A30" s="150" t="s">
        <v>156</v>
      </c>
      <c r="B30" s="110"/>
      <c r="C30" s="111"/>
      <c r="D30" s="68">
        <f t="shared" ref="D30:P30" si="6">SUM(D23:D29)</f>
        <v>4279837</v>
      </c>
      <c r="E30" s="68">
        <f t="shared" si="6"/>
        <v>0</v>
      </c>
      <c r="F30" s="68">
        <f t="shared" si="6"/>
        <v>671700</v>
      </c>
      <c r="G30" s="68">
        <f t="shared" si="6"/>
        <v>0</v>
      </c>
      <c r="H30" s="68">
        <f t="shared" si="6"/>
        <v>1684400</v>
      </c>
      <c r="I30" s="68">
        <f t="shared" si="6"/>
        <v>2259900</v>
      </c>
      <c r="J30" s="68">
        <f t="shared" si="6"/>
        <v>12893608</v>
      </c>
      <c r="K30" s="68">
        <f t="shared" si="6"/>
        <v>21789445</v>
      </c>
      <c r="L30" s="68">
        <f t="shared" si="6"/>
        <v>1498600</v>
      </c>
      <c r="M30" s="68">
        <f t="shared" si="6"/>
        <v>0</v>
      </c>
      <c r="N30" s="68">
        <f t="shared" si="6"/>
        <v>6781</v>
      </c>
      <c r="O30" s="68">
        <f t="shared" si="6"/>
        <v>1505381</v>
      </c>
      <c r="P30" s="68">
        <f t="shared" si="6"/>
        <v>23294826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5.75" customHeight="1">
      <c r="A31" s="151" t="s">
        <v>157</v>
      </c>
      <c r="B31" s="110"/>
      <c r="C31" s="111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5.75" customHeight="1">
      <c r="A32" s="151" t="s">
        <v>158</v>
      </c>
      <c r="B32" s="110"/>
      <c r="C32" s="111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5.75" customHeight="1">
      <c r="A33" s="150" t="s">
        <v>65</v>
      </c>
      <c r="B33" s="110"/>
      <c r="C33" s="111"/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1920000</v>
      </c>
      <c r="K33" s="66">
        <f>SUM(D33:J33)</f>
        <v>1920000</v>
      </c>
      <c r="L33" s="66">
        <v>0</v>
      </c>
      <c r="M33" s="66">
        <v>0</v>
      </c>
      <c r="N33" s="66">
        <v>0</v>
      </c>
      <c r="O33" s="66">
        <f>L33+N33</f>
        <v>0</v>
      </c>
      <c r="P33" s="66">
        <f>K33+O33</f>
        <v>1920000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5.75" customHeight="1">
      <c r="A34" s="150" t="s">
        <v>66</v>
      </c>
      <c r="B34" s="110"/>
      <c r="C34" s="111"/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297128</v>
      </c>
      <c r="K34" s="66">
        <f>SUM(D34:J34)</f>
        <v>297128</v>
      </c>
      <c r="L34" s="66">
        <v>0</v>
      </c>
      <c r="M34" s="66">
        <v>0</v>
      </c>
      <c r="N34" s="66">
        <v>0</v>
      </c>
      <c r="O34" s="66">
        <f>L34+N34</f>
        <v>0</v>
      </c>
      <c r="P34" s="66">
        <f>K34+O34</f>
        <v>297128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5.75" customHeight="1">
      <c r="A35" s="150" t="s">
        <v>159</v>
      </c>
      <c r="B35" s="110"/>
      <c r="C35" s="111"/>
      <c r="D35" s="66"/>
      <c r="E35" s="66">
        <v>742207</v>
      </c>
      <c r="F35" s="66">
        <v>169000</v>
      </c>
      <c r="G35" s="66">
        <v>0</v>
      </c>
      <c r="H35" s="66">
        <v>67397</v>
      </c>
      <c r="I35" s="66">
        <v>1473229</v>
      </c>
      <c r="J35" s="66"/>
      <c r="K35" s="66">
        <f>SUM(D35:J35)</f>
        <v>2451833</v>
      </c>
      <c r="L35" s="66"/>
      <c r="M35" s="66">
        <v>0</v>
      </c>
      <c r="N35" s="66">
        <v>0</v>
      </c>
      <c r="O35" s="66">
        <f>L35+N35</f>
        <v>0</v>
      </c>
      <c r="P35" s="66">
        <f>K35+O35</f>
        <v>2451833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5.75" customHeight="1">
      <c r="A36" s="150" t="s">
        <v>48</v>
      </c>
      <c r="B36" s="110"/>
      <c r="C36" s="111"/>
      <c r="D36" s="66"/>
      <c r="E36" s="66">
        <v>0</v>
      </c>
      <c r="F36" s="66"/>
      <c r="G36" s="66">
        <v>0</v>
      </c>
      <c r="H36" s="66">
        <v>0</v>
      </c>
      <c r="I36" s="66">
        <v>0</v>
      </c>
      <c r="J36" s="66">
        <v>0</v>
      </c>
      <c r="K36" s="66">
        <f>SUM(D36:J36)</f>
        <v>0</v>
      </c>
      <c r="L36" s="66">
        <v>0</v>
      </c>
      <c r="M36" s="66">
        <v>0</v>
      </c>
      <c r="N36" s="66">
        <v>0</v>
      </c>
      <c r="O36" s="66">
        <f>L36+N36</f>
        <v>0</v>
      </c>
      <c r="P36" s="66">
        <f>K36+O36</f>
        <v>0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5.75" customHeight="1">
      <c r="A37" s="150" t="s">
        <v>49</v>
      </c>
      <c r="B37" s="110"/>
      <c r="C37" s="111"/>
      <c r="D37" s="67"/>
      <c r="E37" s="67"/>
      <c r="F37" s="67"/>
      <c r="G37" s="67"/>
      <c r="H37" s="67">
        <v>0</v>
      </c>
      <c r="I37" s="67">
        <v>0</v>
      </c>
      <c r="J37" s="67">
        <v>5483108</v>
      </c>
      <c r="K37" s="67">
        <f>SUM(D37:J37)</f>
        <v>5483108</v>
      </c>
      <c r="L37" s="67">
        <v>0</v>
      </c>
      <c r="M37" s="67">
        <v>0</v>
      </c>
      <c r="N37" s="67">
        <v>0</v>
      </c>
      <c r="O37" s="94">
        <f>L37+N37</f>
        <v>0</v>
      </c>
      <c r="P37" s="67">
        <f>K37+O37</f>
        <v>5483108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5.75" customHeight="1">
      <c r="A38" s="150" t="s">
        <v>160</v>
      </c>
      <c r="B38" s="110"/>
      <c r="C38" s="111"/>
      <c r="D38" s="70">
        <f t="shared" ref="D38:M38" si="7">SUM(D32:D37)</f>
        <v>0</v>
      </c>
      <c r="E38" s="69">
        <f t="shared" si="7"/>
        <v>742207</v>
      </c>
      <c r="F38" s="69">
        <f t="shared" si="7"/>
        <v>169000</v>
      </c>
      <c r="G38" s="69">
        <f t="shared" si="7"/>
        <v>0</v>
      </c>
      <c r="H38" s="69">
        <f t="shared" si="7"/>
        <v>67397</v>
      </c>
      <c r="I38" s="69">
        <f t="shared" si="7"/>
        <v>1473229</v>
      </c>
      <c r="J38" s="69">
        <f t="shared" si="7"/>
        <v>7700236</v>
      </c>
      <c r="K38" s="69">
        <f t="shared" si="7"/>
        <v>10152069</v>
      </c>
      <c r="L38" s="69">
        <f t="shared" si="7"/>
        <v>0</v>
      </c>
      <c r="M38" s="69">
        <f t="shared" si="7"/>
        <v>0</v>
      </c>
      <c r="N38" s="69">
        <f>SUM(N33:N37)</f>
        <v>0</v>
      </c>
      <c r="O38" s="69">
        <f>SUM(O32:O37)</f>
        <v>0</v>
      </c>
      <c r="P38" s="69">
        <f>SUM(P32:P37)</f>
        <v>10152069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5.75" customHeight="1">
      <c r="A39" s="151" t="s">
        <v>161</v>
      </c>
      <c r="B39" s="110"/>
      <c r="C39" s="111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5.75" customHeight="1">
      <c r="A40" s="150" t="s">
        <v>54</v>
      </c>
      <c r="B40" s="110"/>
      <c r="C40" s="111"/>
      <c r="D40" s="66">
        <v>2098200</v>
      </c>
      <c r="E40" s="66">
        <v>0</v>
      </c>
      <c r="F40" s="66">
        <v>168412</v>
      </c>
      <c r="G40" s="66">
        <v>0</v>
      </c>
      <c r="H40" s="66">
        <v>493989</v>
      </c>
      <c r="I40" s="66">
        <v>0</v>
      </c>
      <c r="J40" s="66">
        <v>0</v>
      </c>
      <c r="K40" s="66">
        <f t="shared" ref="K40:K66" si="8">SUM(D40:J40)</f>
        <v>2760601</v>
      </c>
      <c r="L40" s="66">
        <v>0</v>
      </c>
      <c r="M40" s="66">
        <v>0</v>
      </c>
      <c r="N40" s="66">
        <v>0</v>
      </c>
      <c r="O40" s="66">
        <f t="shared" ref="O40:O66" si="9">L40+N40</f>
        <v>0</v>
      </c>
      <c r="P40" s="66">
        <f t="shared" ref="P40:P66" si="10">K40+O40</f>
        <v>2760601</v>
      </c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5.75" customHeight="1">
      <c r="A41" s="93"/>
      <c r="B41" s="64"/>
      <c r="C41" s="98" t="s">
        <v>55</v>
      </c>
      <c r="D41" s="66">
        <v>0</v>
      </c>
      <c r="E41" s="66">
        <v>1650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f t="shared" si="8"/>
        <v>1650</v>
      </c>
      <c r="L41" s="66">
        <v>0</v>
      </c>
      <c r="M41" s="66">
        <v>0</v>
      </c>
      <c r="N41" s="66">
        <v>0</v>
      </c>
      <c r="O41" s="66">
        <f t="shared" si="9"/>
        <v>0</v>
      </c>
      <c r="P41" s="66">
        <f t="shared" si="10"/>
        <v>1650</v>
      </c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5.75" customHeight="1">
      <c r="A42" s="150" t="s">
        <v>56</v>
      </c>
      <c r="B42" s="110"/>
      <c r="C42" s="111"/>
      <c r="D42" s="66">
        <v>310124</v>
      </c>
      <c r="E42" s="66">
        <v>9821</v>
      </c>
      <c r="F42" s="66">
        <v>170185</v>
      </c>
      <c r="G42" s="66">
        <v>0</v>
      </c>
      <c r="H42" s="66">
        <v>23949</v>
      </c>
      <c r="I42" s="66">
        <v>3016</v>
      </c>
      <c r="J42" s="66">
        <v>113295</v>
      </c>
      <c r="K42" s="66">
        <f t="shared" si="8"/>
        <v>630390</v>
      </c>
      <c r="L42" s="66">
        <v>0</v>
      </c>
      <c r="M42" s="66">
        <v>0</v>
      </c>
      <c r="N42" s="66"/>
      <c r="O42" s="66">
        <f t="shared" si="9"/>
        <v>0</v>
      </c>
      <c r="P42" s="66">
        <f t="shared" si="10"/>
        <v>630390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5.75" customHeight="1">
      <c r="A43" s="93"/>
      <c r="B43" s="64"/>
      <c r="C43" s="98" t="s">
        <v>57</v>
      </c>
      <c r="D43" s="66">
        <v>61645</v>
      </c>
      <c r="E43" s="66">
        <v>47478</v>
      </c>
      <c r="F43" s="66">
        <v>29750</v>
      </c>
      <c r="G43" s="66">
        <v>0</v>
      </c>
      <c r="H43" s="66">
        <v>25640</v>
      </c>
      <c r="I43" s="66">
        <v>0</v>
      </c>
      <c r="J43" s="66">
        <v>13010</v>
      </c>
      <c r="K43" s="66">
        <f t="shared" si="8"/>
        <v>177523</v>
      </c>
      <c r="L43" s="66">
        <v>0</v>
      </c>
      <c r="M43" s="66">
        <v>0</v>
      </c>
      <c r="N43" s="66">
        <v>0</v>
      </c>
      <c r="O43" s="66">
        <f t="shared" si="9"/>
        <v>0</v>
      </c>
      <c r="P43" s="66">
        <f t="shared" si="10"/>
        <v>177523</v>
      </c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5.75" customHeight="1">
      <c r="A44" s="93"/>
      <c r="B44" s="64"/>
      <c r="C44" s="98" t="s">
        <v>58</v>
      </c>
      <c r="D44" s="66"/>
      <c r="E44" s="66"/>
      <c r="F44" s="66"/>
      <c r="G44" s="66">
        <v>0</v>
      </c>
      <c r="H44" s="66">
        <v>17600</v>
      </c>
      <c r="I44" s="66">
        <v>7054</v>
      </c>
      <c r="J44" s="66">
        <v>226185</v>
      </c>
      <c r="K44" s="66">
        <f t="shared" si="8"/>
        <v>250839</v>
      </c>
      <c r="L44" s="66">
        <v>0</v>
      </c>
      <c r="M44" s="66">
        <v>0</v>
      </c>
      <c r="N44" s="66">
        <v>0</v>
      </c>
      <c r="O44" s="66">
        <f t="shared" si="9"/>
        <v>0</v>
      </c>
      <c r="P44" s="66">
        <f t="shared" si="10"/>
        <v>250839</v>
      </c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5.75" customHeight="1">
      <c r="A45" s="150" t="s">
        <v>162</v>
      </c>
      <c r="B45" s="110"/>
      <c r="C45" s="111"/>
      <c r="D45" s="67">
        <v>1078</v>
      </c>
      <c r="E45" s="66">
        <v>8316</v>
      </c>
      <c r="F45" s="66">
        <v>229741</v>
      </c>
      <c r="G45" s="66">
        <v>0</v>
      </c>
      <c r="H45" s="66">
        <v>30110</v>
      </c>
      <c r="I45" s="66">
        <v>38653</v>
      </c>
      <c r="J45" s="66">
        <v>19032</v>
      </c>
      <c r="K45" s="66">
        <f t="shared" si="8"/>
        <v>326930</v>
      </c>
      <c r="L45" s="66">
        <v>0</v>
      </c>
      <c r="M45" s="66">
        <v>0</v>
      </c>
      <c r="N45" s="66">
        <v>0</v>
      </c>
      <c r="O45" s="66">
        <f t="shared" si="9"/>
        <v>0</v>
      </c>
      <c r="P45" s="66">
        <f t="shared" si="10"/>
        <v>326930</v>
      </c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5.75" customHeight="1">
      <c r="A46" s="150" t="s">
        <v>163</v>
      </c>
      <c r="B46" s="110"/>
      <c r="C46" s="111"/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1800000</v>
      </c>
      <c r="K46" s="66">
        <f t="shared" si="8"/>
        <v>1800000</v>
      </c>
      <c r="L46" s="66">
        <v>0</v>
      </c>
      <c r="M46" s="66">
        <v>0</v>
      </c>
      <c r="N46" s="66">
        <v>0</v>
      </c>
      <c r="O46" s="66">
        <f t="shared" si="9"/>
        <v>0</v>
      </c>
      <c r="P46" s="66">
        <f t="shared" si="10"/>
        <v>1800000</v>
      </c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5.75" customHeight="1">
      <c r="A47" s="150" t="s">
        <v>70</v>
      </c>
      <c r="B47" s="110"/>
      <c r="C47" s="111"/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37800</v>
      </c>
      <c r="K47" s="66">
        <f t="shared" si="8"/>
        <v>37800</v>
      </c>
      <c r="L47" s="66">
        <v>0</v>
      </c>
      <c r="M47" s="66">
        <v>0</v>
      </c>
      <c r="N47" s="66">
        <v>0</v>
      </c>
      <c r="O47" s="66">
        <f t="shared" si="9"/>
        <v>0</v>
      </c>
      <c r="P47" s="66">
        <f t="shared" si="10"/>
        <v>37800</v>
      </c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5.75" customHeight="1">
      <c r="A48" s="150" t="s">
        <v>164</v>
      </c>
      <c r="B48" s="110"/>
      <c r="C48" s="111"/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10000</v>
      </c>
      <c r="K48" s="66">
        <f t="shared" si="8"/>
        <v>10000</v>
      </c>
      <c r="L48" s="66">
        <v>0</v>
      </c>
      <c r="M48" s="66">
        <v>0</v>
      </c>
      <c r="N48" s="66">
        <v>0</v>
      </c>
      <c r="O48" s="66">
        <f t="shared" si="9"/>
        <v>0</v>
      </c>
      <c r="P48" s="66">
        <f t="shared" si="10"/>
        <v>10000</v>
      </c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5.75" customHeight="1">
      <c r="A49" s="150" t="s">
        <v>69</v>
      </c>
      <c r="B49" s="110"/>
      <c r="C49" s="111"/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286982</v>
      </c>
      <c r="K49" s="66">
        <f t="shared" si="8"/>
        <v>286982</v>
      </c>
      <c r="L49" s="66">
        <v>0</v>
      </c>
      <c r="M49" s="66">
        <v>0</v>
      </c>
      <c r="N49" s="66">
        <v>0</v>
      </c>
      <c r="O49" s="66">
        <f t="shared" si="9"/>
        <v>0</v>
      </c>
      <c r="P49" s="66">
        <f t="shared" si="10"/>
        <v>286982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5.75" customHeight="1">
      <c r="A50" s="93"/>
      <c r="B50" s="64"/>
      <c r="C50" s="98" t="s">
        <v>165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/>
      <c r="K50" s="66">
        <f t="shared" si="8"/>
        <v>0</v>
      </c>
      <c r="L50" s="66">
        <v>1430000</v>
      </c>
      <c r="M50" s="66">
        <v>0</v>
      </c>
      <c r="N50" s="66">
        <v>0</v>
      </c>
      <c r="O50" s="66">
        <f t="shared" si="9"/>
        <v>1430000</v>
      </c>
      <c r="P50" s="66">
        <f t="shared" si="10"/>
        <v>1430000</v>
      </c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5.75" customHeight="1">
      <c r="A51" s="93"/>
      <c r="B51" s="64"/>
      <c r="C51" s="98" t="s">
        <v>72</v>
      </c>
      <c r="D51" s="66">
        <v>0</v>
      </c>
      <c r="E51" s="66">
        <v>0</v>
      </c>
      <c r="F51" s="66">
        <v>0</v>
      </c>
      <c r="G51" s="66">
        <v>0</v>
      </c>
      <c r="H51" s="66">
        <v>182764</v>
      </c>
      <c r="I51" s="66">
        <v>0</v>
      </c>
      <c r="J51" s="66"/>
      <c r="K51" s="66">
        <f t="shared" si="8"/>
        <v>182764</v>
      </c>
      <c r="L51" s="66"/>
      <c r="M51" s="66">
        <v>0</v>
      </c>
      <c r="N51" s="66">
        <v>0</v>
      </c>
      <c r="O51" s="66">
        <f t="shared" si="9"/>
        <v>0</v>
      </c>
      <c r="P51" s="66">
        <f t="shared" si="10"/>
        <v>182764</v>
      </c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5.75" customHeight="1">
      <c r="A52" s="93"/>
      <c r="B52" s="64"/>
      <c r="C52" s="98" t="s">
        <v>166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/>
      <c r="K52" s="66">
        <f t="shared" si="8"/>
        <v>0</v>
      </c>
      <c r="L52" s="66">
        <v>473000</v>
      </c>
      <c r="M52" s="66">
        <v>0</v>
      </c>
      <c r="N52" s="66">
        <v>0</v>
      </c>
      <c r="O52" s="66">
        <f t="shared" si="9"/>
        <v>473000</v>
      </c>
      <c r="P52" s="66">
        <f t="shared" si="10"/>
        <v>473000</v>
      </c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5.75" customHeight="1">
      <c r="A53" s="93"/>
      <c r="B53" s="64"/>
      <c r="C53" s="98" t="s">
        <v>198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57450</v>
      </c>
      <c r="M53" s="66">
        <v>0</v>
      </c>
      <c r="N53" s="66">
        <v>0</v>
      </c>
      <c r="O53" s="66">
        <f>L53+N53</f>
        <v>57450</v>
      </c>
      <c r="P53" s="66">
        <f>K53+O53</f>
        <v>57450</v>
      </c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5.75" customHeight="1">
      <c r="A54" s="150" t="s">
        <v>74</v>
      </c>
      <c r="B54" s="110"/>
      <c r="C54" s="111"/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f t="shared" si="8"/>
        <v>0</v>
      </c>
      <c r="L54" s="66">
        <v>0</v>
      </c>
      <c r="M54" s="66">
        <v>0</v>
      </c>
      <c r="N54" s="66">
        <v>0</v>
      </c>
      <c r="O54" s="66">
        <f t="shared" si="9"/>
        <v>0</v>
      </c>
      <c r="P54" s="66">
        <f t="shared" si="10"/>
        <v>0</v>
      </c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5.75" customHeight="1">
      <c r="A55" s="93"/>
      <c r="B55" s="64"/>
      <c r="C55" s="98" t="s">
        <v>75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2143</v>
      </c>
      <c r="K55" s="66">
        <f t="shared" si="8"/>
        <v>2143</v>
      </c>
      <c r="L55" s="66">
        <v>0</v>
      </c>
      <c r="M55" s="66">
        <v>0</v>
      </c>
      <c r="N55" s="66">
        <v>0</v>
      </c>
      <c r="O55" s="66">
        <f t="shared" si="9"/>
        <v>0</v>
      </c>
      <c r="P55" s="66">
        <f t="shared" si="10"/>
        <v>2143</v>
      </c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5.75" customHeight="1">
      <c r="A56" s="93"/>
      <c r="B56" s="143" t="s">
        <v>78</v>
      </c>
      <c r="C56" s="111"/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f t="shared" si="8"/>
        <v>0</v>
      </c>
      <c r="L56" s="66">
        <v>0</v>
      </c>
      <c r="M56" s="66">
        <v>0</v>
      </c>
      <c r="N56" s="66">
        <v>0</v>
      </c>
      <c r="O56" s="66">
        <f t="shared" si="9"/>
        <v>0</v>
      </c>
      <c r="P56" s="66">
        <f t="shared" si="10"/>
        <v>0</v>
      </c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5.75" customHeight="1">
      <c r="A57" s="93"/>
      <c r="B57" s="64"/>
      <c r="C57" s="98" t="s">
        <v>195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/>
      <c r="J57" s="66">
        <v>6500</v>
      </c>
      <c r="K57" s="66">
        <f t="shared" si="8"/>
        <v>6500</v>
      </c>
      <c r="L57" s="66">
        <v>0</v>
      </c>
      <c r="M57" s="66">
        <v>0</v>
      </c>
      <c r="N57" s="66">
        <v>0</v>
      </c>
      <c r="O57" s="66">
        <f t="shared" si="9"/>
        <v>0</v>
      </c>
      <c r="P57" s="66">
        <f t="shared" si="10"/>
        <v>6500</v>
      </c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5.75" customHeight="1">
      <c r="A58" s="93"/>
      <c r="B58" s="64"/>
      <c r="C58" s="98" t="s">
        <v>80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f t="shared" si="8"/>
        <v>0</v>
      </c>
      <c r="L58" s="66">
        <v>0</v>
      </c>
      <c r="M58" s="66">
        <v>0</v>
      </c>
      <c r="N58" s="66">
        <v>0</v>
      </c>
      <c r="O58" s="66">
        <f t="shared" si="9"/>
        <v>0</v>
      </c>
      <c r="P58" s="66">
        <f t="shared" si="10"/>
        <v>0</v>
      </c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5.75" customHeight="1">
      <c r="A59" s="93"/>
      <c r="B59" s="143" t="s">
        <v>79</v>
      </c>
      <c r="C59" s="111"/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53542</v>
      </c>
      <c r="K59" s="66">
        <f t="shared" si="8"/>
        <v>53542</v>
      </c>
      <c r="L59" s="66">
        <v>0</v>
      </c>
      <c r="M59" s="66">
        <v>0</v>
      </c>
      <c r="N59" s="66">
        <v>0</v>
      </c>
      <c r="O59" s="66">
        <f t="shared" si="9"/>
        <v>0</v>
      </c>
      <c r="P59" s="66">
        <f t="shared" si="10"/>
        <v>53542</v>
      </c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5.75" customHeight="1">
      <c r="A60" s="93"/>
      <c r="B60" s="64"/>
      <c r="C60" s="98" t="s">
        <v>81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f t="shared" si="8"/>
        <v>0</v>
      </c>
      <c r="L60" s="66">
        <v>0</v>
      </c>
      <c r="M60" s="66">
        <v>0</v>
      </c>
      <c r="N60" s="66">
        <v>0</v>
      </c>
      <c r="O60" s="66">
        <f t="shared" si="9"/>
        <v>0</v>
      </c>
      <c r="P60" s="66">
        <f t="shared" si="10"/>
        <v>0</v>
      </c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5.75" customHeight="1">
      <c r="A61" s="93"/>
      <c r="B61" s="143" t="s">
        <v>76</v>
      </c>
      <c r="C61" s="111"/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64800</v>
      </c>
      <c r="K61" s="66">
        <f t="shared" si="8"/>
        <v>64800</v>
      </c>
      <c r="L61" s="66">
        <v>0</v>
      </c>
      <c r="M61" s="66">
        <v>0</v>
      </c>
      <c r="N61" s="66">
        <v>0</v>
      </c>
      <c r="O61" s="66">
        <f t="shared" si="9"/>
        <v>0</v>
      </c>
      <c r="P61" s="66">
        <f t="shared" si="10"/>
        <v>64800</v>
      </c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5.75" customHeight="1">
      <c r="A62" s="93"/>
      <c r="B62" s="64"/>
      <c r="C62" s="98" t="s">
        <v>77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826109</v>
      </c>
      <c r="K62" s="66">
        <f t="shared" si="8"/>
        <v>826109</v>
      </c>
      <c r="L62" s="66">
        <v>0</v>
      </c>
      <c r="M62" s="66">
        <v>0</v>
      </c>
      <c r="N62" s="66">
        <v>0</v>
      </c>
      <c r="O62" s="66">
        <f t="shared" si="9"/>
        <v>0</v>
      </c>
      <c r="P62" s="66">
        <f t="shared" si="10"/>
        <v>826109</v>
      </c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5.75" customHeight="1">
      <c r="A63" s="93"/>
      <c r="B63" s="64"/>
      <c r="C63" s="98" t="s">
        <v>82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18792</v>
      </c>
      <c r="K63" s="66">
        <f t="shared" si="8"/>
        <v>18792</v>
      </c>
      <c r="L63" s="66">
        <v>0</v>
      </c>
      <c r="M63" s="66">
        <v>0</v>
      </c>
      <c r="N63" s="66">
        <v>0</v>
      </c>
      <c r="O63" s="66">
        <f t="shared" si="9"/>
        <v>0</v>
      </c>
      <c r="P63" s="66">
        <f t="shared" si="10"/>
        <v>18792</v>
      </c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5.75" customHeight="1">
      <c r="A64" s="93"/>
      <c r="B64" s="64"/>
      <c r="C64" s="98" t="s">
        <v>83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80909</v>
      </c>
      <c r="K64" s="66">
        <f t="shared" si="8"/>
        <v>80909</v>
      </c>
      <c r="L64" s="66">
        <v>0</v>
      </c>
      <c r="M64" s="66">
        <v>0</v>
      </c>
      <c r="N64" s="66">
        <v>0</v>
      </c>
      <c r="O64" s="66">
        <f t="shared" si="9"/>
        <v>0</v>
      </c>
      <c r="P64" s="66">
        <f t="shared" si="10"/>
        <v>80909</v>
      </c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5.75" customHeight="1">
      <c r="A65" s="93"/>
      <c r="B65" s="64"/>
      <c r="C65" s="98" t="s">
        <v>167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70000</v>
      </c>
      <c r="K65" s="66">
        <f t="shared" si="8"/>
        <v>70000</v>
      </c>
      <c r="L65" s="66">
        <v>0</v>
      </c>
      <c r="M65" s="66">
        <v>0</v>
      </c>
      <c r="N65" s="66"/>
      <c r="O65" s="66">
        <f t="shared" si="9"/>
        <v>0</v>
      </c>
      <c r="P65" s="66">
        <f t="shared" si="10"/>
        <v>70000</v>
      </c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5.75" customHeight="1">
      <c r="A66" s="93"/>
      <c r="B66" s="143" t="s">
        <v>84</v>
      </c>
      <c r="C66" s="111"/>
      <c r="D66" s="68">
        <v>0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244152</v>
      </c>
      <c r="K66" s="68">
        <f t="shared" si="8"/>
        <v>244152</v>
      </c>
      <c r="L66" s="68">
        <v>0</v>
      </c>
      <c r="M66" s="68">
        <v>0</v>
      </c>
      <c r="N66" s="68">
        <v>0</v>
      </c>
      <c r="O66" s="68">
        <f t="shared" si="9"/>
        <v>0</v>
      </c>
      <c r="P66" s="68">
        <f t="shared" si="10"/>
        <v>244152</v>
      </c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5.75" customHeight="1">
      <c r="A67" s="93"/>
      <c r="B67" s="143" t="s">
        <v>60</v>
      </c>
      <c r="C67" s="111"/>
      <c r="D67" s="68">
        <f t="shared" ref="D67:P67" si="11">SUM(D39:D66)</f>
        <v>2471047</v>
      </c>
      <c r="E67" s="68">
        <f t="shared" si="11"/>
        <v>67265</v>
      </c>
      <c r="F67" s="68">
        <f t="shared" si="11"/>
        <v>598088</v>
      </c>
      <c r="G67" s="68">
        <f t="shared" si="11"/>
        <v>0</v>
      </c>
      <c r="H67" s="68">
        <f t="shared" si="11"/>
        <v>774052</v>
      </c>
      <c r="I67" s="68">
        <f t="shared" si="11"/>
        <v>48723</v>
      </c>
      <c r="J67" s="68">
        <f t="shared" si="11"/>
        <v>3873251</v>
      </c>
      <c r="K67" s="68">
        <f t="shared" si="11"/>
        <v>7832426</v>
      </c>
      <c r="L67" s="68">
        <f t="shared" si="11"/>
        <v>1960450</v>
      </c>
      <c r="M67" s="68">
        <f t="shared" si="11"/>
        <v>0</v>
      </c>
      <c r="N67" s="68">
        <f t="shared" si="11"/>
        <v>0</v>
      </c>
      <c r="O67" s="68">
        <f t="shared" si="11"/>
        <v>1960450</v>
      </c>
      <c r="P67" s="68">
        <f t="shared" si="11"/>
        <v>9792876</v>
      </c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5.75" customHeight="1">
      <c r="A68" s="93"/>
      <c r="B68" s="64"/>
      <c r="C68" s="98" t="s">
        <v>88</v>
      </c>
      <c r="D68" s="71">
        <f t="shared" ref="D68:P68" si="12">D38+D67</f>
        <v>2471047</v>
      </c>
      <c r="E68" s="71">
        <f t="shared" si="12"/>
        <v>809472</v>
      </c>
      <c r="F68" s="71">
        <f t="shared" si="12"/>
        <v>767088</v>
      </c>
      <c r="G68" s="71">
        <f t="shared" si="12"/>
        <v>0</v>
      </c>
      <c r="H68" s="71">
        <f t="shared" si="12"/>
        <v>841449</v>
      </c>
      <c r="I68" s="72">
        <f t="shared" si="12"/>
        <v>1521952</v>
      </c>
      <c r="J68" s="71">
        <f t="shared" si="12"/>
        <v>11573487</v>
      </c>
      <c r="K68" s="71">
        <f t="shared" si="12"/>
        <v>17984495</v>
      </c>
      <c r="L68" s="71">
        <f t="shared" si="12"/>
        <v>1960450</v>
      </c>
      <c r="M68" s="71">
        <f t="shared" si="12"/>
        <v>0</v>
      </c>
      <c r="N68" s="71">
        <f t="shared" si="12"/>
        <v>0</v>
      </c>
      <c r="O68" s="71">
        <f t="shared" si="12"/>
        <v>1960450</v>
      </c>
      <c r="P68" s="71">
        <f t="shared" si="12"/>
        <v>19944945</v>
      </c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5.75" customHeight="1">
      <c r="A69" s="145" t="s">
        <v>91</v>
      </c>
      <c r="B69" s="113"/>
      <c r="C69" s="114"/>
      <c r="D69" s="71">
        <f t="shared" ref="D69:P69" si="13">D30-D68</f>
        <v>1808790</v>
      </c>
      <c r="E69" s="71">
        <f t="shared" si="13"/>
        <v>-809472</v>
      </c>
      <c r="F69" s="71">
        <f t="shared" si="13"/>
        <v>-95388</v>
      </c>
      <c r="G69" s="71">
        <f t="shared" si="13"/>
        <v>0</v>
      </c>
      <c r="H69" s="71">
        <f t="shared" si="13"/>
        <v>842951</v>
      </c>
      <c r="I69" s="71">
        <f t="shared" si="13"/>
        <v>737948</v>
      </c>
      <c r="J69" s="71">
        <f t="shared" si="13"/>
        <v>1320121</v>
      </c>
      <c r="K69" s="71">
        <f t="shared" si="13"/>
        <v>3804950</v>
      </c>
      <c r="L69" s="71">
        <f t="shared" si="13"/>
        <v>-461850</v>
      </c>
      <c r="M69" s="71">
        <f t="shared" si="13"/>
        <v>0</v>
      </c>
      <c r="N69" s="71">
        <f t="shared" si="13"/>
        <v>6781</v>
      </c>
      <c r="O69" s="71">
        <f t="shared" si="13"/>
        <v>-455069</v>
      </c>
      <c r="P69" s="71">
        <f t="shared" si="13"/>
        <v>3349881</v>
      </c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5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5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5.75" customHeight="1">
      <c r="A72" s="73" t="s">
        <v>168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59"/>
      <c r="Y72" s="59"/>
      <c r="Z72" s="59"/>
    </row>
    <row r="73" spans="1:26" ht="15.75" customHeight="1">
      <c r="A73" s="75"/>
      <c r="B73" s="75"/>
      <c r="C73" s="75"/>
      <c r="D73" s="75"/>
      <c r="E73" s="75"/>
      <c r="F73" s="75"/>
      <c r="G73" s="75"/>
      <c r="H73" s="144" t="s">
        <v>1</v>
      </c>
      <c r="I73" s="110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59"/>
      <c r="Y73" s="59"/>
      <c r="Z73" s="59"/>
    </row>
    <row r="74" spans="1:26" ht="30" customHeight="1">
      <c r="A74" s="146" t="s">
        <v>2</v>
      </c>
      <c r="B74" s="147"/>
      <c r="C74" s="148"/>
      <c r="D74" s="77" t="s">
        <v>169</v>
      </c>
      <c r="E74" s="77" t="s">
        <v>170</v>
      </c>
      <c r="F74" s="77" t="s">
        <v>171</v>
      </c>
      <c r="G74" s="77" t="s">
        <v>172</v>
      </c>
      <c r="H74" s="77" t="s">
        <v>173</v>
      </c>
      <c r="I74" s="77" t="s">
        <v>174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59"/>
      <c r="Y74" s="59"/>
      <c r="Z74" s="59"/>
    </row>
    <row r="75" spans="1:26" ht="15.75" customHeight="1">
      <c r="A75" s="149" t="s">
        <v>175</v>
      </c>
      <c r="B75" s="119"/>
      <c r="C75" s="120"/>
      <c r="D75" s="75"/>
      <c r="E75" s="78"/>
      <c r="F75" s="75"/>
      <c r="G75" s="78"/>
      <c r="H75" s="75"/>
      <c r="I75" s="78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59"/>
      <c r="Y75" s="59"/>
      <c r="Z75" s="59"/>
    </row>
    <row r="76" spans="1:26" ht="15.75" customHeight="1">
      <c r="A76" s="79"/>
      <c r="B76" s="140" t="s">
        <v>105</v>
      </c>
      <c r="C76" s="111"/>
      <c r="D76" s="81">
        <f>SUM(D77:D78)</f>
        <v>1314765</v>
      </c>
      <c r="E76" s="82">
        <v>0</v>
      </c>
      <c r="F76" s="76">
        <v>0</v>
      </c>
      <c r="G76" s="82">
        <f>D76</f>
        <v>1314765</v>
      </c>
      <c r="H76" s="83">
        <f>SUM(H77:H78)</f>
        <v>-1070613</v>
      </c>
      <c r="I76" s="84">
        <f>SUM(I77:I78)</f>
        <v>244152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59"/>
      <c r="Y76" s="59"/>
      <c r="Z76" s="59"/>
    </row>
    <row r="77" spans="1:26" ht="15.75" customHeight="1">
      <c r="A77" s="79"/>
      <c r="B77" s="80"/>
      <c r="C77" s="85" t="s">
        <v>176</v>
      </c>
      <c r="D77" s="81">
        <v>319265</v>
      </c>
      <c r="E77" s="82"/>
      <c r="F77" s="76"/>
      <c r="G77" s="82">
        <f>D77</f>
        <v>319265</v>
      </c>
      <c r="H77" s="83">
        <v>-250321</v>
      </c>
      <c r="I77" s="82">
        <f>D77+H77</f>
        <v>68944</v>
      </c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59"/>
      <c r="Y77" s="59"/>
      <c r="Z77" s="59"/>
    </row>
    <row r="78" spans="1:26" ht="15.75" customHeight="1">
      <c r="A78" s="79"/>
      <c r="B78" s="80"/>
      <c r="C78" s="85" t="s">
        <v>177</v>
      </c>
      <c r="D78" s="81">
        <v>995500</v>
      </c>
      <c r="E78" s="82"/>
      <c r="F78" s="76"/>
      <c r="G78" s="82">
        <f>D78</f>
        <v>995500</v>
      </c>
      <c r="H78" s="83">
        <v>-820292</v>
      </c>
      <c r="I78" s="82">
        <f>D78+H78</f>
        <v>175208</v>
      </c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59"/>
      <c r="Y78" s="59"/>
      <c r="Z78" s="59"/>
    </row>
    <row r="79" spans="1:26" ht="15.75" customHeight="1">
      <c r="A79" s="79"/>
      <c r="B79" s="86" t="s">
        <v>178</v>
      </c>
      <c r="C79" s="87"/>
      <c r="D79" s="76"/>
      <c r="E79" s="88"/>
      <c r="F79" s="76"/>
      <c r="G79" s="88"/>
      <c r="H79" s="76"/>
      <c r="I79" s="88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59"/>
      <c r="Y79" s="59"/>
      <c r="Z79" s="59"/>
    </row>
    <row r="80" spans="1:26" ht="15.75" customHeight="1">
      <c r="A80" s="141" t="s">
        <v>179</v>
      </c>
      <c r="B80" s="110"/>
      <c r="C80" s="111"/>
      <c r="D80" s="81">
        <v>0</v>
      </c>
      <c r="E80" s="82">
        <v>0</v>
      </c>
      <c r="F80" s="76">
        <v>0</v>
      </c>
      <c r="G80" s="88">
        <v>0</v>
      </c>
      <c r="H80" s="76">
        <v>0</v>
      </c>
      <c r="I80" s="88">
        <v>0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59"/>
      <c r="Y80" s="59"/>
      <c r="Z80" s="59"/>
    </row>
    <row r="81" spans="1:26" ht="15.75" customHeight="1">
      <c r="A81" s="79"/>
      <c r="B81" s="86" t="s">
        <v>178</v>
      </c>
      <c r="C81" s="87"/>
      <c r="D81" s="76"/>
      <c r="E81" s="88"/>
      <c r="F81" s="76"/>
      <c r="G81" s="88"/>
      <c r="H81" s="76"/>
      <c r="I81" s="88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59"/>
      <c r="Y81" s="59"/>
      <c r="Z81" s="59"/>
    </row>
    <row r="82" spans="1:26" ht="15.75" customHeight="1">
      <c r="A82" s="141" t="s">
        <v>180</v>
      </c>
      <c r="B82" s="110"/>
      <c r="C82" s="111"/>
      <c r="D82" s="81">
        <v>0</v>
      </c>
      <c r="E82" s="82">
        <v>0</v>
      </c>
      <c r="F82" s="76">
        <v>0</v>
      </c>
      <c r="G82" s="88">
        <v>0</v>
      </c>
      <c r="H82" s="76">
        <v>0</v>
      </c>
      <c r="I82" s="88">
        <v>0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59"/>
      <c r="Y82" s="59"/>
      <c r="Z82" s="59"/>
    </row>
    <row r="83" spans="1:26" ht="15.75" customHeight="1">
      <c r="A83" s="79"/>
      <c r="B83" s="86" t="s">
        <v>178</v>
      </c>
      <c r="C83" s="87"/>
      <c r="D83" s="76"/>
      <c r="E83" s="88"/>
      <c r="F83" s="76"/>
      <c r="G83" s="88"/>
      <c r="H83" s="75"/>
      <c r="I83" s="88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59"/>
      <c r="Y83" s="59"/>
      <c r="Z83" s="59"/>
    </row>
    <row r="84" spans="1:26" ht="15.75" customHeight="1">
      <c r="A84" s="142" t="s">
        <v>5</v>
      </c>
      <c r="B84" s="113"/>
      <c r="C84" s="114"/>
      <c r="D84" s="89">
        <f>D76</f>
        <v>1314765</v>
      </c>
      <c r="E84" s="90">
        <v>0</v>
      </c>
      <c r="F84" s="91">
        <v>0</v>
      </c>
      <c r="G84" s="90">
        <f>G76</f>
        <v>1314765</v>
      </c>
      <c r="H84" s="92">
        <f>H76</f>
        <v>-1070613</v>
      </c>
      <c r="I84" s="90">
        <f>I76</f>
        <v>244152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59"/>
      <c r="Y84" s="59"/>
      <c r="Z84" s="59"/>
    </row>
    <row r="85" spans="1:26" ht="15.75" customHeight="1" thickTop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59"/>
      <c r="Y85" s="59"/>
      <c r="Z85" s="59"/>
    </row>
    <row r="86" spans="1:26" ht="15.7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5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5.7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5.7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5.7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5.7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5.7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5.7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5.7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5.7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5.7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5.7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5.7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5.7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5.7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5.7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5.7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5.7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5.7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5.7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5.7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5.7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5.7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5.7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5.75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5.75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5.7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5.7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5.7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5.7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5.7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5.7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5.7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5.7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5.7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5.7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5.7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5.7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5.7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5.7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5.7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5.7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5.7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5.7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5.7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5.7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5.7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5.7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5.7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5.7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5.7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5.7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5.7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5.7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5.7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5.7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5.7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5.7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5.7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5.7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5.7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5.7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5.7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5.7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5.7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5.7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5.7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5.7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5.7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5.7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5.7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5.7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5.7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5.7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5.7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5.7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5.7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5.7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5.7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5.7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5.7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5.7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5.7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5.7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5.7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5.7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5.7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5.7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5.7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5.7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5.7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5.7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5.7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5.7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5.7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5.7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5.7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5.7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5.7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5.7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5.7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5.7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5.7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5.7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5.7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5.7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5.7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5.7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5.7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5.7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5.7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5.7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5.7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5.7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5.7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5.7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5.7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5.7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5.7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5.7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5.7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5.7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5.7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5.7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5.7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5.7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5.7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5.7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5.7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5.7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5.7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5.7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5.7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5.7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5.7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5.7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5.7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5.7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5.7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5.7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5.7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5.7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5.7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5.7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5.7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5.7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5.7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5.7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5.7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5.7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5.7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5.7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5.7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5.7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5.7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5.7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5.7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5.7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5.7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5.7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5.7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5.7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5.7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5.7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5.7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5.7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5.7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5.7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5.7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5.7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5.7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5.7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5.7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5.7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5.7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5.7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5.7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5.7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5.7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5.7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5.7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5.7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5.7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5.7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5.7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5.7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5.7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5.7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5.7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5.7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5.7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5.7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5.7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5.75" customHeight="1">
      <c r="A285" s="59"/>
      <c r="B285" s="59"/>
      <c r="C285" s="59"/>
      <c r="D285" s="59"/>
      <c r="E285" s="59"/>
      <c r="F285" s="59"/>
      <c r="G285" s="59"/>
      <c r="H285" s="59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5.75" customHeight="1">
      <c r="A286" s="59"/>
      <c r="B286" s="59"/>
      <c r="C286" s="59"/>
      <c r="D286" s="59"/>
      <c r="E286" s="59"/>
      <c r="F286" s="59"/>
      <c r="G286" s="59"/>
      <c r="H286" s="59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5.75" customHeight="1">
      <c r="A287" s="59"/>
      <c r="B287" s="59"/>
      <c r="C287" s="59"/>
      <c r="D287" s="59"/>
      <c r="E287" s="59"/>
      <c r="F287" s="59"/>
      <c r="G287" s="59"/>
      <c r="H287" s="59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5.75" customHeight="1">
      <c r="A288" s="59"/>
      <c r="B288" s="59"/>
      <c r="C288" s="59"/>
      <c r="D288" s="59"/>
      <c r="E288" s="59"/>
      <c r="F288" s="59"/>
      <c r="G288" s="59"/>
      <c r="H288" s="59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5.75" customHeight="1">
      <c r="A289" s="59"/>
      <c r="B289" s="59"/>
      <c r="C289" s="59"/>
      <c r="D289" s="59"/>
      <c r="E289" s="59"/>
      <c r="F289" s="59"/>
      <c r="G289" s="59"/>
      <c r="H289" s="59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5.75" customHeight="1">
      <c r="A290" s="59"/>
      <c r="B290" s="59"/>
      <c r="C290" s="59"/>
      <c r="D290" s="59"/>
      <c r="E290" s="59"/>
      <c r="F290" s="59"/>
      <c r="G290" s="59"/>
      <c r="H290" s="59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5.75" customHeight="1">
      <c r="A291" s="59"/>
      <c r="B291" s="59"/>
      <c r="C291" s="59"/>
      <c r="D291" s="59"/>
      <c r="E291" s="59"/>
      <c r="F291" s="59"/>
      <c r="G291" s="59"/>
      <c r="H291" s="59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5.75" customHeight="1">
      <c r="A292" s="59"/>
      <c r="B292" s="59"/>
      <c r="C292" s="59"/>
      <c r="D292" s="59"/>
      <c r="E292" s="59"/>
      <c r="F292" s="59"/>
      <c r="G292" s="59"/>
      <c r="H292" s="59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5.75" customHeight="1">
      <c r="A293" s="59"/>
      <c r="B293" s="59"/>
      <c r="C293" s="59"/>
      <c r="D293" s="59"/>
      <c r="E293" s="59"/>
      <c r="F293" s="59"/>
      <c r="G293" s="59"/>
      <c r="H293" s="59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5.75" customHeight="1">
      <c r="A294" s="59"/>
      <c r="B294" s="59"/>
      <c r="C294" s="59"/>
      <c r="D294" s="59"/>
      <c r="E294" s="59"/>
      <c r="F294" s="59"/>
      <c r="G294" s="59"/>
      <c r="H294" s="59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5.75" customHeight="1">
      <c r="A295" s="59"/>
      <c r="B295" s="59"/>
      <c r="C295" s="59"/>
      <c r="D295" s="59"/>
      <c r="E295" s="59"/>
      <c r="F295" s="59"/>
      <c r="G295" s="59"/>
      <c r="H295" s="59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5.75" customHeight="1">
      <c r="A296" s="59"/>
      <c r="B296" s="59"/>
      <c r="C296" s="59"/>
      <c r="D296" s="59"/>
      <c r="E296" s="59"/>
      <c r="F296" s="59"/>
      <c r="G296" s="59"/>
      <c r="H296" s="59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5.75" customHeight="1">
      <c r="A297" s="59"/>
      <c r="B297" s="59"/>
      <c r="C297" s="59"/>
      <c r="D297" s="59"/>
      <c r="E297" s="59"/>
      <c r="F297" s="59"/>
      <c r="G297" s="59"/>
      <c r="H297" s="59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5.75" customHeight="1">
      <c r="A298" s="59"/>
      <c r="B298" s="59"/>
      <c r="C298" s="59"/>
      <c r="D298" s="59"/>
      <c r="E298" s="59"/>
      <c r="F298" s="59"/>
      <c r="G298" s="59"/>
      <c r="H298" s="59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5.75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5.75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5.75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5.75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5.75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5.75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5.75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5.75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5.75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5.75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5.75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5.75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5.75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5.75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5.75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5.75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5.75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5.75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5.75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5.75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5.75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5.75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5.75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5.75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5.75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5.75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5.75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5.75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5.75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5.75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5.75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5.75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5.75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5.75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5.75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5.75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5.75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5.75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5.75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5.75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5.75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5.75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5.75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5.75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5.75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5.75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5.75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5.75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5.75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5.75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5.75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5.75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5.75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5.75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5.75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5.75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5.75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5.75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5.75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5.75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5.75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5.75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5.75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5.75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5.75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5.75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5.75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5.75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5.75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5.75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5.75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5.75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5.75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5.75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5.75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5.75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5.75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5.75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5.75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5.75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5.75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5.75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5.75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5.75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5.75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5.75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5.75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5.75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5.75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5.75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5.75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5.75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5.75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5.75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5.75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5.75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5.75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5.75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5.75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5.75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5.75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5.75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5.75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5.75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5.75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5.75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5.75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5.75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5.75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5.75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5.75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5.75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5.75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5.75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5.75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5.75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5.75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5.75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5.75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5.75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5.75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5.75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5.75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5.75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5.75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5.75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5.75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5.75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5.75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5.75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5.75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5.75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5.75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5.75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5.75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5.75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5.75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5.75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5.75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5.75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5.75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5.75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5.75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5.75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5.75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5.75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5.75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5.75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5.75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5.75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5.75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5.75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5.75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5.75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5.75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5.75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5.75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5.75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5.75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5.75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5.75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5.75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5.75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5.75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5.75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5.75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5.75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5.75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5.75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5.75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5.75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5.75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5.75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5.75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5.75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5.75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5.75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5.75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5.75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5.75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5.75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5.75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5.75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5.75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5.75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5.75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5.75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5.75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5.75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5.75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5.75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5.75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5.75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5.75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5.75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5.75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5.75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5.75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5.75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5.75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5.75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5.75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5.75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5.75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5.75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5.75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5.75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5.75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5.75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5.75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5.75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5.75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5.75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5.75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5.75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5.75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5.75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5.75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5.75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5.75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5.75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5.75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5.75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5.75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5.75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5.75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5.75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5.75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5.75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5.75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5.75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5.75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5.75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5.75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5.75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5.75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5.75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5.75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5.75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5.75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5.75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5.75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5.75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5.75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5.75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5.75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5.75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5.75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5.75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5.75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5.75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5.75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5.75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5.75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5.75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5.75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5.75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5.75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5.75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5.75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5.75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5.75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5.75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5.75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5.75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5.75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5.75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5.75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5.75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5.75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5.75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5.75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5.75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5.75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5.75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5.75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5.75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5.75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5.75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5.75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5.75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5.75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5.75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5.75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5.75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5.75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5.75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5.75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5.75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5.75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5.75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5.75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5.75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5.75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5.75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5.75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5.75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5.75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5.75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5.75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5.75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5.75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5.75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5.75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5.75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5.75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5.75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5.75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5.75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5.75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5.75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5.75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5.75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5.75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5.75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5.75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5.75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5.75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5.75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5.75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5.75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5.75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5.75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5.75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5.75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5.75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5.75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5.75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5.75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5.75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5.75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5.75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5.75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5.75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5.75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5.75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5.75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5.75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5.75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5.75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5.75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5.75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5.75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5.75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5.75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5.75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5.75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5.75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5.75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5.75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5.75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5.75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5.75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5.75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5.75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5.75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5.75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5.75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5.75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5.75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5.75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5.75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5.75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5.75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5.75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5.75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5.75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5.75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5.75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5.75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5.75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5.75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5.75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5.75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5.75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5.75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5.75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5.75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5.75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5.75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5.75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5.75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5.75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5.75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5.75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5.75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5.75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5.75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5.75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5.75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5.75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5.75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5.75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5.75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5.75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5.75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5.75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5.75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5.75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5.75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5.75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5.75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5.75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5.75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5.75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5.75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5.75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5.75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5.75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5.75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5.75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5.75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5.75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5.75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5.75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5.75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5.75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5.75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5.75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5.75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5.75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5.75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5.75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5.75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5.75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5.75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5.75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5.75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5.75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5.75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5.75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5.75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5.75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5.75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5.75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5.75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5.75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5.75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5.75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5.75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5.75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5.75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5.75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5.75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5.75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5.75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5.75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5.75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5.75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5.75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5.75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5.75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5.75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5.75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5.75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5.75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5.75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5.75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5.75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5.75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5.75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5.75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5.75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5.75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5.75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5.75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5.75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5.75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5.75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5.75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5.75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5.75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5.75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5.75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5.75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5.75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5.75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5.75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5.75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5.75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5.75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5.75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5.75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5.75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5.75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5.75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5.75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5.75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5.75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5.75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5.75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5.75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5.75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5.75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5.75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5.75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5.75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5.75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5.75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5.75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5.75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5.75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5.75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5.75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5.75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5.75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5.75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5.75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5.75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5.75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5.75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5.75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5.75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5.75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5.75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5.75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5.75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5.75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5.75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5.75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5.75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5.75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5.75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5.75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5.75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5.75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5.75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5.75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5.75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5.75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5.75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5.75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5.75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5.75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5.75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5.75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5.75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5.75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5.75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5.75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5.75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5.75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5.75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5.75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5.75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5.75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5.75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5.75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5.75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5.75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5.75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5.75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5.75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5.75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5.75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5.75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5.75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5.75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5.75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5.75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5.75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5.75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5.75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5.75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5.75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5.75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5.75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5.75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5.75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5.75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5.75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5.75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5.75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5.75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5.75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5.75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5.75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5.75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5.75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5.75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5.75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5.75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5.75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5.75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5.75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5.75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5.75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5.75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5.75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5.75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5.75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5.75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5.75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5.75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5.75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5.75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5.75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5.75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5.75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5.75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5.75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5.75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5.75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5.75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5.75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5.75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5.75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5.75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5.75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5.75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5.75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5.75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5.75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5.75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5.75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5.75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5.75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5.75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5.75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5.75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5.75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5.75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5.75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5.75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5.75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5.75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5.75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5.75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5.75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5.75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5.75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5.75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5.75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5.75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5.75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5.75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5.75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5.75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5.75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5.75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5.75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5.75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5.75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5.75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5.75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5.75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5.75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5.75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5.75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5.75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5.75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5.75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5.75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5.75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5.75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5.75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5.75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5.75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5.75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5.75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5.75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5.75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5.75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5.75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5.75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5.75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5.75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5.75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5.75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5.75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5.75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5.75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5.75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5.75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5.75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5.75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5.75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5.75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5.75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5.75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5.75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5.75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5.75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5.75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5.75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5.75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5.75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5.75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5.75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5.75" customHeight="1"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5.75" customHeight="1"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5.75" customHeight="1"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5.75" customHeight="1"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5.75" customHeight="1"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9:26" ht="15.75" customHeight="1"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9:26" ht="15.75" customHeight="1"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9:26" ht="15.75" customHeight="1"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9:26" ht="15.75" customHeight="1"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9:26" ht="15.75" customHeight="1"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9:26" ht="15.75" customHeight="1"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9:26" ht="15.75" customHeight="1"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9:26" ht="15.75" customHeight="1"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9:26" ht="15.75" customHeight="1"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</sheetData>
  <mergeCells count="49">
    <mergeCell ref="A2:P2"/>
    <mergeCell ref="A4:P4"/>
    <mergeCell ref="A5:P5"/>
    <mergeCell ref="A8:P8"/>
    <mergeCell ref="B11:K11"/>
    <mergeCell ref="B12:L12"/>
    <mergeCell ref="B13:K13"/>
    <mergeCell ref="A20:C21"/>
    <mergeCell ref="D20:K20"/>
    <mergeCell ref="L20:O20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2:C42"/>
    <mergeCell ref="A45:C45"/>
    <mergeCell ref="A46:C46"/>
    <mergeCell ref="A47:C47"/>
    <mergeCell ref="A48:C48"/>
    <mergeCell ref="A49:C49"/>
    <mergeCell ref="H73:I73"/>
    <mergeCell ref="A69:C69"/>
    <mergeCell ref="A74:C74"/>
    <mergeCell ref="A75:C75"/>
    <mergeCell ref="A54:C54"/>
    <mergeCell ref="B56:C56"/>
    <mergeCell ref="B59:C59"/>
    <mergeCell ref="B61:C61"/>
    <mergeCell ref="B66:C66"/>
    <mergeCell ref="B76:C76"/>
    <mergeCell ref="A80:C80"/>
    <mergeCell ref="A82:C82"/>
    <mergeCell ref="A84:C84"/>
    <mergeCell ref="B67:C67"/>
  </mergeCells>
  <phoneticPr fontId="19"/>
  <pageMargins left="0" right="0" top="0.19685039370078741" bottom="0.19685039370078741" header="0" footer="0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Z986"/>
  <sheetViews>
    <sheetView topLeftCell="A4" workbookViewId="0">
      <selection activeCell="F18" sqref="F18"/>
    </sheetView>
  </sheetViews>
  <sheetFormatPr defaultColWidth="12.6640625" defaultRowHeight="15" customHeight="1"/>
  <cols>
    <col min="1" max="5" width="2.88671875" customWidth="1"/>
    <col min="6" max="6" width="25.44140625" customWidth="1"/>
    <col min="7" max="7" width="14.6640625" customWidth="1"/>
    <col min="8" max="8" width="15.109375" customWidth="1"/>
    <col min="9" max="9" width="18.33203125" customWidth="1"/>
    <col min="10" max="26" width="9.77734375" customWidth="1"/>
  </cols>
  <sheetData>
    <row r="1" spans="1:26" ht="13.2">
      <c r="A1" s="128"/>
      <c r="B1" s="110"/>
      <c r="C1" s="110"/>
      <c r="D1" s="110"/>
      <c r="E1" s="110"/>
      <c r="F1" s="110"/>
      <c r="G1" s="110"/>
      <c r="H1" s="110"/>
      <c r="I1" s="11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4.4">
      <c r="A2" s="167" t="s">
        <v>185</v>
      </c>
      <c r="B2" s="110"/>
      <c r="C2" s="110"/>
      <c r="D2" s="110"/>
      <c r="E2" s="110"/>
      <c r="F2" s="110"/>
      <c r="G2" s="110"/>
      <c r="H2" s="110"/>
      <c r="I2" s="11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2">
      <c r="A3" s="133" t="s">
        <v>94</v>
      </c>
      <c r="B3" s="110"/>
      <c r="C3" s="110"/>
      <c r="D3" s="110"/>
      <c r="E3" s="110"/>
      <c r="F3" s="110"/>
      <c r="G3" s="110"/>
      <c r="H3" s="110"/>
      <c r="I3" s="110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3.2">
      <c r="A4" s="134" t="s">
        <v>95</v>
      </c>
      <c r="B4" s="110"/>
      <c r="C4" s="110"/>
      <c r="D4" s="110"/>
      <c r="E4" s="110"/>
      <c r="F4" s="110"/>
      <c r="G4" s="110"/>
      <c r="H4" s="110"/>
      <c r="I4" s="110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3.2">
      <c r="A5" s="135" t="s">
        <v>1</v>
      </c>
      <c r="B5" s="113"/>
      <c r="C5" s="113"/>
      <c r="D5" s="113"/>
      <c r="E5" s="113"/>
      <c r="F5" s="113"/>
      <c r="G5" s="113"/>
      <c r="H5" s="113"/>
      <c r="I5" s="113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3.2">
      <c r="A6" s="136" t="s">
        <v>2</v>
      </c>
      <c r="B6" s="137"/>
      <c r="C6" s="137"/>
      <c r="D6" s="137"/>
      <c r="E6" s="137"/>
      <c r="F6" s="138"/>
      <c r="G6" s="139" t="s">
        <v>96</v>
      </c>
      <c r="H6" s="137"/>
      <c r="I6" s="138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3.2">
      <c r="A7" s="99" t="s">
        <v>7</v>
      </c>
      <c r="B7" s="164" t="s">
        <v>97</v>
      </c>
      <c r="C7" s="119"/>
      <c r="D7" s="119"/>
      <c r="E7" s="119"/>
      <c r="F7" s="120"/>
      <c r="G7" s="100"/>
      <c r="H7" s="100"/>
      <c r="I7" s="100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3.2">
      <c r="A8" s="43"/>
      <c r="B8" s="42" t="s">
        <v>9</v>
      </c>
      <c r="C8" s="128" t="s">
        <v>98</v>
      </c>
      <c r="D8" s="110"/>
      <c r="E8" s="110"/>
      <c r="F8" s="111"/>
      <c r="G8" s="44"/>
      <c r="H8" s="44"/>
      <c r="I8" s="44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3.2">
      <c r="A9" s="43"/>
      <c r="B9" s="42"/>
      <c r="C9" s="42"/>
      <c r="D9" s="42" t="s">
        <v>99</v>
      </c>
      <c r="E9" s="42"/>
      <c r="F9" s="44"/>
      <c r="G9" s="44"/>
      <c r="H9" s="44"/>
      <c r="I9" s="44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3.2">
      <c r="A10" s="43"/>
      <c r="B10" s="42"/>
      <c r="C10" s="42"/>
      <c r="D10" s="42"/>
      <c r="E10" s="42" t="s">
        <v>186</v>
      </c>
      <c r="F10" s="44"/>
      <c r="G10" s="45">
        <v>1538814</v>
      </c>
      <c r="H10" s="44"/>
      <c r="I10" s="44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2">
      <c r="A11" s="43"/>
      <c r="B11" s="42"/>
      <c r="C11" s="42"/>
      <c r="D11" s="42"/>
      <c r="E11" s="42" t="s">
        <v>187</v>
      </c>
      <c r="F11" s="44"/>
      <c r="G11" s="45">
        <v>10135928</v>
      </c>
      <c r="H11" s="44"/>
      <c r="I11" s="44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3.2">
      <c r="A12" s="43"/>
      <c r="B12" s="42"/>
      <c r="C12" s="42"/>
      <c r="D12" s="42" t="s">
        <v>101</v>
      </c>
      <c r="E12" s="42"/>
      <c r="F12" s="44"/>
      <c r="G12" s="47">
        <v>37006</v>
      </c>
      <c r="H12" s="44"/>
      <c r="I12" s="44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3.2">
      <c r="A13" s="43"/>
      <c r="B13" s="42"/>
      <c r="C13" s="128" t="s">
        <v>102</v>
      </c>
      <c r="D13" s="110"/>
      <c r="E13" s="110"/>
      <c r="F13" s="111"/>
      <c r="G13" s="44"/>
      <c r="H13" s="47">
        <f>SUM(G10:G12)</f>
        <v>11711748</v>
      </c>
      <c r="I13" s="44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2">
      <c r="A14" s="43"/>
      <c r="B14" s="42" t="s">
        <v>13</v>
      </c>
      <c r="C14" s="128" t="s">
        <v>103</v>
      </c>
      <c r="D14" s="110"/>
      <c r="E14" s="110"/>
      <c r="F14" s="111"/>
      <c r="G14" s="44"/>
      <c r="H14" s="44"/>
      <c r="I14" s="44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2">
      <c r="A15" s="43"/>
      <c r="B15" s="42"/>
      <c r="C15" s="42" t="s">
        <v>40</v>
      </c>
      <c r="D15" s="42"/>
      <c r="E15" s="128" t="s">
        <v>175</v>
      </c>
      <c r="F15" s="111"/>
      <c r="G15" s="44"/>
      <c r="H15" s="44"/>
      <c r="I15" s="44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2">
      <c r="A16" s="43"/>
      <c r="B16" s="42"/>
      <c r="C16" s="42"/>
      <c r="D16" s="42"/>
      <c r="E16" s="128" t="s">
        <v>105</v>
      </c>
      <c r="F16" s="111"/>
      <c r="G16" s="44">
        <v>223518</v>
      </c>
      <c r="H16" s="44"/>
      <c r="I16" s="44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2">
      <c r="A17" s="43"/>
      <c r="B17" s="42"/>
      <c r="C17" s="42"/>
      <c r="D17" s="42"/>
      <c r="E17" s="165" t="s">
        <v>106</v>
      </c>
      <c r="F17" s="166"/>
      <c r="G17" s="44"/>
      <c r="H17" s="44"/>
      <c r="I17" s="44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2">
      <c r="A18" s="43"/>
      <c r="B18" s="42"/>
      <c r="C18" s="42"/>
      <c r="D18" s="42"/>
      <c r="E18" s="42"/>
      <c r="F18" s="44" t="s">
        <v>188</v>
      </c>
      <c r="G18" s="47" t="s">
        <v>107</v>
      </c>
      <c r="H18" s="44"/>
      <c r="I18" s="44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3.2">
      <c r="A19" s="43"/>
      <c r="B19" s="42"/>
      <c r="C19" s="42"/>
      <c r="D19" s="42"/>
      <c r="E19" s="128" t="s">
        <v>108</v>
      </c>
      <c r="F19" s="111"/>
      <c r="G19" s="47">
        <f>SUM(G16:G18)</f>
        <v>223518</v>
      </c>
      <c r="H19" s="44"/>
      <c r="I19" s="44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3.2">
      <c r="A20" s="43"/>
      <c r="B20" s="42"/>
      <c r="C20" s="128" t="s">
        <v>109</v>
      </c>
      <c r="D20" s="110"/>
      <c r="E20" s="110"/>
      <c r="F20" s="111"/>
      <c r="G20" s="44"/>
      <c r="H20" s="47">
        <f>G19</f>
        <v>223518</v>
      </c>
      <c r="I20" s="44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3.2">
      <c r="A21" s="43"/>
      <c r="B21" s="128" t="s">
        <v>110</v>
      </c>
      <c r="C21" s="110"/>
      <c r="D21" s="110"/>
      <c r="E21" s="110"/>
      <c r="F21" s="111"/>
      <c r="G21" s="44"/>
      <c r="H21" s="44"/>
      <c r="I21" s="47">
        <f>SUM(H13:H20)</f>
        <v>11935266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3.2">
      <c r="A22" s="43" t="s">
        <v>36</v>
      </c>
      <c r="B22" s="128" t="s">
        <v>111</v>
      </c>
      <c r="C22" s="110"/>
      <c r="D22" s="110"/>
      <c r="E22" s="110"/>
      <c r="F22" s="111"/>
      <c r="G22" s="44"/>
      <c r="H22" s="44"/>
      <c r="I22" s="100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3.2">
      <c r="A23" s="43"/>
      <c r="B23" s="42" t="s">
        <v>9</v>
      </c>
      <c r="C23" s="128" t="s">
        <v>112</v>
      </c>
      <c r="D23" s="110"/>
      <c r="E23" s="110"/>
      <c r="F23" s="111"/>
      <c r="G23" s="44"/>
      <c r="H23" s="44"/>
      <c r="I23" s="44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3.2">
      <c r="A24" s="43"/>
      <c r="B24" s="42"/>
      <c r="C24" s="42"/>
      <c r="D24" s="42" t="s">
        <v>113</v>
      </c>
      <c r="E24" s="42"/>
      <c r="F24" s="44"/>
      <c r="G24" s="44">
        <v>423457</v>
      </c>
      <c r="H24" s="44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3.2">
      <c r="A25" s="43"/>
      <c r="B25" s="42"/>
      <c r="C25" s="42"/>
      <c r="D25" s="42" t="s">
        <v>189</v>
      </c>
      <c r="E25" s="42"/>
      <c r="F25" s="44"/>
      <c r="G25" s="45">
        <v>8850</v>
      </c>
      <c r="H25" s="44"/>
      <c r="I25" s="44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3.2">
      <c r="A26" s="103"/>
      <c r="B26" s="42"/>
      <c r="C26" s="42"/>
      <c r="D26" s="42" t="s">
        <v>201</v>
      </c>
      <c r="F26" s="104"/>
      <c r="G26" s="105">
        <v>86156</v>
      </c>
      <c r="H26" s="104"/>
      <c r="I26" s="104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3.2">
      <c r="A27" s="43"/>
      <c r="B27" s="42"/>
      <c r="C27" s="42"/>
      <c r="D27" s="42" t="s">
        <v>190</v>
      </c>
      <c r="E27" s="42"/>
      <c r="F27" s="44"/>
      <c r="G27" s="45">
        <v>257091</v>
      </c>
      <c r="H27" s="44"/>
      <c r="I27" s="44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3.2">
      <c r="A28" s="43"/>
      <c r="B28" s="42"/>
      <c r="C28" s="128" t="s">
        <v>116</v>
      </c>
      <c r="D28" s="110"/>
      <c r="E28" s="110"/>
      <c r="F28" s="111"/>
      <c r="G28" s="44"/>
      <c r="H28" s="47">
        <f>SUM(G24:G27)</f>
        <v>775554</v>
      </c>
      <c r="I28" s="44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3.2">
      <c r="A29" s="43"/>
      <c r="B29" s="128" t="s">
        <v>117</v>
      </c>
      <c r="C29" s="110"/>
      <c r="D29" s="110"/>
      <c r="E29" s="110"/>
      <c r="F29" s="111"/>
      <c r="G29" s="44"/>
      <c r="H29" s="44"/>
      <c r="I29" s="47">
        <f>H28</f>
        <v>775554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3.2">
      <c r="A30" s="54"/>
      <c r="B30" s="129" t="s">
        <v>191</v>
      </c>
      <c r="C30" s="113"/>
      <c r="D30" s="113"/>
      <c r="E30" s="113"/>
      <c r="F30" s="114"/>
      <c r="G30" s="55"/>
      <c r="H30" s="55"/>
      <c r="I30" s="56">
        <f>I21-I29</f>
        <v>11159712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3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3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3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3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3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3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3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3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3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3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3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3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3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3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3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3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3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3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3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3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3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3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3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3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3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3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3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3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3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3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3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3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3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3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3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3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3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3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3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3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3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3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3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3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3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3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3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3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3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3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3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3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3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3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3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3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3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3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3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3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3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3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3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3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3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3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3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3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3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3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3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3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3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3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3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3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3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3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3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3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3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3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3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3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3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3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3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3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3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3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3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3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3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3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3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3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3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3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3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3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3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3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3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3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3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3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3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3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3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3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3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3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3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3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3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3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3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3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3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3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3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3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3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3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3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3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3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3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3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3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3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3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3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3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3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3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3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3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3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3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3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3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3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3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3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3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3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3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3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3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3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3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3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3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3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3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3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3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3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3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3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3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3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3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3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3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3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3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3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3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3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3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3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3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3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3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3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3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3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3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3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3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3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3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3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3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3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3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3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3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3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3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3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3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3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3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3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3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3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3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3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3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3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3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3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3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3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3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3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3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3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3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3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3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3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3.2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3.2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3.2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3.2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3.2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3.2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3.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3.2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3.2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3.2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3.2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3.2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3.2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3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3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3.2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3.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3.2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3.2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3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3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3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3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3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3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3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3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3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3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3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3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3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3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3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3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3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3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3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3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3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3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3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3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3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3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3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3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3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3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3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3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3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3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3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3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3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3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3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3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3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3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3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3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3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3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3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3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3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3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3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3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3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3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3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3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3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3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3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3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3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3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3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3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3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3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3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3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3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3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3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3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3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3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3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3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3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3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3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3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3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3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3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3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3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3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3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3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3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3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3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3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3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3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3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3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3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3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3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3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3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3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3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3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3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3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3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3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3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3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3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3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3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3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3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3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3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3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3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3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3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3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3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3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3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3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3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3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3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3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3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3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3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3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3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3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3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3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3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3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3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3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3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3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3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3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3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3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3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3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3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3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3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3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3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3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3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3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3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3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3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3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3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3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3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3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3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3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3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3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3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3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3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3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3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3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3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3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3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3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3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3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3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3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3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3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3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3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3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3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3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3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3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3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3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3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3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3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3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3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3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3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3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3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3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3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3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3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3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3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3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3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3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3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3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3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3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3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3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3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3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3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3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3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3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3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3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3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3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3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3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3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3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3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3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3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3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3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3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3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3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3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3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3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3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3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3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3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3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3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3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3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3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3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3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3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3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3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3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3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3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3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3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3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3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3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3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3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3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3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3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3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3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3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3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3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3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3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3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3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3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3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3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3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3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3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3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3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3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3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3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3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3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3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3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3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3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3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3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3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3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3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3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3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3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3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3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3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3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3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3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3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3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3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3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3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3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3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3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3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3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3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3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3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3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3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3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3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3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3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3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3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3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3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3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3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3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3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3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3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3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3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3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3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3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3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3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3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3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3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3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3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3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3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3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3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3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3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3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3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3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3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3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3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3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3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3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3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3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3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3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3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3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3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3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3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3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3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3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3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3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3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3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3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3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3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3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3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3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3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3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3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3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3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3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3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3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3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3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3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3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3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3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3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3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3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3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3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3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3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3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3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3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3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3.2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3.2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3.2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3.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3.2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3.2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3.2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3.2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3.2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3.2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3.2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3.2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3.2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3.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3.2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3.2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3.2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3.2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3.2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3.2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3.2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3.2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3.2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3.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3.2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3.2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3.2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3.2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3.2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3.2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3.2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3.2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3.2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3.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3.2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3.2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3.2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3.2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3.2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3.2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3.2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3.2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3.2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3.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3.2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3.2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3.2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3.2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3.2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3.2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3.2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3.2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3.2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3.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3.2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3.2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3.2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3.2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3.2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3.2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3.2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3.2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3.2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3.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3.2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3.2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3.2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3.2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3.2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3.2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3.2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3.2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3.2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3.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3.2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3.2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3.2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3.2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3.2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3.2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3.2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3.2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3.2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3.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3.2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3.2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3.2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3.2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3.2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3.2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3.2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3.2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3.2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3.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3.2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3.2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3.2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3.2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3.2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3.2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3.2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3.2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3.2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3.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3.2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3.2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3.2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3.2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3.2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3.2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3.2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3.2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3.2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3.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3.2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3.2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3.2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3.2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3.2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3.2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3.2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3.2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3.2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3.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3.2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3.2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3.2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3.2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3.2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3.2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3.2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3.2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3.2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3.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3.2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3.2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3.2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3.2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3.2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3.2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3.2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3.2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3.2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3.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3.2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3.2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3.2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3.2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3.2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3.2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3.2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3.2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3.2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3.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3.2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3.2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3.2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3.2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3.2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3.2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3.2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3.2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3.2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3.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3.2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3.2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3.2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3.2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3.2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3.2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3.2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3.2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3.2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3.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3.2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3.2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3.2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3.2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3.2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3.2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3.2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3.2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3.2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3.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3.2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3.2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3.2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3.2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3.2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3.2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3.2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3.2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3.2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3.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3.2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3.2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3.2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3.2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3.2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3.2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3.2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3.2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3.2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3.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3.2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3.2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3.2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3.2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3.2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3.2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3.2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3.2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3.2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3.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3.2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3.2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3.2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3.2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3.2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3.2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3.2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3.2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3.2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3.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3.2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3.2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3.2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3.2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3.2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3.2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3.2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3.2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3.2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3.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3.2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3.2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3.2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3.2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3.2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3.2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3.2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3.2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3.2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3.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3.2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3.2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3.2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3.2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3.2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3.2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3.2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3.2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3.2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3.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3.2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3.2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3.2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3.2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3.2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3.2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3.2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3.2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3.2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3.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3.2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3.2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3.2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3.2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3.2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3.2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3.2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3.2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3.2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3.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3.2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3.2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3.2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3.2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3.2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3.2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3.2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3.2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3.2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3.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3.2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3.2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3.2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3.2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3.2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3.2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3.2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3.2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3.2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3.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3.2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3.2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3.2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3.2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3.2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3.2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3.2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3.2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3.2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3.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3.2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3.2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3.2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</sheetData>
  <mergeCells count="22">
    <mergeCell ref="A1:I1"/>
    <mergeCell ref="A2:I2"/>
    <mergeCell ref="A3:I3"/>
    <mergeCell ref="A4:I4"/>
    <mergeCell ref="A5:I5"/>
    <mergeCell ref="A6:F6"/>
    <mergeCell ref="G6:I6"/>
    <mergeCell ref="E19:F19"/>
    <mergeCell ref="C20:F20"/>
    <mergeCell ref="B21:F21"/>
    <mergeCell ref="B7:F7"/>
    <mergeCell ref="C8:F8"/>
    <mergeCell ref="C13:F13"/>
    <mergeCell ref="C14:F14"/>
    <mergeCell ref="E15:F15"/>
    <mergeCell ref="E16:F16"/>
    <mergeCell ref="E17:F17"/>
    <mergeCell ref="B22:F22"/>
    <mergeCell ref="C23:F23"/>
    <mergeCell ref="C28:F28"/>
    <mergeCell ref="B29:F29"/>
    <mergeCell ref="B30:F30"/>
  </mergeCells>
  <phoneticPr fontId="19"/>
  <pageMargins left="1.0236220472440944" right="0.82677165354330717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６年度活動計算書 </vt:lpstr>
      <vt:lpstr>貸借対照表</vt:lpstr>
      <vt:lpstr>注記 (その他の事業詳細)</vt:lpstr>
      <vt:lpstr>財産目録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祐子 横尾</cp:lastModifiedBy>
  <cp:lastPrinted>2025-04-12T07:31:05Z</cp:lastPrinted>
  <dcterms:created xsi:type="dcterms:W3CDTF">2009-08-15T00:27:33Z</dcterms:created>
  <dcterms:modified xsi:type="dcterms:W3CDTF">2025-04-12T07:31:29Z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