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OSATO\Desktop\R5.6月【市】財務諸表開示システム\収支計算書（公開用）\"/>
    </mc:Choice>
  </mc:AlternateContent>
  <xr:revisionPtr revIDLastSave="0" documentId="13_ncr:1_{AE600D23-7D48-4B11-9FDC-4040437BDC80}" xr6:coauthVersionLast="47" xr6:coauthVersionMax="47" xr10:uidLastSave="{00000000-0000-0000-0000-000000000000}"/>
  <bookViews>
    <workbookView xWindow="-120" yWindow="-120" windowWidth="20730" windowHeight="11160" xr2:uid="{84B40B97-E938-46D2-A30B-F97FD4C7AF2E}"/>
  </bookViews>
  <sheets>
    <sheet name="第二号第一様式" sheetId="1" r:id="rId1"/>
  </sheets>
  <definedNames>
    <definedName name="_xlnm.Print_Titles" localSheetId="0">第二号第一様式!$1:$7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60" i="1"/>
  <c r="G59" i="1"/>
  <c r="G57" i="1"/>
  <c r="F54" i="1"/>
  <c r="E54" i="1"/>
  <c r="G54" i="1" s="1"/>
  <c r="G53" i="1"/>
  <c r="G52" i="1"/>
  <c r="G51" i="1"/>
  <c r="G50" i="1"/>
  <c r="G49" i="1"/>
  <c r="G48" i="1"/>
  <c r="G47" i="1"/>
  <c r="G46" i="1"/>
  <c r="F45" i="1"/>
  <c r="F55" i="1" s="1"/>
  <c r="E45" i="1"/>
  <c r="G45" i="1" s="1"/>
  <c r="G44" i="1"/>
  <c r="G43" i="1"/>
  <c r="G42" i="1"/>
  <c r="G41" i="1"/>
  <c r="G40" i="1"/>
  <c r="G39" i="1"/>
  <c r="G38" i="1"/>
  <c r="F35" i="1"/>
  <c r="E35" i="1"/>
  <c r="E36" i="1" s="1"/>
  <c r="G36" i="1" s="1"/>
  <c r="G34" i="1"/>
  <c r="G33" i="1"/>
  <c r="G32" i="1"/>
  <c r="F31" i="1"/>
  <c r="F36" i="1" s="1"/>
  <c r="E31" i="1"/>
  <c r="G30" i="1"/>
  <c r="G29" i="1"/>
  <c r="G28" i="1"/>
  <c r="G27" i="1"/>
  <c r="F25" i="1"/>
  <c r="E25" i="1"/>
  <c r="E26" i="1" s="1"/>
  <c r="G24" i="1"/>
  <c r="G23" i="1"/>
  <c r="G22" i="1"/>
  <c r="G21" i="1"/>
  <c r="G20" i="1"/>
  <c r="G19" i="1"/>
  <c r="G18" i="1"/>
  <c r="G17" i="1"/>
  <c r="G16" i="1"/>
  <c r="G15" i="1"/>
  <c r="G14" i="1"/>
  <c r="F13" i="1"/>
  <c r="F26" i="1" s="1"/>
  <c r="F37" i="1" s="1"/>
  <c r="F56" i="1" s="1"/>
  <c r="F58" i="1" s="1"/>
  <c r="F62" i="1" s="1"/>
  <c r="E13" i="1"/>
  <c r="G12" i="1"/>
  <c r="G11" i="1"/>
  <c r="G10" i="1"/>
  <c r="G9" i="1"/>
  <c r="G8" i="1"/>
  <c r="G26" i="1" l="1"/>
  <c r="E37" i="1"/>
  <c r="E55" i="1"/>
  <c r="G55" i="1" s="1"/>
  <c r="G25" i="1"/>
  <c r="G35" i="1"/>
  <c r="G13" i="1"/>
  <c r="G31" i="1"/>
  <c r="G37" i="1" l="1"/>
  <c r="E56" i="1"/>
  <c r="E58" i="1" l="1"/>
  <c r="G56" i="1"/>
  <c r="E62" i="1" l="1"/>
  <c r="G62" i="1" s="1"/>
  <c r="G58" i="1"/>
</calcChain>
</file>

<file path=xl/sharedStrings.xml><?xml version="1.0" encoding="utf-8"?>
<sst xmlns="http://schemas.openxmlformats.org/spreadsheetml/2006/main" count="73" uniqueCount="69">
  <si>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</si>
  <si>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法人単位事業活動計算書</t>
    <rPh sb="0" eb="2">
      <t>ホウジン</t>
    </rPh>
    <rPh sb="2" eb="4">
      <t>タンイ</t>
    </rPh>
    <rPh sb="4" eb="6">
      <t>ジギョウ</t>
    </rPh>
    <rPh sb="6" eb="8">
      <t>カツドウ</t>
    </rPh>
    <phoneticPr fontId="4"/>
  </si>
  <si>
    <t>（自）令和4年4月1日  （至）令和5年3月31日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</si>
  <si>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</si>
  <si>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</si>
  <si>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</si>
  <si>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</si>
  <si>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</si>
  <si>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</si>
  <si>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</si>
  <si>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介護保険事業収益</t>
  </si>
  <si>
    <t>老人福祉事業収益</t>
  </si>
  <si>
    <t>医療事業収益</t>
  </si>
  <si>
    <t>経常経費寄附金収益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</si>
  <si>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</si>
  <si>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</si>
  <si>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</si>
  <si>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</si>
  <si>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</si>
  <si>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</si>
  <si>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利用者負担軽減額</t>
  </si>
  <si>
    <t>減価償却費</t>
  </si>
  <si>
    <t>国庫補助金等特別積立金取崩額</t>
  </si>
  <si>
    <t>貸倒損失額</t>
  </si>
  <si>
    <t>貸倒引当金繰入</t>
  </si>
  <si>
    <t>徴収不能額</t>
  </si>
  <si>
    <t>徴収不能引当金繰入</t>
  </si>
  <si>
    <t>その他の費用</t>
  </si>
  <si>
    <t>サービス活動費用計（２）</t>
  </si>
  <si>
    <t>サービス活動増減差額（３）＝（１）－（２）</t>
  </si>
  <si>
    <t>サービス活動外増減の部</t>
  </si>
  <si>
    <t>借入金利息補助金収益</t>
  </si>
  <si>
    <t>受取利息配当金収益</t>
  </si>
  <si>
    <t>社会福祉連携推進業務貸付金受取利息収益</t>
  </si>
  <si>
    <t>その他のサービス活動外収益</t>
  </si>
  <si>
    <t>サービス活動外収益計（４）</t>
  </si>
  <si>
    <t>支払利息</t>
  </si>
  <si>
    <t>社会福祉連携推進業務借入金支払利息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</si>
  <si>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</si>
  <si>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</si>
  <si>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</si>
  <si>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</si>
  <si>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</si>
  <si>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</si>
  <si>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施設整備等寄附金収益</t>
  </si>
  <si>
    <t>長期運営資金借入金元金償還寄附金収益</t>
  </si>
  <si>
    <t>固定資産受贈額</t>
  </si>
  <si>
    <t>固定資産売却益</t>
  </si>
  <si>
    <t>サービス区分間繰入金収益</t>
  </si>
  <si>
    <t>その他の特別収益</t>
  </si>
  <si>
    <t>特別収益計（８）</t>
  </si>
  <si>
    <t>基本金組入額</t>
  </si>
  <si>
    <t>資産評価損</t>
  </si>
  <si>
    <t>固定資産売却損・処分損</t>
  </si>
  <si>
    <t>国庫補助金等特別積立金取崩額（除却等）</t>
  </si>
  <si>
    <t>国庫補助金等特別積立金積立額</t>
  </si>
  <si>
    <t>災害損失</t>
  </si>
  <si>
    <t>サービス区分間繰入金費用</t>
  </si>
  <si>
    <t>その他の特別損失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</si>
  <si>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</si>
  <si>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</si>
  <si>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</si>
  <si>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</si>
  <si>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</si>
  <si>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</si>
  <si>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</si>
  <si>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</si>
  <si>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その他の積立金積立額（１６）</t>
  </si>
  <si>
    <t>次期繰越活動増減差額（１７）＝（１３）＋（１４）＋（１５）－（１６）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</si>
</sst>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&quot;△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horizontal="left" vertical="top" shrinkToFit="1"/>
    </xf>
    <xf numFmtId="0" fontId="7" fillId="0" borderId="3" xfId="2" applyFont="1" applyBorder="1" applyAlignment="1">
      <alignment horizontal="left" vertical="top" shrinkToFit="1"/>
    </xf>
    <xf numFmtId="0" fontId="7" fillId="0" borderId="1" xfId="2" applyFont="1" applyBorder="1" applyAlignment="1">
      <alignment horizontal="left" vertical="top" shrinkToFit="1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horizontal="left" vertical="top" shrinkToFit="1"/>
    </xf>
    <xf numFmtId="0" fontId="7" fillId="0" borderId="5" xfId="2" applyFont="1" applyBorder="1">
      <alignment horizontal="left" vertical="top"/>
    </xf>
    <xf numFmtId="0" fontId="7" fillId="0" borderId="6" xfId="2" applyFont="1" applyBorder="1" applyAlignment="1">
      <alignment horizontal="left" vertical="top" shrinkToFit="1"/>
    </xf>
    <xf numFmtId="0" fontId="7" fillId="0" borderId="2" xfId="2" applyFont="1" applyBorder="1" applyAlignment="1">
      <alignment vertical="center" textRotation="255" shrinkToFit="1"/>
    </xf>
    <xf numFmtId="0" fontId="7" fillId="0" borderId="3" xfId="2" applyFont="1" applyBorder="1" applyAlignment="1">
      <alignment vertical="center" textRotation="255" shrinkToFit="1"/>
    </xf>
    <xf numFmtId="0" fontId="7" fillId="0" borderId="4" xfId="2" applyFont="1" applyBorder="1" applyAlignment="1">
      <alignment vertical="center" textRotation="255" shrinkToFit="1"/>
    </xf>
    <xf numFmtId="0" fontId="7" fillId="0" borderId="2" xfId="2" applyFont="1" applyBorder="1" applyAlignment="1">
      <alignment horizontal="left" vertical="center" textRotation="255"/>
    </xf>
    <xf numFmtId="0" fontId="7" fillId="0" borderId="3" xfId="2" applyFont="1" applyBorder="1" applyAlignment="1">
      <alignment horizontal="left" vertical="center" textRotation="255"/>
    </xf>
    <xf numFmtId="0" fontId="7" fillId="0" borderId="4" xfId="2" applyFont="1" applyBorder="1" applyAlignment="1">
      <alignment horizontal="left" vertical="center" textRotation="255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177" fontId="9" fillId="0" borderId="2" xfId="2" applyNumberFormat="1" applyFont="1" applyBorder="1" applyAlignment="1" applyProtection="1">
      <alignment vertical="top" shrinkToFit="1"/>
      <protection locked="0"/>
    </xf>
    <xf numFmtId="177" fontId="9" fillId="0" borderId="2" xfId="0" applyNumberFormat="1" applyFont="1" applyBorder="1" applyProtection="1">
      <alignment vertical="center"/>
      <protection locked="0"/>
    </xf>
    <xf numFmtId="177" fontId="9" fillId="0" borderId="3" xfId="2" applyNumberFormat="1" applyFont="1" applyBorder="1" applyAlignment="1" applyProtection="1">
      <alignment vertical="top" shrinkToFit="1"/>
      <protection locked="0"/>
    </xf>
    <xf numFmtId="177" fontId="9" fillId="0" borderId="3" xfId="0" applyNumberFormat="1" applyFont="1" applyBorder="1" applyProtection="1">
      <alignment vertical="center"/>
      <protection locked="0"/>
    </xf>
    <xf numFmtId="177" fontId="9" fillId="0" borderId="4" xfId="0" applyNumberFormat="1" applyFont="1" applyBorder="1" applyProtection="1">
      <alignment vertical="center"/>
      <protection locked="0"/>
    </xf>
    <xf numFmtId="177" fontId="9" fillId="0" borderId="1" xfId="2" applyNumberFormat="1" applyFont="1" applyBorder="1" applyAlignment="1" applyProtection="1">
      <alignment vertical="top" shrinkToFit="1"/>
      <protection locked="0"/>
    </xf>
    <xf numFmtId="177" fontId="9" fillId="0" borderId="1" xfId="0" applyNumberFormat="1" applyFont="1" applyBorder="1" applyProtection="1">
      <alignment vertical="center"/>
      <protection locked="0"/>
    </xf>
    <xf numFmtId="177" fontId="9" fillId="0" borderId="6" xfId="2" applyNumberFormat="1" applyFont="1" applyBorder="1" applyAlignment="1" applyProtection="1">
      <alignment vertical="center" shrinkToFit="1"/>
      <protection locked="0"/>
    </xf>
    <xf numFmtId="177" fontId="9" fillId="0" borderId="7" xfId="2" applyNumberFormat="1" applyFont="1" applyBorder="1" applyAlignment="1" applyProtection="1">
      <alignment vertical="center" shrinkToFit="1"/>
      <protection locked="0"/>
    </xf>
    <xf numFmtId="177" fontId="9" fillId="0" borderId="10" xfId="2" applyNumberFormat="1" applyFont="1" applyBorder="1" applyAlignment="1" applyProtection="1">
      <alignment vertical="top" shrinkToFit="1"/>
      <protection locked="0"/>
    </xf>
    <xf numFmtId="177" fontId="9" fillId="0" borderId="6" xfId="2" applyNumberFormat="1" applyFont="1" applyBorder="1" applyAlignment="1" applyProtection="1">
      <alignment vertical="top" shrinkToFit="1"/>
      <protection locked="0"/>
    </xf>
  </cellXfs>
  <cellStyles count="3">
    <cellStyle name="標準" xfId="0" builtinId="0"/>
    <cellStyle name="標準 2" xfId="2" xr:uid="{0CFC67D5-4416-45D9-9BB8-1ECCA2808B26}"/>
    <cellStyle name="標準 3" xfId="1" xr:uid="{560D2B70-5744-4D74-ACDA-27D407ADD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D37E-A00B-4300-8CFD-E8ECDD769164}">
  <sheetPr>
    <pageSetUpPr fitToPage="1"/>
  </sheetPr>
  <dimension ref="B2:G62"/>
  <sheetViews>
    <sheetView showGridLines="0" tabSelected="1" workbookViewId="0">
      <selection activeCell="J3" sqref="I3:J3"/>
    </sheetView>
  </sheetViews>
  <sheetFormatPr defaultRowHeight="18.75" x14ac:dyDescent="0.4"/>
  <cols>
    <col min="1" max="3" width="2.875" customWidth="1"/>
    <col min="4" max="4" width="60.25" customWidth="1"/>
    <col min="5" max="7" width="20.75" customWidth="1"/>
  </cols>
  <sheetData>
    <row r="2" spans="2:7" ht="21" x14ac:dyDescent="0.4">
      <c r="B2" s="1"/>
      <c r="C2" s="1"/>
      <c r="D2" s="1"/>
      <c r="E2" s="2"/>
      <c r="F2" s="2"/>
      <c r="G2" s="3" t="s">
        <v>0</v>
      </c>
    </row>
    <row r="3" spans="2:7" ht="21" x14ac:dyDescent="0.4">
      <c r="B3" s="24" t="s">
        <v>1</v>
      </c>
      <c r="C3" s="24"/>
      <c r="D3" s="24"/>
      <c r="E3" s="24"/>
      <c r="F3" s="24"/>
      <c r="G3" s="24"/>
    </row>
    <row r="4" spans="2:7" x14ac:dyDescent="0.4">
      <c r="B4" s="4"/>
      <c r="C4" s="4"/>
      <c r="D4" s="4"/>
      <c r="E4" s="4"/>
      <c r="F4" s="4"/>
      <c r="G4" s="2"/>
    </row>
    <row r="5" spans="2:7" ht="21" x14ac:dyDescent="0.4">
      <c r="B5" s="25" t="s">
        <v>2</v>
      </c>
      <c r="C5" s="25"/>
      <c r="D5" s="25"/>
      <c r="E5" s="25"/>
      <c r="F5" s="25"/>
      <c r="G5" s="25"/>
    </row>
    <row r="6" spans="2:7" x14ac:dyDescent="0.4">
      <c r="B6" s="5"/>
      <c r="C6" s="5"/>
      <c r="D6" s="5"/>
      <c r="E6" s="5"/>
      <c r="F6" s="2"/>
      <c r="G6" s="5" t="s">
        <v>3</v>
      </c>
    </row>
    <row r="7" spans="2:7" x14ac:dyDescent="0.4">
      <c r="B7" s="26" t="s">
        <v>4</v>
      </c>
      <c r="C7" s="26"/>
      <c r="D7" s="26"/>
      <c r="E7" s="6" t="s">
        <v>5</v>
      </c>
      <c r="F7" s="6" t="s">
        <v>6</v>
      </c>
      <c r="G7" s="6" t="s">
        <v>7</v>
      </c>
    </row>
    <row r="8" spans="2:7" x14ac:dyDescent="0.4">
      <c r="B8" s="21" t="s">
        <v>8</v>
      </c>
      <c r="C8" s="21" t="s">
        <v>9</v>
      </c>
      <c r="D8" s="7" t="s">
        <v>10</v>
      </c>
      <c r="E8" s="27">
        <v>450021961</v>
      </c>
      <c r="F8" s="28">
        <v>451660752</v>
      </c>
      <c r="G8" s="27">
        <f>E8-F8</f>
        <v>-1638791</v>
      </c>
    </row>
    <row r="9" spans="2:7" x14ac:dyDescent="0.4">
      <c r="B9" s="22"/>
      <c r="C9" s="22"/>
      <c r="D9" s="8" t="s">
        <v>11</v>
      </c>
      <c r="E9" s="29">
        <v>31767601</v>
      </c>
      <c r="F9" s="30">
        <v>26115060</v>
      </c>
      <c r="G9" s="29">
        <f t="shared" ref="G9:G62" si="0">E9-F9</f>
        <v>5652541</v>
      </c>
    </row>
    <row r="10" spans="2:7" x14ac:dyDescent="0.4">
      <c r="B10" s="22"/>
      <c r="C10" s="22"/>
      <c r="D10" s="8" t="s">
        <v>12</v>
      </c>
      <c r="E10" s="29">
        <v>25459999</v>
      </c>
      <c r="F10" s="30">
        <v>26363807</v>
      </c>
      <c r="G10" s="29">
        <f t="shared" si="0"/>
        <v>-903808</v>
      </c>
    </row>
    <row r="11" spans="2:7" x14ac:dyDescent="0.4">
      <c r="B11" s="22"/>
      <c r="C11" s="22"/>
      <c r="D11" s="8" t="s">
        <v>13</v>
      </c>
      <c r="E11" s="29">
        <v>55000</v>
      </c>
      <c r="F11" s="30">
        <v>5000</v>
      </c>
      <c r="G11" s="29">
        <f t="shared" si="0"/>
        <v>50000</v>
      </c>
    </row>
    <row r="12" spans="2:7" x14ac:dyDescent="0.4">
      <c r="B12" s="22"/>
      <c r="C12" s="22"/>
      <c r="D12" s="8" t="s">
        <v>14</v>
      </c>
      <c r="E12" s="29">
        <v>0</v>
      </c>
      <c r="F12" s="31">
        <v>0</v>
      </c>
      <c r="G12" s="29">
        <f t="shared" si="0"/>
        <v>0</v>
      </c>
    </row>
    <row r="13" spans="2:7" x14ac:dyDescent="0.4">
      <c r="B13" s="22"/>
      <c r="C13" s="23"/>
      <c r="D13" s="9" t="s">
        <v>15</v>
      </c>
      <c r="E13" s="32">
        <f>+E8+E9+E10+E11+E12</f>
        <v>507304561</v>
      </c>
      <c r="F13" s="33">
        <f>+F8+F9+F10+F11+F12</f>
        <v>504144619</v>
      </c>
      <c r="G13" s="32">
        <f t="shared" si="0"/>
        <v>3159942</v>
      </c>
    </row>
    <row r="14" spans="2:7" x14ac:dyDescent="0.4">
      <c r="B14" s="22"/>
      <c r="C14" s="21" t="s">
        <v>16</v>
      </c>
      <c r="D14" s="8" t="s">
        <v>17</v>
      </c>
      <c r="E14" s="29">
        <v>297123758</v>
      </c>
      <c r="F14" s="28">
        <v>296152026</v>
      </c>
      <c r="G14" s="29">
        <f t="shared" si="0"/>
        <v>971732</v>
      </c>
    </row>
    <row r="15" spans="2:7" x14ac:dyDescent="0.4">
      <c r="B15" s="22"/>
      <c r="C15" s="22"/>
      <c r="D15" s="8" t="s">
        <v>18</v>
      </c>
      <c r="E15" s="29">
        <v>102303402</v>
      </c>
      <c r="F15" s="30">
        <v>89646794</v>
      </c>
      <c r="G15" s="29">
        <f t="shared" si="0"/>
        <v>12656608</v>
      </c>
    </row>
    <row r="16" spans="2:7" x14ac:dyDescent="0.4">
      <c r="B16" s="22"/>
      <c r="C16" s="22"/>
      <c r="D16" s="8" t="s">
        <v>19</v>
      </c>
      <c r="E16" s="29">
        <v>49245927</v>
      </c>
      <c r="F16" s="30">
        <v>49935008</v>
      </c>
      <c r="G16" s="29">
        <f t="shared" si="0"/>
        <v>-689081</v>
      </c>
    </row>
    <row r="17" spans="2:7" x14ac:dyDescent="0.4">
      <c r="B17" s="22"/>
      <c r="C17" s="22"/>
      <c r="D17" s="8" t="s">
        <v>20</v>
      </c>
      <c r="E17" s="29">
        <v>0</v>
      </c>
      <c r="F17" s="30">
        <v>0</v>
      </c>
      <c r="G17" s="29">
        <f t="shared" si="0"/>
        <v>0</v>
      </c>
    </row>
    <row r="18" spans="2:7" x14ac:dyDescent="0.4">
      <c r="B18" s="22"/>
      <c r="C18" s="22"/>
      <c r="D18" s="8" t="s">
        <v>21</v>
      </c>
      <c r="E18" s="29">
        <v>52318487</v>
      </c>
      <c r="F18" s="30">
        <v>54244109</v>
      </c>
      <c r="G18" s="29">
        <f t="shared" si="0"/>
        <v>-1925622</v>
      </c>
    </row>
    <row r="19" spans="2:7" x14ac:dyDescent="0.4">
      <c r="B19" s="22"/>
      <c r="C19" s="22"/>
      <c r="D19" s="8" t="s">
        <v>22</v>
      </c>
      <c r="E19" s="29">
        <v>-26916750</v>
      </c>
      <c r="F19" s="30">
        <v>-27065803</v>
      </c>
      <c r="G19" s="29">
        <f t="shared" si="0"/>
        <v>149053</v>
      </c>
    </row>
    <row r="20" spans="2:7" x14ac:dyDescent="0.4">
      <c r="B20" s="22"/>
      <c r="C20" s="22"/>
      <c r="D20" s="8" t="s">
        <v>23</v>
      </c>
      <c r="E20" s="29">
        <v>0</v>
      </c>
      <c r="F20" s="30"/>
      <c r="G20" s="29">
        <f t="shared" si="0"/>
        <v>0</v>
      </c>
    </row>
    <row r="21" spans="2:7" x14ac:dyDescent="0.4">
      <c r="B21" s="22"/>
      <c r="C21" s="22"/>
      <c r="D21" s="8" t="s">
        <v>24</v>
      </c>
      <c r="E21" s="29">
        <v>0</v>
      </c>
      <c r="F21" s="30"/>
      <c r="G21" s="29">
        <f t="shared" si="0"/>
        <v>0</v>
      </c>
    </row>
    <row r="22" spans="2:7" x14ac:dyDescent="0.4">
      <c r="B22" s="22"/>
      <c r="C22" s="22"/>
      <c r="D22" s="8" t="s">
        <v>25</v>
      </c>
      <c r="E22" s="29">
        <v>0</v>
      </c>
      <c r="F22" s="30">
        <v>0</v>
      </c>
      <c r="G22" s="29">
        <f t="shared" si="0"/>
        <v>0</v>
      </c>
    </row>
    <row r="23" spans="2:7" x14ac:dyDescent="0.4">
      <c r="B23" s="22"/>
      <c r="C23" s="22"/>
      <c r="D23" s="8" t="s">
        <v>26</v>
      </c>
      <c r="E23" s="29">
        <v>0</v>
      </c>
      <c r="F23" s="30">
        <v>0</v>
      </c>
      <c r="G23" s="29">
        <f t="shared" si="0"/>
        <v>0</v>
      </c>
    </row>
    <row r="24" spans="2:7" x14ac:dyDescent="0.4">
      <c r="B24" s="22"/>
      <c r="C24" s="22"/>
      <c r="D24" s="8" t="s">
        <v>27</v>
      </c>
      <c r="E24" s="29">
        <v>0</v>
      </c>
      <c r="F24" s="31">
        <v>0</v>
      </c>
      <c r="G24" s="29">
        <f t="shared" si="0"/>
        <v>0</v>
      </c>
    </row>
    <row r="25" spans="2:7" x14ac:dyDescent="0.4">
      <c r="B25" s="22"/>
      <c r="C25" s="23"/>
      <c r="D25" s="9" t="s">
        <v>28</v>
      </c>
      <c r="E25" s="32">
        <f>+E14+E15+E16+E17+E18+E19+E20+E21+E22+E23+E24</f>
        <v>474074824</v>
      </c>
      <c r="F25" s="33">
        <f>+F14+F15+F16+F17+F18+F19+F20+F21+F22+F23+F24</f>
        <v>462912134</v>
      </c>
      <c r="G25" s="32">
        <f t="shared" si="0"/>
        <v>11162690</v>
      </c>
    </row>
    <row r="26" spans="2:7" x14ac:dyDescent="0.4">
      <c r="B26" s="23"/>
      <c r="C26" s="10" t="s">
        <v>29</v>
      </c>
      <c r="D26" s="11"/>
      <c r="E26" s="34">
        <f xml:space="preserve"> +E13 - E25</f>
        <v>33229737</v>
      </c>
      <c r="F26" s="33">
        <f xml:space="preserve"> +F13 - F25</f>
        <v>41232485</v>
      </c>
      <c r="G26" s="34">
        <f t="shared" si="0"/>
        <v>-8002748</v>
      </c>
    </row>
    <row r="27" spans="2:7" x14ac:dyDescent="0.4">
      <c r="B27" s="21" t="s">
        <v>30</v>
      </c>
      <c r="C27" s="21" t="s">
        <v>9</v>
      </c>
      <c r="D27" s="8" t="s">
        <v>31</v>
      </c>
      <c r="E27" s="29">
        <v>0</v>
      </c>
      <c r="F27" s="28">
        <v>0</v>
      </c>
      <c r="G27" s="29">
        <f t="shared" si="0"/>
        <v>0</v>
      </c>
    </row>
    <row r="28" spans="2:7" x14ac:dyDescent="0.4">
      <c r="B28" s="22"/>
      <c r="C28" s="22"/>
      <c r="D28" s="8" t="s">
        <v>32</v>
      </c>
      <c r="E28" s="29">
        <v>69822</v>
      </c>
      <c r="F28" s="30">
        <v>85533</v>
      </c>
      <c r="G28" s="29">
        <f t="shared" si="0"/>
        <v>-15711</v>
      </c>
    </row>
    <row r="29" spans="2:7" x14ac:dyDescent="0.4">
      <c r="B29" s="22"/>
      <c r="C29" s="22"/>
      <c r="D29" s="8" t="s">
        <v>33</v>
      </c>
      <c r="E29" s="29">
        <v>0</v>
      </c>
      <c r="F29" s="30"/>
      <c r="G29" s="29">
        <f t="shared" si="0"/>
        <v>0</v>
      </c>
    </row>
    <row r="30" spans="2:7" x14ac:dyDescent="0.4">
      <c r="B30" s="22"/>
      <c r="C30" s="22"/>
      <c r="D30" s="8" t="s">
        <v>34</v>
      </c>
      <c r="E30" s="29">
        <v>8430375</v>
      </c>
      <c r="F30" s="31">
        <v>4784015</v>
      </c>
      <c r="G30" s="29">
        <f t="shared" si="0"/>
        <v>3646360</v>
      </c>
    </row>
    <row r="31" spans="2:7" x14ac:dyDescent="0.4">
      <c r="B31" s="22"/>
      <c r="C31" s="23"/>
      <c r="D31" s="9" t="s">
        <v>35</v>
      </c>
      <c r="E31" s="32">
        <f>+E27+E28+E29+E30</f>
        <v>8500197</v>
      </c>
      <c r="F31" s="33">
        <f>+F27+F28+F29+F30</f>
        <v>4869548</v>
      </c>
      <c r="G31" s="32">
        <f t="shared" si="0"/>
        <v>3630649</v>
      </c>
    </row>
    <row r="32" spans="2:7" x14ac:dyDescent="0.4">
      <c r="B32" s="22"/>
      <c r="C32" s="21" t="s">
        <v>16</v>
      </c>
      <c r="D32" s="8" t="s">
        <v>36</v>
      </c>
      <c r="E32" s="29">
        <v>1924919</v>
      </c>
      <c r="F32" s="28">
        <v>2372202</v>
      </c>
      <c r="G32" s="29">
        <f t="shared" si="0"/>
        <v>-447283</v>
      </c>
    </row>
    <row r="33" spans="2:7" x14ac:dyDescent="0.4">
      <c r="B33" s="22"/>
      <c r="C33" s="22"/>
      <c r="D33" s="8" t="s">
        <v>37</v>
      </c>
      <c r="E33" s="29">
        <v>0</v>
      </c>
      <c r="F33" s="30"/>
      <c r="G33" s="29">
        <f t="shared" si="0"/>
        <v>0</v>
      </c>
    </row>
    <row r="34" spans="2:7" x14ac:dyDescent="0.4">
      <c r="B34" s="22"/>
      <c r="C34" s="22"/>
      <c r="D34" s="8" t="s">
        <v>38</v>
      </c>
      <c r="E34" s="29">
        <v>2051441</v>
      </c>
      <c r="F34" s="31">
        <v>1923050</v>
      </c>
      <c r="G34" s="29">
        <f t="shared" si="0"/>
        <v>128391</v>
      </c>
    </row>
    <row r="35" spans="2:7" x14ac:dyDescent="0.4">
      <c r="B35" s="22"/>
      <c r="C35" s="23"/>
      <c r="D35" s="9" t="s">
        <v>39</v>
      </c>
      <c r="E35" s="32">
        <f>+E32+E33+E34</f>
        <v>3976360</v>
      </c>
      <c r="F35" s="33">
        <f>+F32+F33+F34</f>
        <v>4295252</v>
      </c>
      <c r="G35" s="32">
        <f t="shared" si="0"/>
        <v>-318892</v>
      </c>
    </row>
    <row r="36" spans="2:7" x14ac:dyDescent="0.4">
      <c r="B36" s="23"/>
      <c r="C36" s="10" t="s">
        <v>40</v>
      </c>
      <c r="D36" s="12"/>
      <c r="E36" s="35">
        <f xml:space="preserve"> +E31 - E35</f>
        <v>4523837</v>
      </c>
      <c r="F36" s="33">
        <f xml:space="preserve"> +F31 - F35</f>
        <v>574296</v>
      </c>
      <c r="G36" s="35">
        <f t="shared" si="0"/>
        <v>3949541</v>
      </c>
    </row>
    <row r="37" spans="2:7" x14ac:dyDescent="0.4">
      <c r="B37" s="10" t="s">
        <v>41</v>
      </c>
      <c r="C37" s="13"/>
      <c r="D37" s="11"/>
      <c r="E37" s="34">
        <f xml:space="preserve"> +E26 +E36</f>
        <v>37753574</v>
      </c>
      <c r="F37" s="33">
        <f xml:space="preserve"> +F26 +F36</f>
        <v>41806781</v>
      </c>
      <c r="G37" s="34">
        <f t="shared" si="0"/>
        <v>-4053207</v>
      </c>
    </row>
    <row r="38" spans="2:7" x14ac:dyDescent="0.4">
      <c r="B38" s="21" t="s">
        <v>42</v>
      </c>
      <c r="C38" s="21" t="s">
        <v>9</v>
      </c>
      <c r="D38" s="8" t="s">
        <v>43</v>
      </c>
      <c r="E38" s="29">
        <v>0</v>
      </c>
      <c r="F38" s="28">
        <v>0</v>
      </c>
      <c r="G38" s="29">
        <f t="shared" si="0"/>
        <v>0</v>
      </c>
    </row>
    <row r="39" spans="2:7" x14ac:dyDescent="0.4">
      <c r="B39" s="22"/>
      <c r="C39" s="22"/>
      <c r="D39" s="8" t="s">
        <v>44</v>
      </c>
      <c r="E39" s="29">
        <v>0</v>
      </c>
      <c r="F39" s="30">
        <v>0</v>
      </c>
      <c r="G39" s="29">
        <f t="shared" si="0"/>
        <v>0</v>
      </c>
    </row>
    <row r="40" spans="2:7" x14ac:dyDescent="0.4">
      <c r="B40" s="22"/>
      <c r="C40" s="22"/>
      <c r="D40" s="8" t="s">
        <v>45</v>
      </c>
      <c r="E40" s="29">
        <v>0</v>
      </c>
      <c r="F40" s="30">
        <v>0</v>
      </c>
      <c r="G40" s="29">
        <f t="shared" si="0"/>
        <v>0</v>
      </c>
    </row>
    <row r="41" spans="2:7" x14ac:dyDescent="0.4">
      <c r="B41" s="22"/>
      <c r="C41" s="22"/>
      <c r="D41" s="8" t="s">
        <v>46</v>
      </c>
      <c r="E41" s="29">
        <v>0</v>
      </c>
      <c r="F41" s="30">
        <v>0</v>
      </c>
      <c r="G41" s="29">
        <f t="shared" si="0"/>
        <v>0</v>
      </c>
    </row>
    <row r="42" spans="2:7" x14ac:dyDescent="0.4">
      <c r="B42" s="22"/>
      <c r="C42" s="22"/>
      <c r="D42" s="8" t="s">
        <v>47</v>
      </c>
      <c r="E42" s="29">
        <v>0</v>
      </c>
      <c r="F42" s="30">
        <v>0</v>
      </c>
      <c r="G42" s="29">
        <f t="shared" si="0"/>
        <v>0</v>
      </c>
    </row>
    <row r="43" spans="2:7" x14ac:dyDescent="0.4">
      <c r="B43" s="22"/>
      <c r="C43" s="22"/>
      <c r="D43" s="8" t="s">
        <v>48</v>
      </c>
      <c r="E43" s="29">
        <v>0</v>
      </c>
      <c r="F43" s="30">
        <v>0</v>
      </c>
      <c r="G43" s="29">
        <f t="shared" si="0"/>
        <v>0</v>
      </c>
    </row>
    <row r="44" spans="2:7" x14ac:dyDescent="0.4">
      <c r="B44" s="22"/>
      <c r="C44" s="22"/>
      <c r="D44" s="8" t="s">
        <v>49</v>
      </c>
      <c r="E44" s="29">
        <v>0</v>
      </c>
      <c r="F44" s="31">
        <v>0</v>
      </c>
      <c r="G44" s="29">
        <f t="shared" si="0"/>
        <v>0</v>
      </c>
    </row>
    <row r="45" spans="2:7" x14ac:dyDescent="0.4">
      <c r="B45" s="22"/>
      <c r="C45" s="23"/>
      <c r="D45" s="9" t="s">
        <v>50</v>
      </c>
      <c r="E45" s="32">
        <f>+E38+E39+E40+E41+E42+E43+E44</f>
        <v>0</v>
      </c>
      <c r="F45" s="33">
        <f>+F38+F39+F40+F41+F42+F43+F44</f>
        <v>0</v>
      </c>
      <c r="G45" s="32">
        <f t="shared" si="0"/>
        <v>0</v>
      </c>
    </row>
    <row r="46" spans="2:7" x14ac:dyDescent="0.4">
      <c r="B46" s="22"/>
      <c r="C46" s="21" t="s">
        <v>16</v>
      </c>
      <c r="D46" s="8" t="s">
        <v>51</v>
      </c>
      <c r="E46" s="29">
        <v>0</v>
      </c>
      <c r="F46" s="28">
        <v>0</v>
      </c>
      <c r="G46" s="29">
        <f t="shared" si="0"/>
        <v>0</v>
      </c>
    </row>
    <row r="47" spans="2:7" x14ac:dyDescent="0.4">
      <c r="B47" s="22"/>
      <c r="C47" s="22"/>
      <c r="D47" s="8" t="s">
        <v>52</v>
      </c>
      <c r="E47" s="29">
        <v>0</v>
      </c>
      <c r="F47" s="30">
        <v>0</v>
      </c>
      <c r="G47" s="29">
        <f t="shared" si="0"/>
        <v>0</v>
      </c>
    </row>
    <row r="48" spans="2:7" x14ac:dyDescent="0.4">
      <c r="B48" s="22"/>
      <c r="C48" s="22"/>
      <c r="D48" s="8" t="s">
        <v>53</v>
      </c>
      <c r="E48" s="29">
        <v>0</v>
      </c>
      <c r="F48" s="30">
        <v>0</v>
      </c>
      <c r="G48" s="29">
        <f t="shared" si="0"/>
        <v>0</v>
      </c>
    </row>
    <row r="49" spans="2:7" x14ac:dyDescent="0.4">
      <c r="B49" s="22"/>
      <c r="C49" s="22"/>
      <c r="D49" s="8" t="s">
        <v>54</v>
      </c>
      <c r="E49" s="29">
        <v>0</v>
      </c>
      <c r="F49" s="30">
        <v>0</v>
      </c>
      <c r="G49" s="29">
        <f t="shared" si="0"/>
        <v>0</v>
      </c>
    </row>
    <row r="50" spans="2:7" x14ac:dyDescent="0.4">
      <c r="B50" s="22"/>
      <c r="C50" s="22"/>
      <c r="D50" s="8" t="s">
        <v>55</v>
      </c>
      <c r="E50" s="29">
        <v>0</v>
      </c>
      <c r="F50" s="30">
        <v>0</v>
      </c>
      <c r="G50" s="29">
        <f t="shared" si="0"/>
        <v>0</v>
      </c>
    </row>
    <row r="51" spans="2:7" x14ac:dyDescent="0.4">
      <c r="B51" s="22"/>
      <c r="C51" s="22"/>
      <c r="D51" s="8" t="s">
        <v>56</v>
      </c>
      <c r="E51" s="29">
        <v>0</v>
      </c>
      <c r="F51" s="30">
        <v>0</v>
      </c>
      <c r="G51" s="29">
        <f t="shared" si="0"/>
        <v>0</v>
      </c>
    </row>
    <row r="52" spans="2:7" x14ac:dyDescent="0.4">
      <c r="B52" s="22"/>
      <c r="C52" s="22"/>
      <c r="D52" s="8" t="s">
        <v>57</v>
      </c>
      <c r="E52" s="29">
        <v>0</v>
      </c>
      <c r="F52" s="30">
        <v>0</v>
      </c>
      <c r="G52" s="29">
        <f t="shared" si="0"/>
        <v>0</v>
      </c>
    </row>
    <row r="53" spans="2:7" x14ac:dyDescent="0.4">
      <c r="B53" s="22"/>
      <c r="C53" s="22"/>
      <c r="D53" s="8" t="s">
        <v>58</v>
      </c>
      <c r="E53" s="29">
        <v>0</v>
      </c>
      <c r="F53" s="31">
        <v>0</v>
      </c>
      <c r="G53" s="29">
        <f t="shared" si="0"/>
        <v>0</v>
      </c>
    </row>
    <row r="54" spans="2:7" x14ac:dyDescent="0.4">
      <c r="B54" s="22"/>
      <c r="C54" s="23"/>
      <c r="D54" s="9" t="s">
        <v>59</v>
      </c>
      <c r="E54" s="32">
        <f>+E46+E47+E48+E49+E50+E51+E52+E53</f>
        <v>0</v>
      </c>
      <c r="F54" s="33">
        <f>+F46+F47+F48+F49+F50+F51+F52+F53</f>
        <v>0</v>
      </c>
      <c r="G54" s="32">
        <f t="shared" si="0"/>
        <v>0</v>
      </c>
    </row>
    <row r="55" spans="2:7" x14ac:dyDescent="0.4">
      <c r="B55" s="23"/>
      <c r="C55" s="14" t="s">
        <v>60</v>
      </c>
      <c r="D55" s="15"/>
      <c r="E55" s="36">
        <f xml:space="preserve"> +E45 - E54</f>
        <v>0</v>
      </c>
      <c r="F55" s="33">
        <f xml:space="preserve"> +F45 - F54</f>
        <v>0</v>
      </c>
      <c r="G55" s="36">
        <f t="shared" si="0"/>
        <v>0</v>
      </c>
    </row>
    <row r="56" spans="2:7" x14ac:dyDescent="0.4">
      <c r="B56" s="10" t="s">
        <v>61</v>
      </c>
      <c r="C56" s="16"/>
      <c r="D56" s="17"/>
      <c r="E56" s="37">
        <f xml:space="preserve"> +E37 +E55</f>
        <v>37753574</v>
      </c>
      <c r="F56" s="33">
        <f xml:space="preserve"> +F37 +F55</f>
        <v>41806781</v>
      </c>
      <c r="G56" s="37">
        <f t="shared" si="0"/>
        <v>-4053207</v>
      </c>
    </row>
    <row r="57" spans="2:7" x14ac:dyDescent="0.4">
      <c r="B57" s="18" t="s">
        <v>62</v>
      </c>
      <c r="C57" s="16" t="s">
        <v>63</v>
      </c>
      <c r="D57" s="17"/>
      <c r="E57" s="37">
        <v>870780110</v>
      </c>
      <c r="F57" s="33">
        <v>828973329</v>
      </c>
      <c r="G57" s="37">
        <f t="shared" si="0"/>
        <v>41806781</v>
      </c>
    </row>
    <row r="58" spans="2:7" x14ac:dyDescent="0.4">
      <c r="B58" s="19"/>
      <c r="C58" s="16" t="s">
        <v>64</v>
      </c>
      <c r="D58" s="17"/>
      <c r="E58" s="37">
        <f xml:space="preserve"> +E56 +E57</f>
        <v>908533684</v>
      </c>
      <c r="F58" s="33">
        <f xml:space="preserve"> +F56 +F57</f>
        <v>870780110</v>
      </c>
      <c r="G58" s="37">
        <f t="shared" si="0"/>
        <v>37753574</v>
      </c>
    </row>
    <row r="59" spans="2:7" x14ac:dyDescent="0.4">
      <c r="B59" s="19"/>
      <c r="C59" s="16" t="s">
        <v>65</v>
      </c>
      <c r="D59" s="17"/>
      <c r="E59" s="37">
        <v>0</v>
      </c>
      <c r="F59" s="33">
        <v>0</v>
      </c>
      <c r="G59" s="37">
        <f t="shared" si="0"/>
        <v>0</v>
      </c>
    </row>
    <row r="60" spans="2:7" x14ac:dyDescent="0.4">
      <c r="B60" s="19"/>
      <c r="C60" s="16" t="s">
        <v>66</v>
      </c>
      <c r="D60" s="17"/>
      <c r="E60" s="37">
        <v>0</v>
      </c>
      <c r="F60" s="33">
        <v>0</v>
      </c>
      <c r="G60" s="37">
        <f t="shared" si="0"/>
        <v>0</v>
      </c>
    </row>
    <row r="61" spans="2:7" x14ac:dyDescent="0.4">
      <c r="B61" s="19"/>
      <c r="C61" s="16" t="s">
        <v>67</v>
      </c>
      <c r="D61" s="17"/>
      <c r="E61" s="37">
        <v>0</v>
      </c>
      <c r="F61" s="33">
        <v>0</v>
      </c>
      <c r="G61" s="37">
        <f t="shared" si="0"/>
        <v>0</v>
      </c>
    </row>
    <row r="62" spans="2:7" x14ac:dyDescent="0.4">
      <c r="B62" s="20"/>
      <c r="C62" s="16" t="s">
        <v>68</v>
      </c>
      <c r="D62" s="17"/>
      <c r="E62" s="37">
        <f xml:space="preserve"> +E58 +E59 +E60 - E61</f>
        <v>908533684</v>
      </c>
      <c r="F62" s="33">
        <f xml:space="preserve"> +F58 +F59 +F60 - F61</f>
        <v>870780110</v>
      </c>
      <c r="G62" s="37">
        <f t="shared" si="0"/>
        <v>37753574</v>
      </c>
    </row>
  </sheetData>
  <mergeCells count="13">
    <mergeCell ref="B3:G3"/>
    <mergeCell ref="B5:G5"/>
    <mergeCell ref="B7:D7"/>
    <mergeCell ref="B8:B26"/>
    <mergeCell ref="C8:C13"/>
    <mergeCell ref="C14:C25"/>
    <mergeCell ref="B57:B62"/>
    <mergeCell ref="B27:B36"/>
    <mergeCell ref="C27:C31"/>
    <mergeCell ref="C32:C35"/>
    <mergeCell ref="B38:B55"/>
    <mergeCell ref="C38:C45"/>
    <mergeCell ref="C46:C54"/>
  </mergeCells>
  <phoneticPr fontId="1"/>
  <pageMargins left="0.7" right="0.7" top="0.75" bottom="0.75" header="0.3" footer="0.3"/>
  <pageSetup paperSize="9" fitToHeight="0" orientation="portrait" r:id="rId1"/>
  <headerFooter>
    <oddHeader>&amp;L敬信福祉会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第二号第一様式</vt:lpstr>
      <vt:lpstr>第二号第一様式!Print_Titles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AINOSATO</dc:creator>
  <cp:lastModifiedBy>AINOSATO</cp:lastModifiedBy>
  <dcterms:created xsi:type="dcterms:W3CDTF">2023-05-18T07:35:53Z</dcterms:created>
  <dcterms:modified xsi:type="dcterms:W3CDTF">2023-05-19T06:54:19Z</dcterms:modified>
</cp:coreProperties>
</file>