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NOSATO\Desktop\収支計算書\"/>
    </mc:Choice>
  </mc:AlternateContent>
  <xr:revisionPtr revIDLastSave="0" documentId="13_ncr:1_{C072FF70-0A16-4286-A15C-9EC7DB83B1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資金収支予算内訳表" sheetId="1" r:id="rId1"/>
  </sheets>
  <definedNames>
    <definedName name="_xlnm.Print_Area" localSheetId="0">資金収支予算内訳表!$A$1:$S$127</definedName>
    <definedName name="_xlnm.Print_Titles" localSheetId="0">資金収支予算内訳表!$1:$9</definedName>
  </definedNames>
  <calcPr calcId="191029"/>
</workbook>
</file>

<file path=xl/calcChain.xml><?xml version="1.0" encoding="utf-8"?>
<calcChain xmlns="http://schemas.openxmlformats.org/spreadsheetml/2006/main">
  <c r="P83" i="1" l="1"/>
  <c r="N83" i="1"/>
  <c r="M83" i="1"/>
  <c r="L83" i="1"/>
  <c r="K83" i="1"/>
  <c r="J83" i="1"/>
  <c r="I83" i="1"/>
  <c r="H83" i="1"/>
  <c r="G83" i="1"/>
  <c r="F83" i="1"/>
  <c r="E83" i="1"/>
  <c r="D83" i="1"/>
  <c r="H52" i="1" l="1"/>
  <c r="O115" i="1"/>
  <c r="Q115" i="1"/>
  <c r="O85" i="1"/>
  <c r="S85" i="1" s="1"/>
  <c r="O126" i="1"/>
  <c r="O123" i="1"/>
  <c r="O122" i="1"/>
  <c r="O121" i="1"/>
  <c r="O119" i="1"/>
  <c r="O116" i="1"/>
  <c r="O114" i="1"/>
  <c r="O110" i="1"/>
  <c r="O109" i="1"/>
  <c r="O108" i="1"/>
  <c r="O106" i="1"/>
  <c r="O105" i="1"/>
  <c r="O102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4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7" i="1"/>
  <c r="O66" i="1"/>
  <c r="O65" i="1"/>
  <c r="O64" i="1"/>
  <c r="O63" i="1"/>
  <c r="O62" i="1"/>
  <c r="O61" i="1"/>
  <c r="O58" i="1"/>
  <c r="O57" i="1"/>
  <c r="O55" i="1"/>
  <c r="O54" i="1"/>
  <c r="O53" i="1"/>
  <c r="O51" i="1"/>
  <c r="O50" i="1"/>
  <c r="O49" i="1"/>
  <c r="O47" i="1"/>
  <c r="O46" i="1"/>
  <c r="O43" i="1"/>
  <c r="O42" i="1"/>
  <c r="O40" i="1"/>
  <c r="O39" i="1"/>
  <c r="O38" i="1"/>
  <c r="O37" i="1"/>
  <c r="O36" i="1"/>
  <c r="O35" i="1"/>
  <c r="O34" i="1"/>
  <c r="O33" i="1"/>
  <c r="O31" i="1"/>
  <c r="O30" i="1"/>
  <c r="O28" i="1"/>
  <c r="O26" i="1"/>
  <c r="O25" i="1"/>
  <c r="O24" i="1"/>
  <c r="O23" i="1"/>
  <c r="O21" i="1"/>
  <c r="O20" i="1"/>
  <c r="O18" i="1"/>
  <c r="O17" i="1"/>
  <c r="O15" i="1"/>
  <c r="O14" i="1"/>
  <c r="O12" i="1"/>
  <c r="S115" i="1" l="1"/>
  <c r="Q126" i="1"/>
  <c r="S126" i="1" s="1"/>
  <c r="Q123" i="1"/>
  <c r="S123" i="1" s="1"/>
  <c r="Q122" i="1"/>
  <c r="S122" i="1" s="1"/>
  <c r="Q121" i="1"/>
  <c r="S121" i="1" s="1"/>
  <c r="Q119" i="1"/>
  <c r="S119" i="1" s="1"/>
  <c r="Q116" i="1"/>
  <c r="S116" i="1" s="1"/>
  <c r="Q114" i="1"/>
  <c r="S114" i="1" s="1"/>
  <c r="Q110" i="1"/>
  <c r="S110" i="1" s="1"/>
  <c r="Q109" i="1"/>
  <c r="S109" i="1" s="1"/>
  <c r="Q108" i="1"/>
  <c r="S108" i="1" s="1"/>
  <c r="Q106" i="1"/>
  <c r="S106" i="1" s="1"/>
  <c r="Q105" i="1"/>
  <c r="S105" i="1" s="1"/>
  <c r="Q102" i="1"/>
  <c r="S102" i="1" s="1"/>
  <c r="Q100" i="1"/>
  <c r="S100" i="1" s="1"/>
  <c r="Q99" i="1"/>
  <c r="S99" i="1" s="1"/>
  <c r="Q98" i="1"/>
  <c r="S98" i="1" s="1"/>
  <c r="Q97" i="1"/>
  <c r="S97" i="1" s="1"/>
  <c r="Q96" i="1"/>
  <c r="S96" i="1" s="1"/>
  <c r="Q95" i="1"/>
  <c r="S95" i="1" s="1"/>
  <c r="Q94" i="1"/>
  <c r="S94" i="1" s="1"/>
  <c r="Q93" i="1"/>
  <c r="S93" i="1" s="1"/>
  <c r="Q92" i="1"/>
  <c r="S92" i="1" s="1"/>
  <c r="Q91" i="1"/>
  <c r="S91" i="1" s="1"/>
  <c r="Q90" i="1"/>
  <c r="S90" i="1" s="1"/>
  <c r="Q89" i="1"/>
  <c r="S89" i="1" s="1"/>
  <c r="Q88" i="1"/>
  <c r="S88" i="1" s="1"/>
  <c r="Q87" i="1"/>
  <c r="S87" i="1" s="1"/>
  <c r="Q86" i="1"/>
  <c r="S86" i="1" s="1"/>
  <c r="Q84" i="1"/>
  <c r="S84" i="1" s="1"/>
  <c r="Q82" i="1"/>
  <c r="S82" i="1" s="1"/>
  <c r="Q81" i="1"/>
  <c r="S81" i="1" s="1"/>
  <c r="Q80" i="1"/>
  <c r="S80" i="1" s="1"/>
  <c r="Q79" i="1"/>
  <c r="S79" i="1" s="1"/>
  <c r="Q78" i="1"/>
  <c r="S78" i="1" s="1"/>
  <c r="Q77" i="1"/>
  <c r="S77" i="1" s="1"/>
  <c r="Q76" i="1"/>
  <c r="S76" i="1" s="1"/>
  <c r="Q75" i="1"/>
  <c r="S75" i="1" s="1"/>
  <c r="Q74" i="1"/>
  <c r="S74" i="1" s="1"/>
  <c r="Q73" i="1"/>
  <c r="S73" i="1" s="1"/>
  <c r="Q72" i="1"/>
  <c r="S72" i="1" s="1"/>
  <c r="Q71" i="1"/>
  <c r="S71" i="1" s="1"/>
  <c r="Q70" i="1"/>
  <c r="S70" i="1" s="1"/>
  <c r="Q69" i="1"/>
  <c r="S69" i="1" s="1"/>
  <c r="Q67" i="1"/>
  <c r="S67" i="1" s="1"/>
  <c r="Q66" i="1"/>
  <c r="S66" i="1" s="1"/>
  <c r="Q65" i="1"/>
  <c r="S65" i="1" s="1"/>
  <c r="Q64" i="1"/>
  <c r="Q63" i="1"/>
  <c r="Q62" i="1"/>
  <c r="Q61" i="1"/>
  <c r="S61" i="1" s="1"/>
  <c r="Q58" i="1"/>
  <c r="Q57" i="1"/>
  <c r="Q55" i="1"/>
  <c r="S55" i="1" s="1"/>
  <c r="Q54" i="1"/>
  <c r="S54" i="1" s="1"/>
  <c r="Q53" i="1"/>
  <c r="S53" i="1" s="1"/>
  <c r="Q51" i="1"/>
  <c r="S51" i="1" s="1"/>
  <c r="Q50" i="1" l="1"/>
  <c r="S50" i="1" s="1"/>
  <c r="Q49" i="1"/>
  <c r="S49" i="1" s="1"/>
  <c r="Q47" i="1"/>
  <c r="S47" i="1" s="1"/>
  <c r="Q46" i="1"/>
  <c r="S46" i="1" s="1"/>
  <c r="Q43" i="1"/>
  <c r="S43" i="1" s="1"/>
  <c r="Q42" i="1"/>
  <c r="Q40" i="1"/>
  <c r="S40" i="1" s="1"/>
  <c r="Q39" i="1"/>
  <c r="Q38" i="1"/>
  <c r="Q37" i="1"/>
  <c r="Q36" i="1"/>
  <c r="Q35" i="1"/>
  <c r="Q34" i="1"/>
  <c r="S34" i="1" s="1"/>
  <c r="Q33" i="1"/>
  <c r="Q31" i="1"/>
  <c r="S31" i="1" s="1"/>
  <c r="Q30" i="1"/>
  <c r="S30" i="1" s="1"/>
  <c r="Q28" i="1"/>
  <c r="S28" i="1" s="1"/>
  <c r="Q26" i="1"/>
  <c r="S26" i="1" s="1"/>
  <c r="Q25" i="1"/>
  <c r="S25" i="1" s="1"/>
  <c r="Q24" i="1"/>
  <c r="S24" i="1" s="1"/>
  <c r="Q23" i="1"/>
  <c r="S23" i="1" s="1"/>
  <c r="Q21" i="1"/>
  <c r="S21" i="1" s="1"/>
  <c r="Q20" i="1"/>
  <c r="S20" i="1" s="1"/>
  <c r="Q18" i="1"/>
  <c r="S18" i="1" s="1"/>
  <c r="Q17" i="1"/>
  <c r="S17" i="1" s="1"/>
  <c r="Q15" i="1"/>
  <c r="Q14" i="1"/>
  <c r="E19" i="1" l="1"/>
  <c r="F19" i="1"/>
  <c r="G19" i="1"/>
  <c r="H19" i="1"/>
  <c r="I19" i="1"/>
  <c r="J19" i="1"/>
  <c r="K19" i="1"/>
  <c r="L19" i="1"/>
  <c r="M19" i="1"/>
  <c r="N19" i="1"/>
  <c r="P19" i="1"/>
  <c r="Q19" i="1" s="1"/>
  <c r="R19" i="1"/>
  <c r="D19" i="1"/>
  <c r="E13" i="1"/>
  <c r="F13" i="1"/>
  <c r="G13" i="1"/>
  <c r="H13" i="1"/>
  <c r="I13" i="1"/>
  <c r="J13" i="1"/>
  <c r="K13" i="1"/>
  <c r="L13" i="1"/>
  <c r="M13" i="1"/>
  <c r="N13" i="1"/>
  <c r="P13" i="1"/>
  <c r="Q13" i="1" s="1"/>
  <c r="R13" i="1"/>
  <c r="D13" i="1"/>
  <c r="Q83" i="1"/>
  <c r="R83" i="1"/>
  <c r="O83" i="1" l="1"/>
  <c r="S83" i="1" s="1"/>
  <c r="O13" i="1"/>
  <c r="O19" i="1"/>
  <c r="S19" i="1" s="1"/>
  <c r="E120" i="1"/>
  <c r="F120" i="1"/>
  <c r="G120" i="1"/>
  <c r="H120" i="1"/>
  <c r="I120" i="1"/>
  <c r="J120" i="1"/>
  <c r="K120" i="1"/>
  <c r="L120" i="1"/>
  <c r="M120" i="1"/>
  <c r="N120" i="1"/>
  <c r="P120" i="1"/>
  <c r="Q120" i="1" s="1"/>
  <c r="R120" i="1"/>
  <c r="E118" i="1"/>
  <c r="E124" i="1" s="1"/>
  <c r="F118" i="1"/>
  <c r="F124" i="1" s="1"/>
  <c r="G118" i="1"/>
  <c r="G124" i="1" s="1"/>
  <c r="H118" i="1"/>
  <c r="H124" i="1" s="1"/>
  <c r="I118" i="1"/>
  <c r="I124" i="1" s="1"/>
  <c r="J118" i="1"/>
  <c r="J124" i="1" s="1"/>
  <c r="K118" i="1"/>
  <c r="K124" i="1" s="1"/>
  <c r="L118" i="1"/>
  <c r="L124" i="1" s="1"/>
  <c r="M118" i="1"/>
  <c r="M124" i="1" s="1"/>
  <c r="N118" i="1"/>
  <c r="N124" i="1" s="1"/>
  <c r="P118" i="1"/>
  <c r="R118" i="1"/>
  <c r="R124" i="1" s="1"/>
  <c r="D120" i="1"/>
  <c r="O120" i="1" s="1"/>
  <c r="S120" i="1" s="1"/>
  <c r="D118" i="1"/>
  <c r="E113" i="1"/>
  <c r="E117" i="1" s="1"/>
  <c r="F113" i="1"/>
  <c r="F117" i="1" s="1"/>
  <c r="G113" i="1"/>
  <c r="G117" i="1" s="1"/>
  <c r="H113" i="1"/>
  <c r="H117" i="1" s="1"/>
  <c r="I113" i="1"/>
  <c r="I117" i="1" s="1"/>
  <c r="J113" i="1"/>
  <c r="J117" i="1" s="1"/>
  <c r="K113" i="1"/>
  <c r="K117" i="1" s="1"/>
  <c r="L113" i="1"/>
  <c r="L117" i="1" s="1"/>
  <c r="M113" i="1"/>
  <c r="M117" i="1" s="1"/>
  <c r="N113" i="1"/>
  <c r="N117" i="1" s="1"/>
  <c r="P113" i="1"/>
  <c r="Q113" i="1" s="1"/>
  <c r="R113" i="1"/>
  <c r="R117" i="1" s="1"/>
  <c r="D113" i="1"/>
  <c r="E107" i="1"/>
  <c r="E111" i="1" s="1"/>
  <c r="E112" i="1" s="1"/>
  <c r="F107" i="1"/>
  <c r="G107" i="1"/>
  <c r="G111" i="1" s="1"/>
  <c r="G112" i="1" s="1"/>
  <c r="H107" i="1"/>
  <c r="H111" i="1" s="1"/>
  <c r="H112" i="1" s="1"/>
  <c r="I107" i="1"/>
  <c r="I111" i="1" s="1"/>
  <c r="I112" i="1" s="1"/>
  <c r="J107" i="1"/>
  <c r="J111" i="1" s="1"/>
  <c r="J112" i="1" s="1"/>
  <c r="K107" i="1"/>
  <c r="K111" i="1" s="1"/>
  <c r="K112" i="1" s="1"/>
  <c r="L107" i="1"/>
  <c r="L111" i="1" s="1"/>
  <c r="L112" i="1" s="1"/>
  <c r="M107" i="1"/>
  <c r="M111" i="1" s="1"/>
  <c r="M112" i="1" s="1"/>
  <c r="N107" i="1"/>
  <c r="N111" i="1" s="1"/>
  <c r="N112" i="1" s="1"/>
  <c r="P107" i="1"/>
  <c r="R107" i="1"/>
  <c r="R111" i="1" s="1"/>
  <c r="R112" i="1" s="1"/>
  <c r="D107" i="1"/>
  <c r="F111" i="1"/>
  <c r="F112" i="1" s="1"/>
  <c r="F68" i="1"/>
  <c r="G68" i="1"/>
  <c r="H68" i="1"/>
  <c r="I68" i="1"/>
  <c r="J68" i="1"/>
  <c r="K68" i="1"/>
  <c r="L68" i="1"/>
  <c r="M68" i="1"/>
  <c r="N68" i="1"/>
  <c r="P68" i="1"/>
  <c r="Q68" i="1" s="1"/>
  <c r="R68" i="1"/>
  <c r="E68" i="1"/>
  <c r="H48" i="1"/>
  <c r="E56" i="1"/>
  <c r="F56" i="1"/>
  <c r="G56" i="1"/>
  <c r="H56" i="1"/>
  <c r="I56" i="1"/>
  <c r="J56" i="1"/>
  <c r="K56" i="1"/>
  <c r="L56" i="1"/>
  <c r="M56" i="1"/>
  <c r="N56" i="1"/>
  <c r="P56" i="1"/>
  <c r="Q56" i="1" s="1"/>
  <c r="R56" i="1"/>
  <c r="D56" i="1"/>
  <c r="E101" i="1"/>
  <c r="F101" i="1"/>
  <c r="G101" i="1"/>
  <c r="H101" i="1"/>
  <c r="I101" i="1"/>
  <c r="J101" i="1"/>
  <c r="K101" i="1"/>
  <c r="L101" i="1"/>
  <c r="M101" i="1"/>
  <c r="N101" i="1"/>
  <c r="P101" i="1"/>
  <c r="Q101" i="1" s="1"/>
  <c r="R101" i="1"/>
  <c r="D101" i="1"/>
  <c r="D68" i="1"/>
  <c r="E60" i="1"/>
  <c r="F60" i="1"/>
  <c r="G60" i="1"/>
  <c r="H60" i="1"/>
  <c r="I60" i="1"/>
  <c r="J60" i="1"/>
  <c r="K60" i="1"/>
  <c r="L60" i="1"/>
  <c r="M60" i="1"/>
  <c r="N60" i="1"/>
  <c r="P60" i="1"/>
  <c r="Q60" i="1" s="1"/>
  <c r="R60" i="1"/>
  <c r="D60" i="1"/>
  <c r="E52" i="1"/>
  <c r="E48" i="1" s="1"/>
  <c r="F52" i="1"/>
  <c r="F48" i="1" s="1"/>
  <c r="G52" i="1"/>
  <c r="G48" i="1" s="1"/>
  <c r="I52" i="1"/>
  <c r="I48" i="1" s="1"/>
  <c r="J52" i="1"/>
  <c r="J48" i="1" s="1"/>
  <c r="K52" i="1"/>
  <c r="K48" i="1" s="1"/>
  <c r="L52" i="1"/>
  <c r="L48" i="1" s="1"/>
  <c r="M52" i="1"/>
  <c r="M48" i="1" s="1"/>
  <c r="N52" i="1"/>
  <c r="N48" i="1" s="1"/>
  <c r="P52" i="1"/>
  <c r="R52" i="1"/>
  <c r="R48" i="1" s="1"/>
  <c r="D52" i="1"/>
  <c r="E45" i="1"/>
  <c r="E44" i="1" s="1"/>
  <c r="F45" i="1"/>
  <c r="F44" i="1" s="1"/>
  <c r="G45" i="1"/>
  <c r="G44" i="1" s="1"/>
  <c r="H45" i="1"/>
  <c r="H44" i="1" s="1"/>
  <c r="I45" i="1"/>
  <c r="I44" i="1" s="1"/>
  <c r="J45" i="1"/>
  <c r="J44" i="1" s="1"/>
  <c r="K45" i="1"/>
  <c r="K44" i="1" s="1"/>
  <c r="L45" i="1"/>
  <c r="L44" i="1" s="1"/>
  <c r="M45" i="1"/>
  <c r="M44" i="1" s="1"/>
  <c r="N45" i="1"/>
  <c r="N44" i="1" s="1"/>
  <c r="P45" i="1"/>
  <c r="R45" i="1"/>
  <c r="R44" i="1" s="1"/>
  <c r="D45" i="1"/>
  <c r="E41" i="1"/>
  <c r="F41" i="1"/>
  <c r="G41" i="1"/>
  <c r="H41" i="1"/>
  <c r="I41" i="1"/>
  <c r="J41" i="1"/>
  <c r="K41" i="1"/>
  <c r="L41" i="1"/>
  <c r="M41" i="1"/>
  <c r="N41" i="1"/>
  <c r="P41" i="1"/>
  <c r="Q41" i="1" s="1"/>
  <c r="R41" i="1"/>
  <c r="D41" i="1"/>
  <c r="E32" i="1"/>
  <c r="F32" i="1"/>
  <c r="G32" i="1"/>
  <c r="H32" i="1"/>
  <c r="I32" i="1"/>
  <c r="J32" i="1"/>
  <c r="K32" i="1"/>
  <c r="L32" i="1"/>
  <c r="M32" i="1"/>
  <c r="N32" i="1"/>
  <c r="P32" i="1"/>
  <c r="Q32" i="1" s="1"/>
  <c r="R32" i="1"/>
  <c r="D32" i="1"/>
  <c r="D29" i="1"/>
  <c r="R29" i="1"/>
  <c r="R27" i="1" s="1"/>
  <c r="R22" i="1" s="1"/>
  <c r="P29" i="1"/>
  <c r="N29" i="1"/>
  <c r="N27" i="1" s="1"/>
  <c r="N22" i="1" s="1"/>
  <c r="M29" i="1"/>
  <c r="M27" i="1" s="1"/>
  <c r="M22" i="1" s="1"/>
  <c r="L29" i="1"/>
  <c r="L27" i="1" s="1"/>
  <c r="L22" i="1" s="1"/>
  <c r="K29" i="1"/>
  <c r="K27" i="1" s="1"/>
  <c r="K22" i="1" s="1"/>
  <c r="J29" i="1"/>
  <c r="J22" i="1" s="1"/>
  <c r="I29" i="1"/>
  <c r="I27" i="1" s="1"/>
  <c r="I22" i="1" s="1"/>
  <c r="H29" i="1"/>
  <c r="H27" i="1" s="1"/>
  <c r="H22" i="1" s="1"/>
  <c r="G29" i="1"/>
  <c r="G27" i="1" s="1"/>
  <c r="G22" i="1" s="1"/>
  <c r="F29" i="1"/>
  <c r="F27" i="1" s="1"/>
  <c r="F22" i="1" s="1"/>
  <c r="E29" i="1"/>
  <c r="E27" i="1" s="1"/>
  <c r="E22" i="1" s="1"/>
  <c r="D27" i="1"/>
  <c r="D22" i="1"/>
  <c r="E16" i="1"/>
  <c r="F16" i="1"/>
  <c r="G16" i="1"/>
  <c r="H16" i="1"/>
  <c r="I16" i="1"/>
  <c r="J16" i="1"/>
  <c r="K16" i="1"/>
  <c r="L16" i="1"/>
  <c r="M16" i="1"/>
  <c r="N16" i="1"/>
  <c r="P16" i="1"/>
  <c r="Q16" i="1" s="1"/>
  <c r="R16" i="1"/>
  <c r="D16" i="1"/>
  <c r="P11" i="1"/>
  <c r="R11" i="1"/>
  <c r="E11" i="1"/>
  <c r="F11" i="1"/>
  <c r="G11" i="1"/>
  <c r="H11" i="1"/>
  <c r="I11" i="1"/>
  <c r="J11" i="1"/>
  <c r="K11" i="1"/>
  <c r="L11" i="1"/>
  <c r="M11" i="1"/>
  <c r="N11" i="1"/>
  <c r="D11" i="1"/>
  <c r="I10" i="1" l="1"/>
  <c r="O101" i="1"/>
  <c r="S101" i="1" s="1"/>
  <c r="M10" i="1"/>
  <c r="M59" i="1" s="1"/>
  <c r="L10" i="1"/>
  <c r="L59" i="1" s="1"/>
  <c r="H10" i="1"/>
  <c r="O27" i="1"/>
  <c r="D44" i="1"/>
  <c r="O44" i="1" s="1"/>
  <c r="O45" i="1"/>
  <c r="O56" i="1"/>
  <c r="D111" i="1"/>
  <c r="O107" i="1"/>
  <c r="O22" i="1"/>
  <c r="P27" i="1"/>
  <c r="Q29" i="1"/>
  <c r="P48" i="1"/>
  <c r="Q48" i="1" s="1"/>
  <c r="Q52" i="1"/>
  <c r="K10" i="1"/>
  <c r="O29" i="1"/>
  <c r="S29" i="1" s="1"/>
  <c r="D48" i="1"/>
  <c r="O48" i="1" s="1"/>
  <c r="S48" i="1" s="1"/>
  <c r="O52" i="1"/>
  <c r="S52" i="1" s="1"/>
  <c r="O60" i="1"/>
  <c r="O113" i="1"/>
  <c r="S113" i="1" s="1"/>
  <c r="P124" i="1"/>
  <c r="Q124" i="1" s="1"/>
  <c r="Q118" i="1"/>
  <c r="O11" i="1"/>
  <c r="G10" i="1"/>
  <c r="G59" i="1" s="1"/>
  <c r="Q11" i="1"/>
  <c r="N10" i="1"/>
  <c r="N59" i="1" s="1"/>
  <c r="J10" i="1"/>
  <c r="J59" i="1" s="1"/>
  <c r="F10" i="1"/>
  <c r="O16" i="1"/>
  <c r="S16" i="1" s="1"/>
  <c r="O32" i="1"/>
  <c r="P44" i="1"/>
  <c r="Q44" i="1" s="1"/>
  <c r="Q45" i="1"/>
  <c r="O68" i="1"/>
  <c r="S68" i="1" s="1"/>
  <c r="P111" i="1"/>
  <c r="Q107" i="1"/>
  <c r="D124" i="1"/>
  <c r="O124" i="1" s="1"/>
  <c r="O118" i="1"/>
  <c r="E10" i="1"/>
  <c r="O41" i="1"/>
  <c r="D117" i="1"/>
  <c r="O117" i="1" s="1"/>
  <c r="P117" i="1"/>
  <c r="Q117" i="1" s="1"/>
  <c r="L125" i="1"/>
  <c r="H125" i="1"/>
  <c r="E125" i="1"/>
  <c r="K125" i="1"/>
  <c r="K103" i="1"/>
  <c r="K59" i="1"/>
  <c r="R103" i="1"/>
  <c r="N125" i="1"/>
  <c r="J125" i="1"/>
  <c r="F125" i="1"/>
  <c r="N103" i="1"/>
  <c r="R10" i="1"/>
  <c r="R59" i="1" s="1"/>
  <c r="G125" i="1"/>
  <c r="J103" i="1"/>
  <c r="F103" i="1"/>
  <c r="M125" i="1"/>
  <c r="I125" i="1"/>
  <c r="R125" i="1"/>
  <c r="M103" i="1"/>
  <c r="I59" i="1"/>
  <c r="P103" i="1"/>
  <c r="Q103" i="1" s="1"/>
  <c r="G103" i="1"/>
  <c r="H59" i="1"/>
  <c r="D103" i="1"/>
  <c r="I103" i="1"/>
  <c r="E103" i="1"/>
  <c r="L103" i="1"/>
  <c r="H103" i="1"/>
  <c r="S124" i="1" l="1"/>
  <c r="S118" i="1"/>
  <c r="S107" i="1"/>
  <c r="P112" i="1"/>
  <c r="Q112" i="1" s="1"/>
  <c r="Q111" i="1"/>
  <c r="P22" i="1"/>
  <c r="Q27" i="1"/>
  <c r="S27" i="1" s="1"/>
  <c r="D112" i="1"/>
  <c r="O112" i="1" s="1"/>
  <c r="S112" i="1" s="1"/>
  <c r="O111" i="1"/>
  <c r="S111" i="1" s="1"/>
  <c r="S44" i="1"/>
  <c r="O103" i="1"/>
  <c r="P125" i="1"/>
  <c r="Q125" i="1" s="1"/>
  <c r="D125" i="1"/>
  <c r="O125" i="1" s="1"/>
  <c r="S45" i="1"/>
  <c r="I104" i="1"/>
  <c r="I127" i="1" s="1"/>
  <c r="K104" i="1"/>
  <c r="K127" i="1" s="1"/>
  <c r="J104" i="1"/>
  <c r="J127" i="1" s="1"/>
  <c r="H104" i="1"/>
  <c r="H127" i="1" s="1"/>
  <c r="N104" i="1"/>
  <c r="N127" i="1" s="1"/>
  <c r="R104" i="1"/>
  <c r="R127" i="1" s="1"/>
  <c r="L104" i="1"/>
  <c r="L127" i="1" s="1"/>
  <c r="M104" i="1"/>
  <c r="M127" i="1" s="1"/>
  <c r="G104" i="1"/>
  <c r="G127" i="1" s="1"/>
  <c r="Q12" i="1"/>
  <c r="S12" i="1" s="1"/>
  <c r="S14" i="1"/>
  <c r="S15" i="1"/>
  <c r="S33" i="1"/>
  <c r="S35" i="1"/>
  <c r="S36" i="1"/>
  <c r="S37" i="1"/>
  <c r="S38" i="1"/>
  <c r="S39" i="1"/>
  <c r="S42" i="1"/>
  <c r="S57" i="1"/>
  <c r="S58" i="1"/>
  <c r="S62" i="1"/>
  <c r="S63" i="1"/>
  <c r="S64" i="1"/>
  <c r="S125" i="1" l="1"/>
  <c r="Q22" i="1"/>
  <c r="S22" i="1" s="1"/>
  <c r="P10" i="1"/>
  <c r="S60" i="1"/>
  <c r="S41" i="1"/>
  <c r="S56" i="1"/>
  <c r="S32" i="1"/>
  <c r="D10" i="1"/>
  <c r="D59" i="1" s="1"/>
  <c r="Q10" i="1" l="1"/>
  <c r="P59" i="1"/>
  <c r="S11" i="1"/>
  <c r="S13" i="1"/>
  <c r="D104" i="1"/>
  <c r="D127" i="1" s="1"/>
  <c r="S103" i="1"/>
  <c r="Q59" i="1" l="1"/>
  <c r="P104" i="1"/>
  <c r="F59" i="1"/>
  <c r="F104" i="1" s="1"/>
  <c r="F127" i="1" s="1"/>
  <c r="E59" i="1"/>
  <c r="E104" i="1" s="1"/>
  <c r="O10" i="1"/>
  <c r="S10" i="1" s="1"/>
  <c r="P127" i="1" l="1"/>
  <c r="Q127" i="1" s="1"/>
  <c r="Q104" i="1"/>
  <c r="O104" i="1"/>
  <c r="E127" i="1"/>
  <c r="O127" i="1" s="1"/>
  <c r="O59" i="1"/>
  <c r="S59" i="1" s="1"/>
  <c r="S127" i="1" l="1"/>
  <c r="S10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4" authorId="0" shapeId="0" xr:uid="{D8ABE3FD-7F11-4A1E-83BD-D88978857BA7}">
      <text>
        <r>
          <rPr>
            <sz val="9"/>
            <color indexed="81"/>
            <rFont val="MS P ゴシック"/>
            <family val="3"/>
            <charset val="128"/>
          </rPr>
          <t xml:space="preserve">高額介護サービス費と公費負担額合わせて600,000円×12カ月
</t>
        </r>
      </text>
    </comment>
    <comment ref="E15" authorId="0" shapeId="0" xr:uid="{8F9B57A0-25F8-492A-92AC-B5895A14447B}">
      <text>
        <r>
          <rPr>
            <sz val="9"/>
            <color indexed="81"/>
            <rFont val="MS P ゴシック"/>
            <family val="3"/>
            <charset val="128"/>
          </rPr>
          <t xml:space="preserve">1,840,000円×12カ月
</t>
        </r>
      </text>
    </comment>
    <comment ref="E33" authorId="0" shapeId="0" xr:uid="{B815B698-D299-4AF7-B3D7-600711C1B79F}">
      <text>
        <r>
          <rPr>
            <sz val="9"/>
            <color indexed="81"/>
            <rFont val="MS P ゴシック"/>
            <family val="3"/>
            <charset val="128"/>
          </rPr>
          <t xml:space="preserve">822,000円×12カ月
</t>
        </r>
      </text>
    </comment>
    <comment ref="D58" authorId="0" shapeId="0" xr:uid="{6264057B-0494-4C1B-8A0D-D4EFA0812817}">
      <text>
        <r>
          <rPr>
            <sz val="9"/>
            <color indexed="81"/>
            <rFont val="MS P ゴシック"/>
            <family val="3"/>
            <charset val="128"/>
          </rPr>
          <t xml:space="preserve">アンテナ33,000円×12カ月
自販機1,200円×12
その他39,600円
</t>
        </r>
      </text>
    </comment>
    <comment ref="E58" authorId="0" shapeId="0" xr:uid="{A4BA2112-ABED-4DB9-B4E4-A30974774683}">
      <text>
        <r>
          <rPr>
            <sz val="9"/>
            <color indexed="81"/>
            <rFont val="MS P ゴシック"/>
            <family val="3"/>
            <charset val="128"/>
          </rPr>
          <t xml:space="preserve">オオノ70,500円×12カ月
ティッシュペーパー等売上135,000円×12カ月
その他34,000円
</t>
        </r>
      </text>
    </comment>
    <comment ref="D61" authorId="0" shapeId="0" xr:uid="{EB2C94C5-4F02-4594-83B3-A08A9139DFC8}">
      <text>
        <r>
          <rPr>
            <sz val="9"/>
            <color indexed="81"/>
            <rFont val="MS P ゴシック"/>
            <family val="3"/>
            <charset val="128"/>
          </rPr>
          <t>理事会役員報酬</t>
        </r>
      </text>
    </comment>
    <comment ref="E73" authorId="0" shapeId="0" xr:uid="{61F859C8-0C1A-4DA0-823C-8BC2BC6CCC39}">
      <text>
        <r>
          <rPr>
            <sz val="9"/>
            <color indexed="81"/>
            <rFont val="MS P ゴシック"/>
            <family val="3"/>
            <charset val="128"/>
          </rPr>
          <t>入所者検査25,000円×12カ月
その他300,000円</t>
        </r>
      </text>
    </comment>
    <comment ref="D80" authorId="0" shapeId="0" xr:uid="{4FB2FB44-875F-4567-9CE4-BD1AE9AA64FB}">
      <text>
        <r>
          <rPr>
            <sz val="9"/>
            <color indexed="81"/>
            <rFont val="MS P ゴシック"/>
            <family val="3"/>
            <charset val="128"/>
          </rPr>
          <t xml:space="preserve">日本カルミック　7,700円×12カ月
</t>
        </r>
      </text>
    </comment>
    <comment ref="D86" authorId="0" shapeId="0" xr:uid="{4980CDB2-4F27-483F-B09F-62D5F6762B48}">
      <text>
        <r>
          <rPr>
            <sz val="9"/>
            <color indexed="81"/>
            <rFont val="MS P ゴシック"/>
            <family val="3"/>
            <charset val="128"/>
          </rPr>
          <t xml:space="preserve">理事会交通費20,000円
</t>
        </r>
      </text>
    </comment>
    <comment ref="E87" authorId="0" shapeId="0" xr:uid="{B9B1F6BE-7750-4C6D-8E93-F1642986AADD}">
      <text>
        <r>
          <rPr>
            <sz val="9"/>
            <color indexed="81"/>
            <rFont val="MS P ゴシック"/>
            <family val="3"/>
            <charset val="128"/>
          </rPr>
          <t xml:space="preserve">研修、資格取得支援、受験料等
</t>
        </r>
      </text>
    </comment>
    <comment ref="D90" authorId="0" shapeId="0" xr:uid="{E4E65304-2409-482D-86A3-7402D47A6E88}">
      <text>
        <r>
          <rPr>
            <sz val="9"/>
            <color indexed="81"/>
            <rFont val="MS P ゴシック"/>
            <family val="3"/>
            <charset val="128"/>
          </rPr>
          <t xml:space="preserve">郵送料
</t>
        </r>
      </text>
    </comment>
    <comment ref="D91" authorId="0" shapeId="0" xr:uid="{503E57FE-F19A-4F64-BE00-4C79D2F06131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94" authorId="0" shapeId="0" xr:uid="{3B4FAFD2-ECA6-4AF8-84C8-4DE3885E4E92}">
      <text>
        <r>
          <rPr>
            <sz val="9"/>
            <color indexed="81"/>
            <rFont val="MS P ゴシック"/>
            <family val="3"/>
            <charset val="128"/>
          </rPr>
          <t xml:space="preserve">残高証明書、登記費用
</t>
        </r>
      </text>
    </comment>
    <comment ref="E94" authorId="0" shapeId="0" xr:uid="{DE812ED8-961D-4550-98A4-0F71324D40D6}">
      <text>
        <r>
          <rPr>
            <sz val="9"/>
            <color indexed="81"/>
            <rFont val="MS P ゴシック"/>
            <family val="3"/>
            <charset val="128"/>
          </rPr>
          <t>ＳＭＢＣ回収手数料、振込手数料、ＥＢサービス手数料等</t>
        </r>
      </text>
    </comment>
    <comment ref="D96" authorId="0" shapeId="0" xr:uid="{C603ED03-1A8F-4610-B014-624BA8E29888}">
      <text>
        <r>
          <rPr>
            <sz val="9"/>
            <color indexed="81"/>
            <rFont val="MS P ゴシック"/>
            <family val="3"/>
            <charset val="128"/>
          </rPr>
          <t xml:space="preserve">登記費用
</t>
        </r>
      </text>
    </comment>
    <comment ref="D97" authorId="0" shapeId="0" xr:uid="{37B568DE-9CE1-4CC7-AD0A-68AA06EF0C9A}">
      <text>
        <r>
          <rPr>
            <sz val="9"/>
            <color indexed="81"/>
            <rFont val="MS P ゴシック"/>
            <family val="3"/>
            <charset val="128"/>
          </rPr>
          <t xml:space="preserve">セコム23,100円×12カ月
</t>
        </r>
      </text>
    </comment>
    <comment ref="M97" authorId="0" shapeId="0" xr:uid="{26A6435A-9DC4-4172-B983-3379CF112D55}">
      <text>
        <r>
          <rPr>
            <sz val="9"/>
            <color indexed="81"/>
            <rFont val="MS P ゴシック"/>
            <family val="3"/>
            <charset val="128"/>
          </rPr>
          <t xml:space="preserve">31,680円→32,000円
</t>
        </r>
      </text>
    </comment>
    <comment ref="D98" authorId="0" shapeId="0" xr:uid="{6BD463F9-6EC8-41DB-A025-F4D769D30FB1}">
      <text>
        <r>
          <rPr>
            <sz val="9"/>
            <color indexed="81"/>
            <rFont val="MS P ゴシック"/>
            <family val="3"/>
            <charset val="128"/>
          </rPr>
          <t xml:space="preserve">お中元お歳暮
</t>
        </r>
      </text>
    </comment>
    <comment ref="D99" authorId="0" shapeId="0" xr:uid="{60F71561-981B-4475-949E-4260AD526745}">
      <text>
        <r>
          <rPr>
            <sz val="9"/>
            <color indexed="81"/>
            <rFont val="MS P ゴシック"/>
            <family val="3"/>
            <charset val="128"/>
          </rPr>
          <t xml:space="preserve">自治会協賛金
</t>
        </r>
      </text>
    </comment>
    <comment ref="D114" authorId="0" shapeId="0" xr:uid="{20D1F9A6-7F41-4FF9-8B3E-6E92BEB3514B}">
      <text>
        <r>
          <rPr>
            <sz val="9"/>
            <color indexed="81"/>
            <rFont val="MS P ゴシック"/>
            <family val="3"/>
            <charset val="128"/>
          </rPr>
          <t xml:space="preserve">特養より
</t>
        </r>
      </text>
    </comment>
    <comment ref="E114" authorId="0" shapeId="0" xr:uid="{ADAD713E-8F35-4C9D-A208-E1D1F9AD43B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すばる：8,000,000円
きらら：2,000,000円
診療所：8,000,000円
</t>
        </r>
      </text>
    </comment>
    <comment ref="F114" authorId="0" shapeId="0" xr:uid="{F33C30DE-2B56-407C-8BC1-C1CE88891FBD}">
      <text>
        <r>
          <rPr>
            <sz val="9"/>
            <color indexed="81"/>
            <rFont val="MS P ゴシック"/>
            <family val="3"/>
            <charset val="128"/>
          </rPr>
          <t xml:space="preserve">特養より
</t>
        </r>
      </text>
    </comment>
    <comment ref="G114" authorId="0" shapeId="0" xr:uid="{C6BDA4E9-7088-49FB-8677-2B7E565EA75C}">
      <text>
        <r>
          <rPr>
            <sz val="9"/>
            <color indexed="81"/>
            <rFont val="MS P ゴシック"/>
            <family val="3"/>
            <charset val="128"/>
          </rPr>
          <t xml:space="preserve">特養より
</t>
        </r>
      </text>
    </comment>
    <comment ref="J114" authorId="0" shapeId="0" xr:uid="{1A2EAA19-5CB1-44FA-AC08-5236630DE073}">
      <text>
        <r>
          <rPr>
            <sz val="9"/>
            <color indexed="81"/>
            <rFont val="MS P ゴシック"/>
            <family val="3"/>
            <charset val="128"/>
          </rPr>
          <t xml:space="preserve">特養より
</t>
        </r>
      </text>
    </comment>
    <comment ref="N114" authorId="0" shapeId="0" xr:uid="{140B6925-7709-4A1F-BD1E-F2A2D46A7403}">
      <text>
        <r>
          <rPr>
            <sz val="9"/>
            <color indexed="81"/>
            <rFont val="MS P ゴシック"/>
            <family val="3"/>
            <charset val="128"/>
          </rPr>
          <t xml:space="preserve">特養より
</t>
        </r>
      </text>
    </comment>
    <comment ref="R114" authorId="0" shapeId="0" xr:uid="{01998804-E670-494C-8DE2-5D7FB938330D}">
      <text>
        <r>
          <rPr>
            <sz val="9"/>
            <color indexed="81"/>
            <rFont val="MS P ゴシック"/>
            <family val="3"/>
            <charset val="128"/>
          </rPr>
          <t xml:space="preserve">内部取引を追加しました
</t>
        </r>
      </text>
    </comment>
    <comment ref="E123" authorId="0" shapeId="0" xr:uid="{BFE1D10B-AFEE-4C6F-ABDF-EFA0261AB2C4}">
      <text>
        <r>
          <rPr>
            <sz val="9"/>
            <color indexed="81"/>
            <rFont val="MS P ゴシック"/>
            <family val="3"/>
            <charset val="128"/>
          </rPr>
          <t xml:space="preserve">本部：520,000円
ショート：14,000,000円
デイ：6,600,000円
ヘルパーステーション：2,330,000円
ポラリス：4,800,000円
</t>
        </r>
      </text>
    </comment>
    <comment ref="H123" authorId="0" shapeId="0" xr:uid="{00BEA398-9DCF-47F1-A40A-03AACDCC574C}">
      <text>
        <r>
          <rPr>
            <sz val="9"/>
            <color indexed="81"/>
            <rFont val="MS P ゴシック"/>
            <family val="3"/>
            <charset val="128"/>
          </rPr>
          <t xml:space="preserve">特養へ
</t>
        </r>
      </text>
    </comment>
    <comment ref="L123" authorId="0" shapeId="0" xr:uid="{0EC96F44-45F7-47AB-AEB1-086694B57FEB}">
      <text>
        <r>
          <rPr>
            <sz val="9"/>
            <color indexed="81"/>
            <rFont val="MS P ゴシック"/>
            <family val="3"/>
            <charset val="128"/>
          </rPr>
          <t xml:space="preserve">特養へ
</t>
        </r>
      </text>
    </comment>
    <comment ref="M123" authorId="0" shapeId="0" xr:uid="{50FF351F-E3E4-494D-9057-966876BFBDB1}">
      <text>
        <r>
          <rPr>
            <sz val="9"/>
            <color indexed="81"/>
            <rFont val="MS P ゴシック"/>
            <family val="3"/>
            <charset val="128"/>
          </rPr>
          <t xml:space="preserve">特養へ
</t>
        </r>
      </text>
    </comment>
    <comment ref="R123" authorId="0" shapeId="0" xr:uid="{FA4E51DE-207B-4539-9C34-A1E21A01A839}">
      <text>
        <r>
          <rPr>
            <sz val="9"/>
            <color indexed="81"/>
            <rFont val="MS P ゴシック"/>
            <family val="3"/>
            <charset val="128"/>
          </rPr>
          <t xml:space="preserve">内部取引をついかしました
</t>
        </r>
      </text>
    </comment>
  </commentList>
</comments>
</file>

<file path=xl/sharedStrings.xml><?xml version="1.0" encoding="utf-8"?>
<sst xmlns="http://schemas.openxmlformats.org/spreadsheetml/2006/main" count="156" uniqueCount="145">
  <si>
    <t>社会福祉法人敬信福祉会</t>
    <phoneticPr fontId="2"/>
  </si>
  <si>
    <t>資金収支予算内訳表</t>
    <phoneticPr fontId="2"/>
  </si>
  <si>
    <t>（単位：円）</t>
    <phoneticPr fontId="2"/>
  </si>
  <si>
    <t>勘　定　科　目</t>
    <phoneticPr fontId="2"/>
  </si>
  <si>
    <t>介護保険事業収入</t>
    <phoneticPr fontId="2"/>
  </si>
  <si>
    <t xml:space="preserve">  施設介護料収入</t>
    <phoneticPr fontId="2"/>
  </si>
  <si>
    <t xml:space="preserve">    介護報酬収入</t>
    <phoneticPr fontId="2"/>
  </si>
  <si>
    <t xml:space="preserve">    利用者負担金収入(公費)</t>
    <phoneticPr fontId="2"/>
  </si>
  <si>
    <t xml:space="preserve">    利用者負担金収入(一般)</t>
    <phoneticPr fontId="2"/>
  </si>
  <si>
    <t xml:space="preserve">  居宅介護料収入</t>
    <phoneticPr fontId="2"/>
  </si>
  <si>
    <t xml:space="preserve">  （介護報酬収入）</t>
    <phoneticPr fontId="2"/>
  </si>
  <si>
    <t xml:space="preserve">  （利用者負担金収入）</t>
    <phoneticPr fontId="2"/>
  </si>
  <si>
    <t xml:space="preserve">    介護負担金収入(公費)</t>
    <phoneticPr fontId="2"/>
  </si>
  <si>
    <t xml:space="preserve">    介護負担金収入(一般)</t>
    <phoneticPr fontId="2"/>
  </si>
  <si>
    <t xml:space="preserve">  地域密着型介護料収入</t>
    <phoneticPr fontId="2"/>
  </si>
  <si>
    <t xml:space="preserve">  居宅介護支援介護料収入</t>
    <phoneticPr fontId="2"/>
  </si>
  <si>
    <t xml:space="preserve">    居宅介護支援介護料収入</t>
    <phoneticPr fontId="2"/>
  </si>
  <si>
    <t xml:space="preserve">  介護予防・日常生活支援総合事業収入</t>
    <phoneticPr fontId="2"/>
  </si>
  <si>
    <t xml:space="preserve">    事業費収入</t>
    <phoneticPr fontId="2"/>
  </si>
  <si>
    <t xml:space="preserve">    事業負担金収入(一般)</t>
    <phoneticPr fontId="2"/>
  </si>
  <si>
    <t xml:space="preserve">  利用者等利用料収入</t>
    <phoneticPr fontId="2"/>
  </si>
  <si>
    <t xml:space="preserve">    施設サービス利用料収入</t>
    <phoneticPr fontId="2"/>
  </si>
  <si>
    <t xml:space="preserve">    居宅介護サービス利用料収入</t>
    <phoneticPr fontId="2"/>
  </si>
  <si>
    <t xml:space="preserve">    食費収入(公費)</t>
    <phoneticPr fontId="2"/>
  </si>
  <si>
    <t xml:space="preserve">    食費収入(一般)</t>
    <phoneticPr fontId="2"/>
  </si>
  <si>
    <t xml:space="preserve">    食費収入(特定)</t>
    <phoneticPr fontId="2"/>
  </si>
  <si>
    <t xml:space="preserve">    居住費収入(一般)</t>
    <phoneticPr fontId="2"/>
  </si>
  <si>
    <t xml:space="preserve">    居住費収入(特定)</t>
    <phoneticPr fontId="2"/>
  </si>
  <si>
    <t xml:space="preserve">    その他の利用料収入</t>
    <phoneticPr fontId="2"/>
  </si>
  <si>
    <t xml:space="preserve">  その他の事業収入</t>
    <phoneticPr fontId="2"/>
  </si>
  <si>
    <t>事
業
活
動
に
よ
る
収
支</t>
    <phoneticPr fontId="2"/>
  </si>
  <si>
    <t>収
入</t>
    <phoneticPr fontId="2"/>
  </si>
  <si>
    <t xml:space="preserve">    受託事業収入（公費）</t>
    <phoneticPr fontId="2"/>
  </si>
  <si>
    <t xml:space="preserve">    その他の事業収入</t>
    <phoneticPr fontId="2"/>
  </si>
  <si>
    <t>老人福祉事業収入</t>
    <phoneticPr fontId="2"/>
  </si>
  <si>
    <t xml:space="preserve">  運営事業収入</t>
    <phoneticPr fontId="2"/>
  </si>
  <si>
    <t xml:space="preserve">    補助金事業収入(公費)</t>
    <phoneticPr fontId="2"/>
  </si>
  <si>
    <t>医療事業収入</t>
    <phoneticPr fontId="2"/>
  </si>
  <si>
    <t xml:space="preserve">  外来診療収入(公費)</t>
    <phoneticPr fontId="2"/>
  </si>
  <si>
    <t xml:space="preserve">  外来診療収入(一般)</t>
    <phoneticPr fontId="2"/>
  </si>
  <si>
    <t xml:space="preserve">  保健予防活動収入</t>
    <phoneticPr fontId="2"/>
  </si>
  <si>
    <t xml:space="preserve">  その他の医療事業収入</t>
    <phoneticPr fontId="2"/>
  </si>
  <si>
    <t>経常経費寄附金収入</t>
    <phoneticPr fontId="2"/>
  </si>
  <si>
    <t>受取利息配当金収入</t>
    <phoneticPr fontId="2"/>
  </si>
  <si>
    <t>その他の収入</t>
    <phoneticPr fontId="2"/>
  </si>
  <si>
    <t xml:space="preserve">  利用者等外給食費収入</t>
    <phoneticPr fontId="2"/>
  </si>
  <si>
    <t xml:space="preserve">  雑収入</t>
    <phoneticPr fontId="2"/>
  </si>
  <si>
    <t xml:space="preserve">    事業活動収入計（1）</t>
    <phoneticPr fontId="2"/>
  </si>
  <si>
    <t>人件費支出</t>
    <phoneticPr fontId="2"/>
  </si>
  <si>
    <t xml:space="preserve">  役員報酬支出</t>
    <phoneticPr fontId="2"/>
  </si>
  <si>
    <t xml:space="preserve">  職員給料支出</t>
    <phoneticPr fontId="2"/>
  </si>
  <si>
    <t xml:space="preserve">  職員賞与支出</t>
    <phoneticPr fontId="2"/>
  </si>
  <si>
    <t xml:space="preserve">  非常勤職員給与支出</t>
    <phoneticPr fontId="2"/>
  </si>
  <si>
    <t xml:space="preserve">  派遣職員費支出</t>
    <phoneticPr fontId="2"/>
  </si>
  <si>
    <t xml:space="preserve">  退職給付支出</t>
    <phoneticPr fontId="2"/>
  </si>
  <si>
    <t xml:space="preserve">  法定福利費支出</t>
    <phoneticPr fontId="2"/>
  </si>
  <si>
    <t>事業費支出</t>
    <phoneticPr fontId="2"/>
  </si>
  <si>
    <t xml:space="preserve">  給食費支出</t>
    <phoneticPr fontId="2"/>
  </si>
  <si>
    <t xml:space="preserve">  介護用品費支出</t>
    <phoneticPr fontId="2"/>
  </si>
  <si>
    <t xml:space="preserve">  医薬品費支出</t>
    <phoneticPr fontId="2"/>
  </si>
  <si>
    <t xml:space="preserve">  診療・療養等材料費支出</t>
    <phoneticPr fontId="2"/>
  </si>
  <si>
    <t xml:space="preserve">  保健衛生費支出</t>
    <phoneticPr fontId="2"/>
  </si>
  <si>
    <t xml:space="preserve">  教養娯楽費支出</t>
    <phoneticPr fontId="2"/>
  </si>
  <si>
    <t xml:space="preserve">  日用品費支出</t>
    <phoneticPr fontId="2"/>
  </si>
  <si>
    <t xml:space="preserve">  水道光熱費支出</t>
    <phoneticPr fontId="2"/>
  </si>
  <si>
    <t xml:space="preserve">  燃料費支出</t>
    <phoneticPr fontId="2"/>
  </si>
  <si>
    <t xml:space="preserve">  消耗器具備品費支出</t>
    <phoneticPr fontId="2"/>
  </si>
  <si>
    <t>支
出</t>
    <phoneticPr fontId="2"/>
  </si>
  <si>
    <t xml:space="preserve">  保険料支出</t>
    <phoneticPr fontId="2"/>
  </si>
  <si>
    <t xml:space="preserve">  賃借料支出</t>
    <phoneticPr fontId="2"/>
  </si>
  <si>
    <t xml:space="preserve">  車輛費支出</t>
    <phoneticPr fontId="2"/>
  </si>
  <si>
    <t xml:space="preserve">  雑支出</t>
    <phoneticPr fontId="2"/>
  </si>
  <si>
    <t>事務費支出</t>
    <phoneticPr fontId="2"/>
  </si>
  <si>
    <t xml:space="preserve">  福利厚生費支出</t>
    <phoneticPr fontId="2"/>
  </si>
  <si>
    <t xml:space="preserve">  旅費交通費支出</t>
    <phoneticPr fontId="2"/>
  </si>
  <si>
    <t xml:space="preserve">  研修研究費支出</t>
    <phoneticPr fontId="2"/>
  </si>
  <si>
    <t xml:space="preserve">  事務消耗品費支出</t>
    <phoneticPr fontId="2"/>
  </si>
  <si>
    <t xml:space="preserve">  修繕費支出</t>
    <phoneticPr fontId="2"/>
  </si>
  <si>
    <t xml:space="preserve">  通信運搬費支出</t>
    <phoneticPr fontId="2"/>
  </si>
  <si>
    <t xml:space="preserve">  業務委託費支出</t>
    <phoneticPr fontId="2"/>
  </si>
  <si>
    <t xml:space="preserve">  手数料支出</t>
    <phoneticPr fontId="2"/>
  </si>
  <si>
    <t xml:space="preserve">  土地・建物賃借料支出</t>
    <phoneticPr fontId="2"/>
  </si>
  <si>
    <t xml:space="preserve">  租税公課支出</t>
    <phoneticPr fontId="2"/>
  </si>
  <si>
    <t xml:space="preserve">  保守料支出</t>
    <phoneticPr fontId="2"/>
  </si>
  <si>
    <t xml:space="preserve">  渉外費支出</t>
    <phoneticPr fontId="2"/>
  </si>
  <si>
    <t xml:space="preserve">  諸会費支出</t>
    <phoneticPr fontId="2"/>
  </si>
  <si>
    <t>支払利息支出</t>
    <phoneticPr fontId="2"/>
  </si>
  <si>
    <t>その他の支出</t>
    <phoneticPr fontId="2"/>
  </si>
  <si>
    <t xml:space="preserve">  利用者等外給食費支出</t>
    <phoneticPr fontId="2"/>
  </si>
  <si>
    <t xml:space="preserve">    事業活動支出計（2）</t>
    <phoneticPr fontId="2"/>
  </si>
  <si>
    <t/>
    <phoneticPr fontId="2"/>
  </si>
  <si>
    <t xml:space="preserve">    施設整備等収入計（4）</t>
    <phoneticPr fontId="2"/>
  </si>
  <si>
    <t>設備資金借入金元金償還支出</t>
    <phoneticPr fontId="2"/>
  </si>
  <si>
    <t>固定資産取得支出</t>
    <phoneticPr fontId="2"/>
  </si>
  <si>
    <t xml:space="preserve">  器具及び備品取得支出</t>
    <phoneticPr fontId="2"/>
  </si>
  <si>
    <t xml:space="preserve">  ソフトウェア取得支出</t>
    <phoneticPr fontId="2"/>
  </si>
  <si>
    <t>ファイナンス・リース債務の返済支出</t>
    <phoneticPr fontId="2"/>
  </si>
  <si>
    <t xml:space="preserve">    施設整備等支出計（5）</t>
    <phoneticPr fontId="2"/>
  </si>
  <si>
    <t xml:space="preserve">  長期預り金積立資産取崩収入</t>
    <phoneticPr fontId="2"/>
  </si>
  <si>
    <t xml:space="preserve">    その他の活動収入計（7）</t>
    <phoneticPr fontId="2"/>
  </si>
  <si>
    <t>積立資産支出</t>
    <phoneticPr fontId="2"/>
  </si>
  <si>
    <t xml:space="preserve">  退職給付引当資産支出</t>
    <phoneticPr fontId="2"/>
  </si>
  <si>
    <t>その他の活動による支出</t>
    <phoneticPr fontId="2"/>
  </si>
  <si>
    <t xml:space="preserve">  長期未払金支出</t>
    <phoneticPr fontId="2"/>
  </si>
  <si>
    <t xml:space="preserve">  長期預り金支出</t>
    <phoneticPr fontId="2"/>
  </si>
  <si>
    <t xml:space="preserve">    その他の活動支出計（8）</t>
    <phoneticPr fontId="2"/>
  </si>
  <si>
    <t/>
    <phoneticPr fontId="2"/>
  </si>
  <si>
    <t/>
    <phoneticPr fontId="2"/>
  </si>
  <si>
    <t/>
    <phoneticPr fontId="2"/>
  </si>
  <si>
    <t/>
    <phoneticPr fontId="2"/>
  </si>
  <si>
    <t/>
  </si>
  <si>
    <t>収入</t>
    <rPh sb="0" eb="2">
      <t>シュウニュウ</t>
    </rPh>
    <phoneticPr fontId="2"/>
  </si>
  <si>
    <t>施設整備等による収支</t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</si>
  <si>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</si>
  <si>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</si>
  <si>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その他の活動による収支</t>
    <phoneticPr fontId="1"/>
  </si>
  <si>
    <t>本部</t>
  </si>
  <si>
    <t>短期入所生活介護
あいの里竜間</t>
    <phoneticPr fontId="1"/>
  </si>
  <si>
    <t>通所介護事業所
あいの里竜間</t>
    <phoneticPr fontId="1"/>
  </si>
  <si>
    <t>あいの里竜間
診療所</t>
    <phoneticPr fontId="1"/>
  </si>
  <si>
    <t>あいの里
ケアプランセンター</t>
    <phoneticPr fontId="1"/>
  </si>
  <si>
    <t>あいの里ヘルパー
ステーション</t>
    <phoneticPr fontId="1"/>
  </si>
  <si>
    <t>身体障害者
短期入所事業</t>
    <phoneticPr fontId="1"/>
  </si>
  <si>
    <t>グループホーム
あいの里きらら</t>
    <phoneticPr fontId="1"/>
  </si>
  <si>
    <t>グループホーム
あいの里すばる</t>
    <phoneticPr fontId="1"/>
  </si>
  <si>
    <t>小規模多機能
あいの里ポラリス</t>
    <phoneticPr fontId="1"/>
  </si>
  <si>
    <t>あいの里竜間
拠点区分合計</t>
    <rPh sb="3" eb="4">
      <t>サト</t>
    </rPh>
    <rPh sb="4" eb="6">
      <t>タツマ</t>
    </rPh>
    <rPh sb="7" eb="9">
      <t>キョテン</t>
    </rPh>
    <rPh sb="9" eb="11">
      <t>クブン</t>
    </rPh>
    <rPh sb="11" eb="13">
      <t>ゴウケイ</t>
    </rPh>
    <phoneticPr fontId="1"/>
  </si>
  <si>
    <t>軽費老人ホーム
あいの里竜間</t>
    <phoneticPr fontId="1"/>
  </si>
  <si>
    <t>ケアハウス
拠点区分合計</t>
    <rPh sb="6" eb="8">
      <t>キョテン</t>
    </rPh>
    <rPh sb="8" eb="10">
      <t>クブン</t>
    </rPh>
    <rPh sb="10" eb="12">
      <t>ゴウケイ</t>
    </rPh>
    <phoneticPr fontId="1"/>
  </si>
  <si>
    <t>内部取引消去</t>
    <phoneticPr fontId="1"/>
  </si>
  <si>
    <t>法人合計</t>
    <rPh sb="0" eb="2">
      <t>ホウジン</t>
    </rPh>
    <phoneticPr fontId="1"/>
  </si>
  <si>
    <t>（自）令和 6 年 4 月 1 日  （至）令和 7 年 3 月 31 日</t>
    <phoneticPr fontId="2"/>
  </si>
  <si>
    <t xml:space="preserve">  会議費支出</t>
    <rPh sb="2" eb="4">
      <t>カイギ</t>
    </rPh>
    <phoneticPr fontId="2"/>
  </si>
  <si>
    <t>　サービス区分間繰入金収入</t>
    <rPh sb="5" eb="7">
      <t>クブン</t>
    </rPh>
    <rPh sb="7" eb="8">
      <t>カン</t>
    </rPh>
    <rPh sb="8" eb="10">
      <t>クリイレ</t>
    </rPh>
    <rPh sb="10" eb="11">
      <t>キン</t>
    </rPh>
    <rPh sb="11" eb="13">
      <t>シュウニュウ</t>
    </rPh>
    <phoneticPr fontId="1"/>
  </si>
  <si>
    <t>　広報費支出</t>
    <rPh sb="1" eb="6">
      <t>コウホウヒシシュツ</t>
    </rPh>
    <phoneticPr fontId="1"/>
  </si>
  <si>
    <t>　サービス区分間繰入金支出</t>
    <rPh sb="5" eb="8">
      <t>クブンカン</t>
    </rPh>
    <rPh sb="8" eb="13">
      <t>クリイレキンシシュツ</t>
    </rPh>
    <phoneticPr fontId="1"/>
  </si>
  <si>
    <t>　退職給付資産取崩収入</t>
    <rPh sb="1" eb="5">
      <t>タイショクキュウフ</t>
    </rPh>
    <rPh sb="5" eb="7">
      <t>シサン</t>
    </rPh>
    <phoneticPr fontId="2"/>
  </si>
  <si>
    <t xml:space="preserve">  職員被服費支出</t>
    <rPh sb="2" eb="7">
      <t>ショクインヒフクヒ</t>
    </rPh>
    <phoneticPr fontId="2"/>
  </si>
  <si>
    <t>　修繕費積立資産取崩収入</t>
    <rPh sb="1" eb="4">
      <t>シュウゼンヒ</t>
    </rPh>
    <rPh sb="4" eb="6">
      <t>ツミタテ</t>
    </rPh>
    <rPh sb="6" eb="8">
      <t>シサン</t>
    </rPh>
    <rPh sb="8" eb="10">
      <t>トリクズシ</t>
    </rPh>
    <rPh sb="10" eb="12">
      <t>シュウニュウ</t>
    </rPh>
    <phoneticPr fontId="1"/>
  </si>
  <si>
    <t xml:space="preserve">  当期資金収支差額合計(10)=(3)+(6)+(9)</t>
    <phoneticPr fontId="2"/>
  </si>
  <si>
    <t xml:space="preserve">  その他の活動資金収支差額(9)=(7)-(8)</t>
    <phoneticPr fontId="2"/>
  </si>
  <si>
    <t xml:space="preserve"> 施設整備等資金収支差額(6)=(4)-(5)</t>
    <phoneticPr fontId="2"/>
  </si>
  <si>
    <t xml:space="preserve">  事業活動資金収支差額(3)=(1)-(2)</t>
    <phoneticPr fontId="2"/>
  </si>
  <si>
    <t>特別養護老人ホーム</t>
    <phoneticPr fontId="1"/>
  </si>
  <si>
    <t>あいの里竜間</t>
    <rPh sb="3" eb="6">
      <t>サトタツマ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</si>
</sst>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"/>
  </numFmts>
  <fonts count="16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u/>
      <sz val="11"/>
      <color theme="1"/>
      <name val="ＭＳ 明朝"/>
      <family val="2"/>
      <charset val="128"/>
    </font>
    <font>
      <b/>
      <u/>
      <sz val="14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b/>
      <u/>
      <sz val="16"/>
      <color theme="1"/>
      <name val="ＭＳ 明朝"/>
      <family val="2"/>
      <charset val="128"/>
    </font>
    <font>
      <b/>
      <u/>
      <sz val="16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8" fillId="2" borderId="4" xfId="0" applyNumberFormat="1" applyFont="1" applyFill="1" applyBorder="1" applyAlignment="1">
      <alignment horizontal="right" vertical="center"/>
    </xf>
    <xf numFmtId="176" fontId="8" fillId="2" borderId="4" xfId="0" applyNumberFormat="1" applyFont="1" applyFill="1" applyBorder="1" applyAlignment="1">
      <alignment horizontal="left" vertical="center" shrinkToFit="1"/>
    </xf>
    <xf numFmtId="3" fontId="8" fillId="2" borderId="21" xfId="0" applyNumberFormat="1" applyFont="1" applyFill="1" applyBorder="1" applyAlignment="1">
      <alignment horizontal="right" vertical="center"/>
    </xf>
    <xf numFmtId="176" fontId="8" fillId="3" borderId="7" xfId="0" applyNumberFormat="1" applyFont="1" applyFill="1" applyBorder="1" applyAlignment="1">
      <alignment horizontal="left" vertical="center" shrinkToFit="1"/>
    </xf>
    <xf numFmtId="3" fontId="8" fillId="3" borderId="7" xfId="0" applyNumberFormat="1" applyFont="1" applyFill="1" applyBorder="1" applyAlignment="1">
      <alignment horizontal="right" vertical="center"/>
    </xf>
    <xf numFmtId="3" fontId="8" fillId="3" borderId="20" xfId="0" applyNumberFormat="1" applyFont="1" applyFill="1" applyBorder="1" applyAlignment="1">
      <alignment horizontal="right" vertical="center"/>
    </xf>
    <xf numFmtId="176" fontId="8" fillId="0" borderId="4" xfId="0" applyNumberFormat="1" applyFont="1" applyBorder="1" applyAlignment="1">
      <alignment horizontal="left" vertical="center" shrinkToFit="1"/>
    </xf>
    <xf numFmtId="3" fontId="8" fillId="0" borderId="4" xfId="0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left" vertical="center" shrinkToFit="1"/>
    </xf>
    <xf numFmtId="3" fontId="5" fillId="0" borderId="4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7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left" vertical="center" shrinkToFit="1"/>
    </xf>
    <xf numFmtId="3" fontId="5" fillId="0" borderId="7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3" fontId="8" fillId="4" borderId="4" xfId="0" applyNumberFormat="1" applyFont="1" applyFill="1" applyBorder="1" applyAlignment="1">
      <alignment horizontal="right" vertical="center"/>
    </xf>
    <xf numFmtId="3" fontId="8" fillId="3" borderId="23" xfId="0" applyNumberFormat="1" applyFont="1" applyFill="1" applyBorder="1" applyAlignment="1">
      <alignment horizontal="right" vertical="center"/>
    </xf>
    <xf numFmtId="3" fontId="8" fillId="3" borderId="15" xfId="0" applyNumberFormat="1" applyFont="1" applyFill="1" applyBorder="1" applyAlignment="1">
      <alignment horizontal="right" vertical="center"/>
    </xf>
    <xf numFmtId="3" fontId="8" fillId="3" borderId="24" xfId="0" applyNumberFormat="1" applyFont="1" applyFill="1" applyBorder="1" applyAlignment="1">
      <alignment horizontal="right" vertical="center"/>
    </xf>
    <xf numFmtId="3" fontId="8" fillId="2" borderId="27" xfId="0" applyNumberFormat="1" applyFont="1" applyFill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8" fillId="7" borderId="7" xfId="0" applyNumberFormat="1" applyFont="1" applyFill="1" applyBorder="1" applyAlignment="1">
      <alignment horizontal="right" vertical="center"/>
    </xf>
    <xf numFmtId="3" fontId="8" fillId="7" borderId="20" xfId="0" applyNumberFormat="1" applyFont="1" applyFill="1" applyBorder="1" applyAlignment="1">
      <alignment horizontal="right" vertical="center"/>
    </xf>
    <xf numFmtId="3" fontId="8" fillId="7" borderId="15" xfId="0" applyNumberFormat="1" applyFont="1" applyFill="1" applyBorder="1" applyAlignment="1">
      <alignment horizontal="right" vertical="center"/>
    </xf>
    <xf numFmtId="3" fontId="8" fillId="7" borderId="22" xfId="0" applyNumberFormat="1" applyFont="1" applyFill="1" applyBorder="1" applyAlignment="1">
      <alignment horizontal="right" vertical="center"/>
    </xf>
    <xf numFmtId="176" fontId="8" fillId="2" borderId="15" xfId="0" applyNumberFormat="1" applyFont="1" applyFill="1" applyBorder="1" applyAlignment="1">
      <alignment horizontal="left" vertical="center" shrinkToFit="1"/>
    </xf>
    <xf numFmtId="38" fontId="8" fillId="2" borderId="24" xfId="1" applyFont="1" applyFill="1" applyBorder="1">
      <alignment vertical="center"/>
    </xf>
    <xf numFmtId="3" fontId="8" fillId="2" borderId="22" xfId="0" applyNumberFormat="1" applyFont="1" applyFill="1" applyBorder="1" applyAlignment="1">
      <alignment horizontal="right" vertical="center"/>
    </xf>
    <xf numFmtId="176" fontId="5" fillId="6" borderId="9" xfId="0" applyNumberFormat="1" applyFont="1" applyFill="1" applyBorder="1" applyAlignment="1">
      <alignment horizontal="left" vertical="center" shrinkToFit="1"/>
    </xf>
    <xf numFmtId="38" fontId="5" fillId="6" borderId="9" xfId="1" applyFont="1" applyFill="1" applyBorder="1">
      <alignment vertical="center"/>
    </xf>
    <xf numFmtId="38" fontId="5" fillId="6" borderId="26" xfId="1" applyFont="1" applyFill="1" applyBorder="1">
      <alignment vertical="center"/>
    </xf>
    <xf numFmtId="3" fontId="5" fillId="5" borderId="21" xfId="0" applyNumberFormat="1" applyFont="1" applyFill="1" applyBorder="1" applyAlignment="1">
      <alignment horizontal="right" vertical="center"/>
    </xf>
    <xf numFmtId="3" fontId="5" fillId="4" borderId="4" xfId="0" applyNumberFormat="1" applyFont="1" applyFill="1" applyBorder="1" applyAlignment="1">
      <alignment horizontal="right" vertical="center"/>
    </xf>
    <xf numFmtId="176" fontId="5" fillId="6" borderId="4" xfId="0" applyNumberFormat="1" applyFont="1" applyFill="1" applyBorder="1" applyAlignment="1">
      <alignment horizontal="left" vertical="center" shrinkToFit="1"/>
    </xf>
    <xf numFmtId="38" fontId="5" fillId="6" borderId="10" xfId="1" applyFont="1" applyFill="1" applyBorder="1">
      <alignment vertical="center"/>
    </xf>
    <xf numFmtId="176" fontId="5" fillId="6" borderId="10" xfId="0" applyNumberFormat="1" applyFont="1" applyFill="1" applyBorder="1" applyAlignment="1">
      <alignment horizontal="left" vertical="center" shrinkToFit="1"/>
    </xf>
    <xf numFmtId="38" fontId="5" fillId="6" borderId="27" xfId="1" applyFont="1" applyFill="1" applyBorder="1">
      <alignment vertical="center"/>
    </xf>
    <xf numFmtId="3" fontId="5" fillId="6" borderId="21" xfId="0" applyNumberFormat="1" applyFont="1" applyFill="1" applyBorder="1" applyAlignment="1">
      <alignment horizontal="right" vertical="center"/>
    </xf>
    <xf numFmtId="3" fontId="11" fillId="0" borderId="4" xfId="0" applyNumberFormat="1" applyFont="1" applyBorder="1" applyAlignment="1">
      <alignment horizontal="right" vertical="center"/>
    </xf>
    <xf numFmtId="38" fontId="8" fillId="2" borderId="10" xfId="1" applyFont="1" applyFill="1" applyBorder="1">
      <alignment vertical="center"/>
    </xf>
    <xf numFmtId="3" fontId="5" fillId="2" borderId="21" xfId="0" applyNumberFormat="1" applyFont="1" applyFill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8" fontId="8" fillId="2" borderId="9" xfId="1" applyFont="1" applyFill="1" applyBorder="1">
      <alignment vertical="center"/>
    </xf>
    <xf numFmtId="3" fontId="5" fillId="4" borderId="7" xfId="0" applyNumberFormat="1" applyFont="1" applyFill="1" applyBorder="1" applyAlignment="1">
      <alignment horizontal="right" vertical="center"/>
    </xf>
    <xf numFmtId="176" fontId="5" fillId="0" borderId="7" xfId="0" applyNumberFormat="1" applyFont="1" applyBorder="1" applyAlignment="1">
      <alignment horizontal="center" vertical="center" textRotation="255" shrinkToFit="1"/>
    </xf>
    <xf numFmtId="176" fontId="5" fillId="0" borderId="3" xfId="0" applyNumberFormat="1" applyFont="1" applyBorder="1" applyAlignment="1">
      <alignment horizontal="center" vertical="center" textRotation="255" shrinkToFit="1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7" fillId="0" borderId="29" xfId="0" applyFont="1" applyBorder="1" applyAlignment="1">
      <alignment horizontal="center" shrinkToFit="1"/>
    </xf>
    <xf numFmtId="0" fontId="7" fillId="0" borderId="11" xfId="0" applyFont="1" applyBorder="1" applyAlignment="1">
      <alignment horizontal="center" vertical="top" shrinkToFit="1"/>
    </xf>
    <xf numFmtId="3" fontId="8" fillId="2" borderId="28" xfId="0" applyNumberFormat="1" applyFont="1" applyFill="1" applyBorder="1" applyAlignment="1">
      <alignment horizontal="right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left" vertical="center" shrinkToFit="1"/>
    </xf>
    <xf numFmtId="176" fontId="8" fillId="0" borderId="6" xfId="0" applyNumberFormat="1" applyFont="1" applyBorder="1" applyAlignment="1">
      <alignment horizontal="left" vertical="center" shrinkToFit="1"/>
    </xf>
    <xf numFmtId="176" fontId="0" fillId="0" borderId="0" xfId="0" applyNumberFormat="1" applyAlignment="1">
      <alignment horizontal="left" vertical="center" shrinkToFit="1"/>
    </xf>
    <xf numFmtId="176" fontId="8" fillId="7" borderId="7" xfId="0" applyNumberFormat="1" applyFont="1" applyFill="1" applyBorder="1" applyAlignment="1">
      <alignment horizontal="left" vertical="center" shrinkToFi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8" fillId="7" borderId="15" xfId="0" applyNumberFormat="1" applyFont="1" applyFill="1" applyBorder="1" applyAlignment="1">
      <alignment horizontal="left" vertical="center" shrinkToFit="1"/>
    </xf>
    <xf numFmtId="176" fontId="5" fillId="0" borderId="12" xfId="0" applyNumberFormat="1" applyFont="1" applyBorder="1" applyAlignment="1">
      <alignment horizontal="center" vertical="center" textRotation="255" shrinkToFit="1"/>
    </xf>
    <xf numFmtId="176" fontId="5" fillId="0" borderId="13" xfId="0" applyNumberFormat="1" applyFont="1" applyBorder="1" applyAlignment="1">
      <alignment horizontal="center" vertical="center" textRotation="255" shrinkToFit="1"/>
    </xf>
    <xf numFmtId="176" fontId="5" fillId="0" borderId="14" xfId="0" applyNumberFormat="1" applyFont="1" applyBorder="1" applyAlignment="1">
      <alignment horizontal="center" vertical="center" textRotation="255" shrinkToFit="1"/>
    </xf>
    <xf numFmtId="176" fontId="5" fillId="0" borderId="3" xfId="0" applyNumberFormat="1" applyFont="1" applyBorder="1" applyAlignment="1">
      <alignment horizontal="center" vertical="center" textRotation="255" shrinkToFit="1"/>
    </xf>
    <xf numFmtId="176" fontId="5" fillId="0" borderId="8" xfId="0" applyNumberFormat="1" applyFont="1" applyBorder="1" applyAlignment="1">
      <alignment horizontal="center" vertical="center" textRotation="255" shrinkToFi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18"/>
  <sheetViews>
    <sheetView showGridLines="0" tabSelected="1" view="pageBreakPreview" zoomScaleNormal="100" zoomScaleSheetLayoutView="100" workbookViewId="0">
      <pane xSplit="3" ySplit="9" topLeftCell="L112" activePane="bottomRight" state="frozen"/>
      <selection pane="topRight" activeCell="D1" sqref="D1"/>
      <selection pane="bottomLeft" activeCell="A9" sqref="A9"/>
      <selection pane="bottomRight" activeCell="A6" sqref="A6:S6"/>
    </sheetView>
  </sheetViews>
  <sheetFormatPr defaultRowHeight="13.5"/>
  <cols>
    <col min="1" max="2" width="3.625" customWidth="1"/>
    <col min="3" max="3" width="30.625" customWidth="1"/>
    <col min="4" max="19" width="15.625" customWidth="1"/>
  </cols>
  <sheetData>
    <row r="2" spans="1:19" ht="13.5" customHeight="1">
      <c r="A2" s="54" t="s">
        <v>0</v>
      </c>
      <c r="C2" s="53"/>
    </row>
    <row r="4" spans="1:19" ht="17.25" customHeight="1">
      <c r="A4" s="80" t="s">
        <v>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</row>
    <row r="5" spans="1:19" ht="17.2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3.5" customHeight="1">
      <c r="A6" s="91" t="s">
        <v>131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</row>
    <row r="7" spans="1:19" ht="13.5" customHeight="1" thickBot="1">
      <c r="A7" s="1"/>
      <c r="S7" s="2" t="s">
        <v>2</v>
      </c>
    </row>
    <row r="8" spans="1:19" ht="20.25" customHeight="1">
      <c r="A8" s="82" t="s">
        <v>3</v>
      </c>
      <c r="B8" s="83"/>
      <c r="C8" s="83"/>
      <c r="D8" s="83" t="s">
        <v>116</v>
      </c>
      <c r="E8" s="55" t="s">
        <v>143</v>
      </c>
      <c r="F8" s="86" t="s">
        <v>117</v>
      </c>
      <c r="G8" s="88" t="s">
        <v>118</v>
      </c>
      <c r="H8" s="88" t="s">
        <v>119</v>
      </c>
      <c r="I8" s="86" t="s">
        <v>120</v>
      </c>
      <c r="J8" s="86" t="s">
        <v>121</v>
      </c>
      <c r="K8" s="88" t="s">
        <v>122</v>
      </c>
      <c r="L8" s="88" t="s">
        <v>123</v>
      </c>
      <c r="M8" s="88" t="s">
        <v>124</v>
      </c>
      <c r="N8" s="86" t="s">
        <v>125</v>
      </c>
      <c r="O8" s="58" t="s">
        <v>126</v>
      </c>
      <c r="P8" s="93" t="s">
        <v>127</v>
      </c>
      <c r="Q8" s="58" t="s">
        <v>128</v>
      </c>
      <c r="R8" s="60" t="s">
        <v>129</v>
      </c>
      <c r="S8" s="89" t="s">
        <v>130</v>
      </c>
    </row>
    <row r="9" spans="1:19" ht="18.75" customHeight="1">
      <c r="A9" s="84"/>
      <c r="B9" s="85"/>
      <c r="C9" s="85"/>
      <c r="D9" s="85"/>
      <c r="E9" s="56" t="s">
        <v>144</v>
      </c>
      <c r="F9" s="87"/>
      <c r="G9" s="85"/>
      <c r="H9" s="85"/>
      <c r="I9" s="87"/>
      <c r="J9" s="87"/>
      <c r="K9" s="85"/>
      <c r="L9" s="85"/>
      <c r="M9" s="85"/>
      <c r="N9" s="87"/>
      <c r="O9" s="59"/>
      <c r="P9" s="94"/>
      <c r="Q9" s="59"/>
      <c r="R9" s="61"/>
      <c r="S9" s="90"/>
    </row>
    <row r="10" spans="1:19" ht="17.100000000000001" customHeight="1">
      <c r="A10" s="65" t="s">
        <v>30</v>
      </c>
      <c r="B10" s="62" t="s">
        <v>31</v>
      </c>
      <c r="C10" s="32" t="s">
        <v>4</v>
      </c>
      <c r="D10" s="33">
        <f t="shared" ref="D10:R10" si="0">SUBTOTAL(9,D11:D47)</f>
        <v>0</v>
      </c>
      <c r="E10" s="33">
        <f>SUBTOTAL(9,E11:E43)</f>
        <v>263410000</v>
      </c>
      <c r="F10" s="33">
        <f>SUBTOTAL(9,F11:F43)</f>
        <v>21000000</v>
      </c>
      <c r="G10" s="33">
        <f t="shared" ref="G10:N10" si="1">SUBTOTAL(9,G11:G43)</f>
        <v>21600000</v>
      </c>
      <c r="H10" s="33">
        <f t="shared" si="1"/>
        <v>0</v>
      </c>
      <c r="I10" s="33">
        <f t="shared" si="1"/>
        <v>11980000</v>
      </c>
      <c r="J10" s="33">
        <f t="shared" si="1"/>
        <v>1684000</v>
      </c>
      <c r="K10" s="33">
        <f t="shared" si="1"/>
        <v>0</v>
      </c>
      <c r="L10" s="33">
        <f t="shared" si="1"/>
        <v>82400000</v>
      </c>
      <c r="M10" s="33">
        <f t="shared" si="1"/>
        <v>49400000</v>
      </c>
      <c r="N10" s="33">
        <f t="shared" si="1"/>
        <v>0</v>
      </c>
      <c r="O10" s="33">
        <f>SUM(D10:N10)</f>
        <v>451474000</v>
      </c>
      <c r="P10" s="33">
        <f>SUBTOTAL(9,P11:P43)</f>
        <v>0</v>
      </c>
      <c r="Q10" s="33">
        <f t="shared" ref="Q10:Q75" si="2">P10</f>
        <v>0</v>
      </c>
      <c r="R10" s="33">
        <f t="shared" si="0"/>
        <v>0</v>
      </c>
      <c r="S10" s="34">
        <f>O10+Q10+R10</f>
        <v>451474000</v>
      </c>
    </row>
    <row r="11" spans="1:19" ht="17.100000000000001" customHeight="1">
      <c r="A11" s="66"/>
      <c r="B11" s="63"/>
      <c r="C11" s="35" t="s">
        <v>5</v>
      </c>
      <c r="D11" s="36">
        <f>SUBTOTAL(9,D12:D15)</f>
        <v>0</v>
      </c>
      <c r="E11" s="36">
        <f t="shared" ref="E11:N11" si="3">SUBTOTAL(9,E12:E15)</f>
        <v>219880000</v>
      </c>
      <c r="F11" s="36">
        <f t="shared" si="3"/>
        <v>0</v>
      </c>
      <c r="G11" s="36">
        <f t="shared" si="3"/>
        <v>0</v>
      </c>
      <c r="H11" s="36">
        <f t="shared" si="3"/>
        <v>0</v>
      </c>
      <c r="I11" s="36">
        <f t="shared" si="3"/>
        <v>0</v>
      </c>
      <c r="J11" s="36">
        <f t="shared" si="3"/>
        <v>0</v>
      </c>
      <c r="K11" s="36">
        <f t="shared" si="3"/>
        <v>0</v>
      </c>
      <c r="L11" s="36">
        <f t="shared" si="3"/>
        <v>0</v>
      </c>
      <c r="M11" s="36">
        <f t="shared" si="3"/>
        <v>0</v>
      </c>
      <c r="N11" s="36">
        <f t="shared" si="3"/>
        <v>0</v>
      </c>
      <c r="O11" s="36">
        <f t="shared" ref="O11:O74" si="4">SUM(D11:N11)</f>
        <v>219880000</v>
      </c>
      <c r="P11" s="36">
        <f t="shared" ref="P11" si="5">SUBTOTAL(9,P12:P15)</f>
        <v>0</v>
      </c>
      <c r="Q11" s="36">
        <f t="shared" si="2"/>
        <v>0</v>
      </c>
      <c r="R11" s="37">
        <f t="shared" ref="R11" si="6">SUBTOTAL(9,R12:R15)</f>
        <v>0</v>
      </c>
      <c r="S11" s="44">
        <f t="shared" ref="S11:S74" si="7">O11+Q11+R11</f>
        <v>219880000</v>
      </c>
    </row>
    <row r="12" spans="1:19" ht="17.100000000000001" customHeight="1">
      <c r="A12" s="66"/>
      <c r="B12" s="63"/>
      <c r="C12" s="14" t="s">
        <v>6</v>
      </c>
      <c r="D12" s="15">
        <v>0</v>
      </c>
      <c r="E12" s="15">
        <v>190600000</v>
      </c>
      <c r="F12" s="15"/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f t="shared" si="4"/>
        <v>190600000</v>
      </c>
      <c r="P12" s="15">
        <v>0</v>
      </c>
      <c r="Q12" s="39">
        <f t="shared" si="2"/>
        <v>0</v>
      </c>
      <c r="R12" s="17">
        <v>0</v>
      </c>
      <c r="S12" s="16">
        <f t="shared" si="7"/>
        <v>190600000</v>
      </c>
    </row>
    <row r="13" spans="1:19" ht="17.100000000000001" customHeight="1">
      <c r="A13" s="66"/>
      <c r="B13" s="63"/>
      <c r="C13" s="40" t="s">
        <v>11</v>
      </c>
      <c r="D13" s="41">
        <f>SUBTOTAL(9,D14:D15)</f>
        <v>0</v>
      </c>
      <c r="E13" s="41">
        <f t="shared" ref="E13:R13" si="8">SUBTOTAL(9,E14:E15)</f>
        <v>29280000</v>
      </c>
      <c r="F13" s="41">
        <f t="shared" si="8"/>
        <v>0</v>
      </c>
      <c r="G13" s="41">
        <f t="shared" si="8"/>
        <v>0</v>
      </c>
      <c r="H13" s="41">
        <f t="shared" si="8"/>
        <v>0</v>
      </c>
      <c r="I13" s="41">
        <f t="shared" si="8"/>
        <v>0</v>
      </c>
      <c r="J13" s="41">
        <f t="shared" si="8"/>
        <v>0</v>
      </c>
      <c r="K13" s="41">
        <f t="shared" si="8"/>
        <v>0</v>
      </c>
      <c r="L13" s="41">
        <f t="shared" si="8"/>
        <v>0</v>
      </c>
      <c r="M13" s="41">
        <f t="shared" si="8"/>
        <v>0</v>
      </c>
      <c r="N13" s="41">
        <f t="shared" si="8"/>
        <v>0</v>
      </c>
      <c r="O13" s="41">
        <f t="shared" si="4"/>
        <v>29280000</v>
      </c>
      <c r="P13" s="41">
        <f t="shared" si="8"/>
        <v>0</v>
      </c>
      <c r="Q13" s="41">
        <f t="shared" si="2"/>
        <v>0</v>
      </c>
      <c r="R13" s="41">
        <f t="shared" si="8"/>
        <v>0</v>
      </c>
      <c r="S13" s="44">
        <f t="shared" si="7"/>
        <v>29280000</v>
      </c>
    </row>
    <row r="14" spans="1:19" ht="17.100000000000001" customHeight="1">
      <c r="A14" s="66"/>
      <c r="B14" s="63"/>
      <c r="C14" s="14" t="s">
        <v>7</v>
      </c>
      <c r="D14" s="15">
        <v>0</v>
      </c>
      <c r="E14" s="15">
        <v>7200000</v>
      </c>
      <c r="F14" s="15"/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f t="shared" si="4"/>
        <v>7200000</v>
      </c>
      <c r="P14" s="15">
        <v>0</v>
      </c>
      <c r="Q14" s="39">
        <f t="shared" si="2"/>
        <v>0</v>
      </c>
      <c r="R14" s="17">
        <v>0</v>
      </c>
      <c r="S14" s="16">
        <f t="shared" si="7"/>
        <v>7200000</v>
      </c>
    </row>
    <row r="15" spans="1:19" ht="17.100000000000001" customHeight="1">
      <c r="A15" s="66"/>
      <c r="B15" s="63"/>
      <c r="C15" s="14" t="s">
        <v>8</v>
      </c>
      <c r="D15" s="15">
        <v>0</v>
      </c>
      <c r="E15" s="15">
        <v>22080000</v>
      </c>
      <c r="F15" s="15"/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f t="shared" si="4"/>
        <v>22080000</v>
      </c>
      <c r="P15" s="15">
        <v>0</v>
      </c>
      <c r="Q15" s="39">
        <f t="shared" si="2"/>
        <v>0</v>
      </c>
      <c r="R15" s="17">
        <v>0</v>
      </c>
      <c r="S15" s="16">
        <f t="shared" si="7"/>
        <v>22080000</v>
      </c>
    </row>
    <row r="16" spans="1:19" ht="17.100000000000001" customHeight="1">
      <c r="A16" s="66"/>
      <c r="B16" s="63"/>
      <c r="C16" s="42" t="s">
        <v>9</v>
      </c>
      <c r="D16" s="41">
        <f>SUBTOTAL(9,D17:D21)</f>
        <v>0</v>
      </c>
      <c r="E16" s="41">
        <f t="shared" ref="E16:R16" si="9">SUBTOTAL(9,E17:E21)</f>
        <v>0</v>
      </c>
      <c r="F16" s="41">
        <f t="shared" si="9"/>
        <v>16920000</v>
      </c>
      <c r="G16" s="41">
        <f t="shared" si="9"/>
        <v>20400000</v>
      </c>
      <c r="H16" s="41">
        <f t="shared" si="9"/>
        <v>0</v>
      </c>
      <c r="I16" s="41">
        <f t="shared" si="9"/>
        <v>0</v>
      </c>
      <c r="J16" s="41">
        <f t="shared" si="9"/>
        <v>1584000</v>
      </c>
      <c r="K16" s="41">
        <f t="shared" si="9"/>
        <v>0</v>
      </c>
      <c r="L16" s="41">
        <f t="shared" si="9"/>
        <v>0</v>
      </c>
      <c r="M16" s="41">
        <f t="shared" si="9"/>
        <v>0</v>
      </c>
      <c r="N16" s="41">
        <f t="shared" si="9"/>
        <v>0</v>
      </c>
      <c r="O16" s="41">
        <f t="shared" si="4"/>
        <v>38904000</v>
      </c>
      <c r="P16" s="41">
        <f t="shared" si="9"/>
        <v>0</v>
      </c>
      <c r="Q16" s="41">
        <f t="shared" si="2"/>
        <v>0</v>
      </c>
      <c r="R16" s="43">
        <f t="shared" si="9"/>
        <v>0</v>
      </c>
      <c r="S16" s="44">
        <f t="shared" si="7"/>
        <v>38904000</v>
      </c>
    </row>
    <row r="17" spans="1:19" ht="17.100000000000001" customHeight="1">
      <c r="A17" s="66"/>
      <c r="B17" s="63"/>
      <c r="C17" s="14" t="s">
        <v>10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39">
        <f t="shared" si="4"/>
        <v>0</v>
      </c>
      <c r="P17" s="15">
        <v>0</v>
      </c>
      <c r="Q17" s="39">
        <f t="shared" si="2"/>
        <v>0</v>
      </c>
      <c r="R17" s="17">
        <v>0</v>
      </c>
      <c r="S17" s="16">
        <f t="shared" si="7"/>
        <v>0</v>
      </c>
    </row>
    <row r="18" spans="1:19" ht="17.100000000000001" customHeight="1">
      <c r="A18" s="66"/>
      <c r="B18" s="63"/>
      <c r="C18" s="14" t="s">
        <v>6</v>
      </c>
      <c r="D18" s="15">
        <v>0</v>
      </c>
      <c r="E18" s="15">
        <v>0</v>
      </c>
      <c r="F18" s="15">
        <v>14400000</v>
      </c>
      <c r="G18" s="15">
        <v>18000000</v>
      </c>
      <c r="H18" s="15">
        <v>0</v>
      </c>
      <c r="I18" s="15">
        <v>0</v>
      </c>
      <c r="J18" s="15">
        <v>1440000</v>
      </c>
      <c r="K18" s="15">
        <v>0</v>
      </c>
      <c r="L18" s="15">
        <v>0</v>
      </c>
      <c r="M18" s="15">
        <v>0</v>
      </c>
      <c r="N18" s="15">
        <v>0</v>
      </c>
      <c r="O18" s="39">
        <f t="shared" si="4"/>
        <v>33840000</v>
      </c>
      <c r="P18" s="15">
        <v>0</v>
      </c>
      <c r="Q18" s="39">
        <f t="shared" si="2"/>
        <v>0</v>
      </c>
      <c r="R18" s="17">
        <v>0</v>
      </c>
      <c r="S18" s="16">
        <f t="shared" si="7"/>
        <v>33840000</v>
      </c>
    </row>
    <row r="19" spans="1:19" ht="17.100000000000001" customHeight="1">
      <c r="A19" s="66"/>
      <c r="B19" s="63"/>
      <c r="C19" s="40" t="s">
        <v>11</v>
      </c>
      <c r="D19" s="41">
        <f>SUBTOTAL(9,D20:D21)</f>
        <v>0</v>
      </c>
      <c r="E19" s="41">
        <f t="shared" ref="E19:R19" si="10">SUBTOTAL(9,E20:E21)</f>
        <v>0</v>
      </c>
      <c r="F19" s="41">
        <f t="shared" si="10"/>
        <v>2520000</v>
      </c>
      <c r="G19" s="41">
        <f t="shared" si="10"/>
        <v>2400000</v>
      </c>
      <c r="H19" s="41">
        <f t="shared" si="10"/>
        <v>0</v>
      </c>
      <c r="I19" s="41">
        <f t="shared" si="10"/>
        <v>0</v>
      </c>
      <c r="J19" s="41">
        <f t="shared" si="10"/>
        <v>144000</v>
      </c>
      <c r="K19" s="41">
        <f t="shared" si="10"/>
        <v>0</v>
      </c>
      <c r="L19" s="41">
        <f t="shared" si="10"/>
        <v>0</v>
      </c>
      <c r="M19" s="41">
        <f t="shared" si="10"/>
        <v>0</v>
      </c>
      <c r="N19" s="41">
        <f t="shared" si="10"/>
        <v>0</v>
      </c>
      <c r="O19" s="41">
        <f t="shared" si="4"/>
        <v>5064000</v>
      </c>
      <c r="P19" s="41">
        <f t="shared" si="10"/>
        <v>0</v>
      </c>
      <c r="Q19" s="41">
        <f t="shared" si="2"/>
        <v>0</v>
      </c>
      <c r="R19" s="41">
        <f t="shared" si="10"/>
        <v>0</v>
      </c>
      <c r="S19" s="44">
        <f t="shared" si="7"/>
        <v>5064000</v>
      </c>
    </row>
    <row r="20" spans="1:19" ht="17.100000000000001" customHeight="1">
      <c r="A20" s="66"/>
      <c r="B20" s="63"/>
      <c r="C20" s="14" t="s">
        <v>12</v>
      </c>
      <c r="D20" s="15">
        <v>0</v>
      </c>
      <c r="E20" s="15">
        <v>0</v>
      </c>
      <c r="F20" s="15">
        <v>600000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39">
        <f t="shared" si="4"/>
        <v>600000</v>
      </c>
      <c r="P20" s="15">
        <v>0</v>
      </c>
      <c r="Q20" s="39">
        <f t="shared" si="2"/>
        <v>0</v>
      </c>
      <c r="R20" s="17">
        <v>0</v>
      </c>
      <c r="S20" s="16">
        <f t="shared" si="7"/>
        <v>600000</v>
      </c>
    </row>
    <row r="21" spans="1:19" ht="17.100000000000001" customHeight="1">
      <c r="A21" s="66"/>
      <c r="B21" s="63"/>
      <c r="C21" s="14" t="s">
        <v>13</v>
      </c>
      <c r="D21" s="15">
        <v>0</v>
      </c>
      <c r="E21" s="15">
        <v>0</v>
      </c>
      <c r="F21" s="15">
        <v>1920000</v>
      </c>
      <c r="G21" s="15">
        <v>2400000</v>
      </c>
      <c r="H21" s="15">
        <v>0</v>
      </c>
      <c r="I21" s="15">
        <v>0</v>
      </c>
      <c r="J21" s="15">
        <v>144000</v>
      </c>
      <c r="K21" s="15">
        <v>0</v>
      </c>
      <c r="L21" s="15">
        <v>0</v>
      </c>
      <c r="M21" s="15">
        <v>0</v>
      </c>
      <c r="N21" s="15">
        <v>0</v>
      </c>
      <c r="O21" s="39">
        <f t="shared" si="4"/>
        <v>4464000</v>
      </c>
      <c r="P21" s="15">
        <v>0</v>
      </c>
      <c r="Q21" s="39">
        <f t="shared" si="2"/>
        <v>0</v>
      </c>
      <c r="R21" s="17">
        <v>0</v>
      </c>
      <c r="S21" s="16">
        <f t="shared" si="7"/>
        <v>4464000</v>
      </c>
    </row>
    <row r="22" spans="1:19" ht="17.100000000000001" customHeight="1">
      <c r="A22" s="66"/>
      <c r="B22" s="63"/>
      <c r="C22" s="42" t="s">
        <v>14</v>
      </c>
      <c r="D22" s="41">
        <f>SUBTOTAL(9,D23:D26)</f>
        <v>0</v>
      </c>
      <c r="E22" s="41">
        <f t="shared" ref="E22:R22" si="11">SUBTOTAL(9,E23:E27)</f>
        <v>0</v>
      </c>
      <c r="F22" s="41">
        <f t="shared" si="11"/>
        <v>0</v>
      </c>
      <c r="G22" s="41">
        <f t="shared" si="11"/>
        <v>0</v>
      </c>
      <c r="H22" s="41">
        <f t="shared" si="11"/>
        <v>0</v>
      </c>
      <c r="I22" s="41">
        <f t="shared" si="11"/>
        <v>0</v>
      </c>
      <c r="J22" s="41">
        <f t="shared" si="11"/>
        <v>0</v>
      </c>
      <c r="K22" s="41">
        <f t="shared" si="11"/>
        <v>0</v>
      </c>
      <c r="L22" s="41">
        <f t="shared" si="11"/>
        <v>57700000</v>
      </c>
      <c r="M22" s="41">
        <f t="shared" si="11"/>
        <v>33600000</v>
      </c>
      <c r="N22" s="41">
        <f t="shared" si="11"/>
        <v>0</v>
      </c>
      <c r="O22" s="41">
        <f t="shared" si="4"/>
        <v>91300000</v>
      </c>
      <c r="P22" s="41">
        <f t="shared" si="11"/>
        <v>0</v>
      </c>
      <c r="Q22" s="41">
        <f t="shared" si="2"/>
        <v>0</v>
      </c>
      <c r="R22" s="43">
        <f t="shared" si="11"/>
        <v>0</v>
      </c>
      <c r="S22" s="44">
        <f t="shared" si="7"/>
        <v>91300000</v>
      </c>
    </row>
    <row r="23" spans="1:19" ht="17.100000000000001" customHeight="1">
      <c r="A23" s="66"/>
      <c r="B23" s="63"/>
      <c r="C23" s="14" t="s">
        <v>10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39">
        <f t="shared" si="4"/>
        <v>0</v>
      </c>
      <c r="P23" s="15">
        <v>0</v>
      </c>
      <c r="Q23" s="39">
        <f t="shared" si="2"/>
        <v>0</v>
      </c>
      <c r="R23" s="17">
        <v>0</v>
      </c>
      <c r="S23" s="16">
        <f t="shared" si="7"/>
        <v>0</v>
      </c>
    </row>
    <row r="24" spans="1:19" ht="17.100000000000001" customHeight="1">
      <c r="A24" s="66"/>
      <c r="B24" s="63"/>
      <c r="C24" s="14" t="s">
        <v>6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50500000</v>
      </c>
      <c r="M24" s="15">
        <v>30000000</v>
      </c>
      <c r="N24" s="15">
        <v>0</v>
      </c>
      <c r="O24" s="39">
        <f t="shared" si="4"/>
        <v>80500000</v>
      </c>
      <c r="P24" s="15">
        <v>0</v>
      </c>
      <c r="Q24" s="39">
        <f t="shared" si="2"/>
        <v>0</v>
      </c>
      <c r="R24" s="17">
        <v>0</v>
      </c>
      <c r="S24" s="16">
        <f t="shared" si="7"/>
        <v>80500000</v>
      </c>
    </row>
    <row r="25" spans="1:19" ht="17.100000000000001" customHeight="1">
      <c r="A25" s="66"/>
      <c r="B25" s="63"/>
      <c r="C25" s="14" t="s">
        <v>11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39">
        <f t="shared" si="4"/>
        <v>0</v>
      </c>
      <c r="P25" s="15">
        <v>0</v>
      </c>
      <c r="Q25" s="39">
        <f t="shared" si="2"/>
        <v>0</v>
      </c>
      <c r="R25" s="17">
        <v>0</v>
      </c>
      <c r="S25" s="16">
        <f t="shared" si="7"/>
        <v>0</v>
      </c>
    </row>
    <row r="26" spans="1:19" ht="17.100000000000001" customHeight="1">
      <c r="A26" s="66"/>
      <c r="B26" s="63"/>
      <c r="C26" s="14" t="s">
        <v>13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7200000</v>
      </c>
      <c r="M26" s="15">
        <v>3600000</v>
      </c>
      <c r="N26" s="15">
        <v>0</v>
      </c>
      <c r="O26" s="39">
        <f t="shared" si="4"/>
        <v>10800000</v>
      </c>
      <c r="P26" s="15">
        <v>0</v>
      </c>
      <c r="Q26" s="39">
        <f t="shared" si="2"/>
        <v>0</v>
      </c>
      <c r="R26" s="17">
        <v>0</v>
      </c>
      <c r="S26" s="16">
        <f t="shared" si="7"/>
        <v>10800000</v>
      </c>
    </row>
    <row r="27" spans="1:19" ht="17.100000000000001" customHeight="1">
      <c r="A27" s="66"/>
      <c r="B27" s="63"/>
      <c r="C27" s="42" t="s">
        <v>15</v>
      </c>
      <c r="D27" s="41">
        <f>SUBTOTAL(9,D28:D28)</f>
        <v>0</v>
      </c>
      <c r="E27" s="41">
        <f t="shared" ref="E27:R27" si="12">SUBTOTAL(9,E28:E31)</f>
        <v>0</v>
      </c>
      <c r="F27" s="41">
        <f t="shared" si="12"/>
        <v>0</v>
      </c>
      <c r="G27" s="41">
        <f t="shared" si="12"/>
        <v>0</v>
      </c>
      <c r="H27" s="41">
        <f t="shared" si="12"/>
        <v>0</v>
      </c>
      <c r="I27" s="41">
        <f t="shared" si="12"/>
        <v>11000000</v>
      </c>
      <c r="J27" s="41">
        <v>0</v>
      </c>
      <c r="K27" s="41">
        <f t="shared" si="12"/>
        <v>0</v>
      </c>
      <c r="L27" s="41">
        <f t="shared" si="12"/>
        <v>0</v>
      </c>
      <c r="M27" s="41">
        <f t="shared" si="12"/>
        <v>0</v>
      </c>
      <c r="N27" s="41">
        <f t="shared" si="12"/>
        <v>0</v>
      </c>
      <c r="O27" s="41">
        <f t="shared" si="4"/>
        <v>11000000</v>
      </c>
      <c r="P27" s="41">
        <f t="shared" si="12"/>
        <v>0</v>
      </c>
      <c r="Q27" s="41">
        <f t="shared" si="2"/>
        <v>0</v>
      </c>
      <c r="R27" s="43">
        <f t="shared" si="12"/>
        <v>0</v>
      </c>
      <c r="S27" s="44">
        <f t="shared" si="7"/>
        <v>11000000</v>
      </c>
    </row>
    <row r="28" spans="1:19" ht="17.100000000000001" customHeight="1">
      <c r="A28" s="66"/>
      <c r="B28" s="63"/>
      <c r="C28" s="14" t="s">
        <v>16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11000000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39">
        <f t="shared" si="4"/>
        <v>11000000</v>
      </c>
      <c r="P28" s="15">
        <v>0</v>
      </c>
      <c r="Q28" s="39">
        <f t="shared" si="2"/>
        <v>0</v>
      </c>
      <c r="R28" s="17">
        <v>0</v>
      </c>
      <c r="S28" s="16">
        <f t="shared" si="7"/>
        <v>11000000</v>
      </c>
    </row>
    <row r="29" spans="1:19" ht="17.100000000000001" customHeight="1">
      <c r="A29" s="66"/>
      <c r="B29" s="63"/>
      <c r="C29" s="42" t="s">
        <v>17</v>
      </c>
      <c r="D29" s="41">
        <f>SUBTOTAL(9,D30:D31)</f>
        <v>0</v>
      </c>
      <c r="E29" s="41">
        <f t="shared" ref="E29:R29" si="13">SUBTOTAL(9,E30:E30)</f>
        <v>0</v>
      </c>
      <c r="F29" s="41">
        <f t="shared" si="13"/>
        <v>0</v>
      </c>
      <c r="G29" s="41">
        <f t="shared" si="13"/>
        <v>0</v>
      </c>
      <c r="H29" s="41">
        <f t="shared" si="13"/>
        <v>0</v>
      </c>
      <c r="I29" s="41">
        <f t="shared" si="13"/>
        <v>0</v>
      </c>
      <c r="J29" s="41">
        <f t="shared" si="13"/>
        <v>100000</v>
      </c>
      <c r="K29" s="41">
        <f t="shared" si="13"/>
        <v>0</v>
      </c>
      <c r="L29" s="41">
        <f t="shared" si="13"/>
        <v>0</v>
      </c>
      <c r="M29" s="41">
        <f t="shared" si="13"/>
        <v>0</v>
      </c>
      <c r="N29" s="41">
        <f t="shared" si="13"/>
        <v>0</v>
      </c>
      <c r="O29" s="41">
        <f t="shared" si="4"/>
        <v>100000</v>
      </c>
      <c r="P29" s="41">
        <f t="shared" si="13"/>
        <v>0</v>
      </c>
      <c r="Q29" s="41">
        <f t="shared" si="2"/>
        <v>0</v>
      </c>
      <c r="R29" s="43">
        <f t="shared" si="13"/>
        <v>0</v>
      </c>
      <c r="S29" s="44">
        <f t="shared" si="7"/>
        <v>100000</v>
      </c>
    </row>
    <row r="30" spans="1:19" ht="17.100000000000001" customHeight="1">
      <c r="A30" s="66"/>
      <c r="B30" s="63"/>
      <c r="C30" s="14" t="s">
        <v>18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100000</v>
      </c>
      <c r="K30" s="15">
        <v>0</v>
      </c>
      <c r="L30" s="15">
        <v>0</v>
      </c>
      <c r="M30" s="15">
        <v>0</v>
      </c>
      <c r="N30" s="15">
        <v>0</v>
      </c>
      <c r="O30" s="39">
        <f t="shared" si="4"/>
        <v>100000</v>
      </c>
      <c r="P30" s="15">
        <v>0</v>
      </c>
      <c r="Q30" s="39">
        <f t="shared" si="2"/>
        <v>0</v>
      </c>
      <c r="R30" s="17">
        <v>0</v>
      </c>
      <c r="S30" s="16">
        <f t="shared" si="7"/>
        <v>100000</v>
      </c>
    </row>
    <row r="31" spans="1:19" ht="17.100000000000001" customHeight="1">
      <c r="A31" s="66"/>
      <c r="B31" s="63"/>
      <c r="C31" s="14" t="s">
        <v>19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39">
        <f t="shared" si="4"/>
        <v>0</v>
      </c>
      <c r="P31" s="15">
        <v>0</v>
      </c>
      <c r="Q31" s="39">
        <f t="shared" si="2"/>
        <v>0</v>
      </c>
      <c r="R31" s="17">
        <v>0</v>
      </c>
      <c r="S31" s="16">
        <f t="shared" si="7"/>
        <v>0</v>
      </c>
    </row>
    <row r="32" spans="1:19" ht="17.100000000000001" customHeight="1">
      <c r="A32" s="66"/>
      <c r="B32" s="63"/>
      <c r="C32" s="42" t="s">
        <v>20</v>
      </c>
      <c r="D32" s="41">
        <f>SUBTOTAL(9,D33:D40)</f>
        <v>0</v>
      </c>
      <c r="E32" s="41">
        <f t="shared" ref="E32:R32" si="14">SUBTOTAL(9,E33:E40)</f>
        <v>43410000</v>
      </c>
      <c r="F32" s="41">
        <f t="shared" si="14"/>
        <v>4080000</v>
      </c>
      <c r="G32" s="41">
        <f t="shared" si="14"/>
        <v>1200000</v>
      </c>
      <c r="H32" s="41">
        <f t="shared" si="14"/>
        <v>0</v>
      </c>
      <c r="I32" s="41">
        <f t="shared" si="14"/>
        <v>0</v>
      </c>
      <c r="J32" s="41">
        <f t="shared" si="14"/>
        <v>0</v>
      </c>
      <c r="K32" s="41">
        <f t="shared" si="14"/>
        <v>0</v>
      </c>
      <c r="L32" s="41">
        <f t="shared" si="14"/>
        <v>24700000</v>
      </c>
      <c r="M32" s="41">
        <f t="shared" si="14"/>
        <v>15800000</v>
      </c>
      <c r="N32" s="41">
        <f t="shared" si="14"/>
        <v>0</v>
      </c>
      <c r="O32" s="41">
        <f t="shared" si="4"/>
        <v>89190000</v>
      </c>
      <c r="P32" s="41">
        <f t="shared" si="14"/>
        <v>0</v>
      </c>
      <c r="Q32" s="41">
        <f t="shared" si="2"/>
        <v>0</v>
      </c>
      <c r="R32" s="43">
        <f t="shared" si="14"/>
        <v>0</v>
      </c>
      <c r="S32" s="44">
        <f t="shared" si="7"/>
        <v>89190000</v>
      </c>
    </row>
    <row r="33" spans="1:19" ht="17.100000000000001" customHeight="1">
      <c r="A33" s="66"/>
      <c r="B33" s="63"/>
      <c r="C33" s="14" t="s">
        <v>21</v>
      </c>
      <c r="D33" s="15">
        <v>0</v>
      </c>
      <c r="E33" s="15">
        <v>9870000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39">
        <f t="shared" si="4"/>
        <v>9870000</v>
      </c>
      <c r="P33" s="15">
        <v>0</v>
      </c>
      <c r="Q33" s="39">
        <f t="shared" si="2"/>
        <v>0</v>
      </c>
      <c r="R33" s="17">
        <v>0</v>
      </c>
      <c r="S33" s="16">
        <f t="shared" si="7"/>
        <v>9870000</v>
      </c>
    </row>
    <row r="34" spans="1:19" ht="17.100000000000001" customHeight="1">
      <c r="A34" s="66"/>
      <c r="B34" s="63"/>
      <c r="C34" s="14" t="s">
        <v>22</v>
      </c>
      <c r="D34" s="15">
        <v>0</v>
      </c>
      <c r="E34" s="15">
        <v>0</v>
      </c>
      <c r="F34" s="15">
        <v>2400000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39">
        <f t="shared" si="4"/>
        <v>2400000</v>
      </c>
      <c r="P34" s="15">
        <v>0</v>
      </c>
      <c r="Q34" s="39">
        <f t="shared" si="2"/>
        <v>0</v>
      </c>
      <c r="R34" s="17">
        <v>0</v>
      </c>
      <c r="S34" s="16">
        <f t="shared" si="7"/>
        <v>2400000</v>
      </c>
    </row>
    <row r="35" spans="1:19" ht="17.100000000000001" customHeight="1">
      <c r="A35" s="66"/>
      <c r="B35" s="63"/>
      <c r="C35" s="14" t="s">
        <v>23</v>
      </c>
      <c r="D35" s="15">
        <v>0</v>
      </c>
      <c r="E35" s="15">
        <v>540000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39">
        <f t="shared" si="4"/>
        <v>540000</v>
      </c>
      <c r="P35" s="15">
        <v>0</v>
      </c>
      <c r="Q35" s="39">
        <f t="shared" si="2"/>
        <v>0</v>
      </c>
      <c r="R35" s="17">
        <v>0</v>
      </c>
      <c r="S35" s="16">
        <f t="shared" si="7"/>
        <v>540000</v>
      </c>
    </row>
    <row r="36" spans="1:19" ht="17.100000000000001" customHeight="1">
      <c r="A36" s="66"/>
      <c r="B36" s="63"/>
      <c r="C36" s="14" t="s">
        <v>24</v>
      </c>
      <c r="D36" s="15">
        <v>0</v>
      </c>
      <c r="E36" s="15">
        <v>10800000</v>
      </c>
      <c r="F36" s="15">
        <v>720000</v>
      </c>
      <c r="G36" s="15">
        <v>1200000</v>
      </c>
      <c r="H36" s="15">
        <v>0</v>
      </c>
      <c r="I36" s="15">
        <v>0</v>
      </c>
      <c r="J36" s="15">
        <v>0</v>
      </c>
      <c r="K36" s="15">
        <v>0</v>
      </c>
      <c r="L36" s="15">
        <v>8000000</v>
      </c>
      <c r="M36" s="15">
        <v>4800000</v>
      </c>
      <c r="N36" s="15">
        <v>0</v>
      </c>
      <c r="O36" s="39">
        <f t="shared" si="4"/>
        <v>25520000</v>
      </c>
      <c r="P36" s="15">
        <v>0</v>
      </c>
      <c r="Q36" s="39">
        <f t="shared" si="2"/>
        <v>0</v>
      </c>
      <c r="R36" s="17">
        <v>0</v>
      </c>
      <c r="S36" s="16">
        <f t="shared" si="7"/>
        <v>25520000</v>
      </c>
    </row>
    <row r="37" spans="1:19" ht="17.100000000000001" customHeight="1">
      <c r="A37" s="66"/>
      <c r="B37" s="63"/>
      <c r="C37" s="14" t="s">
        <v>25</v>
      </c>
      <c r="D37" s="15">
        <v>0</v>
      </c>
      <c r="E37" s="15">
        <v>9000000</v>
      </c>
      <c r="F37" s="15">
        <v>300000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39">
        <f t="shared" si="4"/>
        <v>9300000</v>
      </c>
      <c r="P37" s="15">
        <v>0</v>
      </c>
      <c r="Q37" s="39">
        <f t="shared" si="2"/>
        <v>0</v>
      </c>
      <c r="R37" s="17">
        <v>0</v>
      </c>
      <c r="S37" s="16">
        <f t="shared" si="7"/>
        <v>9300000</v>
      </c>
    </row>
    <row r="38" spans="1:19" ht="17.100000000000001" customHeight="1">
      <c r="A38" s="66"/>
      <c r="B38" s="63"/>
      <c r="C38" s="14" t="s">
        <v>26</v>
      </c>
      <c r="D38" s="15">
        <v>0</v>
      </c>
      <c r="E38" s="15">
        <v>5400000</v>
      </c>
      <c r="F38" s="15">
        <v>360000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8200000</v>
      </c>
      <c r="M38" s="15">
        <v>5000000</v>
      </c>
      <c r="N38" s="15">
        <v>0</v>
      </c>
      <c r="O38" s="39">
        <f t="shared" si="4"/>
        <v>18960000</v>
      </c>
      <c r="P38" s="15">
        <v>0</v>
      </c>
      <c r="Q38" s="39">
        <f t="shared" si="2"/>
        <v>0</v>
      </c>
      <c r="R38" s="17">
        <v>0</v>
      </c>
      <c r="S38" s="16">
        <f t="shared" si="7"/>
        <v>18960000</v>
      </c>
    </row>
    <row r="39" spans="1:19" ht="17.100000000000001" customHeight="1">
      <c r="A39" s="66"/>
      <c r="B39" s="63"/>
      <c r="C39" s="14" t="s">
        <v>27</v>
      </c>
      <c r="D39" s="15">
        <v>0</v>
      </c>
      <c r="E39" s="15">
        <v>7800000</v>
      </c>
      <c r="F39" s="15">
        <v>300000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39">
        <f t="shared" si="4"/>
        <v>8100000</v>
      </c>
      <c r="P39" s="15">
        <v>0</v>
      </c>
      <c r="Q39" s="39">
        <f t="shared" si="2"/>
        <v>0</v>
      </c>
      <c r="R39" s="17">
        <v>0</v>
      </c>
      <c r="S39" s="16">
        <f t="shared" si="7"/>
        <v>8100000</v>
      </c>
    </row>
    <row r="40" spans="1:19" ht="17.100000000000001" customHeight="1">
      <c r="A40" s="66"/>
      <c r="B40" s="63"/>
      <c r="C40" s="14" t="s">
        <v>28</v>
      </c>
      <c r="D40" s="15">
        <v>0</v>
      </c>
      <c r="E40" s="15">
        <v>0</v>
      </c>
      <c r="F40" s="4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8500000</v>
      </c>
      <c r="M40" s="15">
        <v>6000000</v>
      </c>
      <c r="N40" s="15">
        <v>0</v>
      </c>
      <c r="O40" s="39">
        <f t="shared" si="4"/>
        <v>14500000</v>
      </c>
      <c r="P40" s="15">
        <v>0</v>
      </c>
      <c r="Q40" s="39">
        <f t="shared" si="2"/>
        <v>0</v>
      </c>
      <c r="R40" s="17">
        <v>0</v>
      </c>
      <c r="S40" s="16">
        <f t="shared" si="7"/>
        <v>14500000</v>
      </c>
    </row>
    <row r="41" spans="1:19" ht="17.100000000000001" customHeight="1">
      <c r="A41" s="66"/>
      <c r="B41" s="63"/>
      <c r="C41" s="42" t="s">
        <v>29</v>
      </c>
      <c r="D41" s="41">
        <f t="shared" ref="D41:R41" si="15">SUBTOTAL(9,D42:D43)</f>
        <v>0</v>
      </c>
      <c r="E41" s="41">
        <f t="shared" si="15"/>
        <v>120000</v>
      </c>
      <c r="F41" s="41">
        <f t="shared" si="15"/>
        <v>0</v>
      </c>
      <c r="G41" s="41">
        <f t="shared" si="15"/>
        <v>0</v>
      </c>
      <c r="H41" s="41">
        <f t="shared" si="15"/>
        <v>0</v>
      </c>
      <c r="I41" s="41">
        <f t="shared" si="15"/>
        <v>980000</v>
      </c>
      <c r="J41" s="41">
        <f t="shared" si="15"/>
        <v>0</v>
      </c>
      <c r="K41" s="41">
        <f t="shared" si="15"/>
        <v>0</v>
      </c>
      <c r="L41" s="41">
        <f t="shared" si="15"/>
        <v>0</v>
      </c>
      <c r="M41" s="41">
        <f t="shared" si="15"/>
        <v>0</v>
      </c>
      <c r="N41" s="41">
        <f t="shared" si="15"/>
        <v>0</v>
      </c>
      <c r="O41" s="41">
        <f t="shared" si="4"/>
        <v>1100000</v>
      </c>
      <c r="P41" s="41">
        <f t="shared" si="15"/>
        <v>0</v>
      </c>
      <c r="Q41" s="41">
        <f t="shared" si="2"/>
        <v>0</v>
      </c>
      <c r="R41" s="43">
        <f t="shared" si="15"/>
        <v>0</v>
      </c>
      <c r="S41" s="44">
        <f t="shared" si="7"/>
        <v>1100000</v>
      </c>
    </row>
    <row r="42" spans="1:19" ht="17.100000000000001" customHeight="1">
      <c r="A42" s="66"/>
      <c r="B42" s="63"/>
      <c r="C42" s="14" t="s">
        <v>32</v>
      </c>
      <c r="D42" s="15">
        <v>0</v>
      </c>
      <c r="E42" s="15">
        <v>120000</v>
      </c>
      <c r="F42" s="15">
        <v>0</v>
      </c>
      <c r="G42" s="15">
        <v>0</v>
      </c>
      <c r="H42" s="15">
        <v>0</v>
      </c>
      <c r="I42" s="15">
        <v>460000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39">
        <f t="shared" si="4"/>
        <v>580000</v>
      </c>
      <c r="P42" s="15">
        <v>0</v>
      </c>
      <c r="Q42" s="39">
        <f t="shared" si="2"/>
        <v>0</v>
      </c>
      <c r="R42" s="17">
        <v>0</v>
      </c>
      <c r="S42" s="16">
        <f t="shared" si="7"/>
        <v>580000</v>
      </c>
    </row>
    <row r="43" spans="1:19" ht="17.100000000000001" customHeight="1">
      <c r="A43" s="66"/>
      <c r="B43" s="63"/>
      <c r="C43" s="14" t="s">
        <v>33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520000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39">
        <f t="shared" si="4"/>
        <v>520000</v>
      </c>
      <c r="P43" s="15">
        <v>0</v>
      </c>
      <c r="Q43" s="39">
        <f t="shared" si="2"/>
        <v>0</v>
      </c>
      <c r="R43" s="17">
        <v>0</v>
      </c>
      <c r="S43" s="16">
        <f t="shared" si="7"/>
        <v>520000</v>
      </c>
    </row>
    <row r="44" spans="1:19" ht="17.100000000000001" customHeight="1">
      <c r="A44" s="66"/>
      <c r="B44" s="63"/>
      <c r="C44" s="6" t="s">
        <v>34</v>
      </c>
      <c r="D44" s="46">
        <f>SUBTOTAL(9,D45:D45)</f>
        <v>0</v>
      </c>
      <c r="E44" s="46">
        <f t="shared" ref="E44" si="16">SUBTOTAL(9,E45:E45)</f>
        <v>0</v>
      </c>
      <c r="F44" s="46">
        <f>SUBTOTAL(9,F45:F47)</f>
        <v>0</v>
      </c>
      <c r="G44" s="46">
        <f t="shared" ref="G44:R44" si="17">SUBTOTAL(9,G45:G47)</f>
        <v>0</v>
      </c>
      <c r="H44" s="46">
        <f t="shared" si="17"/>
        <v>0</v>
      </c>
      <c r="I44" s="46">
        <f t="shared" si="17"/>
        <v>0</v>
      </c>
      <c r="J44" s="46">
        <f t="shared" si="17"/>
        <v>0</v>
      </c>
      <c r="K44" s="46">
        <f t="shared" si="17"/>
        <v>0</v>
      </c>
      <c r="L44" s="46">
        <f t="shared" si="17"/>
        <v>0</v>
      </c>
      <c r="M44" s="46">
        <f t="shared" si="17"/>
        <v>0</v>
      </c>
      <c r="N44" s="46">
        <f t="shared" si="17"/>
        <v>0</v>
      </c>
      <c r="O44" s="46">
        <f t="shared" si="4"/>
        <v>0</v>
      </c>
      <c r="P44" s="46">
        <f t="shared" si="17"/>
        <v>31350000</v>
      </c>
      <c r="Q44" s="46">
        <f t="shared" si="2"/>
        <v>31350000</v>
      </c>
      <c r="R44" s="46">
        <f t="shared" si="17"/>
        <v>0</v>
      </c>
      <c r="S44" s="47">
        <f t="shared" si="7"/>
        <v>31350000</v>
      </c>
    </row>
    <row r="45" spans="1:19" ht="17.100000000000001" customHeight="1">
      <c r="A45" s="66"/>
      <c r="B45" s="63"/>
      <c r="C45" s="42" t="s">
        <v>35</v>
      </c>
      <c r="D45" s="41">
        <f>SUBTOTAL(9,D46:D47)</f>
        <v>0</v>
      </c>
      <c r="E45" s="41">
        <f t="shared" ref="E45:R45" si="18">SUBTOTAL(9,E46:E47)</f>
        <v>0</v>
      </c>
      <c r="F45" s="41">
        <f t="shared" si="18"/>
        <v>0</v>
      </c>
      <c r="G45" s="41">
        <f t="shared" si="18"/>
        <v>0</v>
      </c>
      <c r="H45" s="41">
        <f t="shared" si="18"/>
        <v>0</v>
      </c>
      <c r="I45" s="41">
        <f t="shared" si="18"/>
        <v>0</v>
      </c>
      <c r="J45" s="41">
        <f t="shared" si="18"/>
        <v>0</v>
      </c>
      <c r="K45" s="41">
        <f t="shared" si="18"/>
        <v>0</v>
      </c>
      <c r="L45" s="41">
        <f t="shared" si="18"/>
        <v>0</v>
      </c>
      <c r="M45" s="41">
        <f t="shared" si="18"/>
        <v>0</v>
      </c>
      <c r="N45" s="41">
        <f t="shared" si="18"/>
        <v>0</v>
      </c>
      <c r="O45" s="41">
        <f t="shared" si="4"/>
        <v>0</v>
      </c>
      <c r="P45" s="41">
        <f t="shared" si="18"/>
        <v>31350000</v>
      </c>
      <c r="Q45" s="41">
        <f t="shared" si="2"/>
        <v>31350000</v>
      </c>
      <c r="R45" s="43">
        <f t="shared" si="18"/>
        <v>0</v>
      </c>
      <c r="S45" s="38">
        <f t="shared" si="7"/>
        <v>31350000</v>
      </c>
    </row>
    <row r="46" spans="1:19" ht="17.100000000000001" customHeight="1">
      <c r="A46" s="66"/>
      <c r="B46" s="63"/>
      <c r="C46" s="14" t="s">
        <v>28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39">
        <f t="shared" si="4"/>
        <v>0</v>
      </c>
      <c r="P46" s="15">
        <v>18000000</v>
      </c>
      <c r="Q46" s="39">
        <f t="shared" si="2"/>
        <v>18000000</v>
      </c>
      <c r="R46" s="17">
        <v>0</v>
      </c>
      <c r="S46" s="16">
        <f t="shared" si="7"/>
        <v>18000000</v>
      </c>
    </row>
    <row r="47" spans="1:19" ht="17.100000000000001" customHeight="1">
      <c r="A47" s="66"/>
      <c r="B47" s="63"/>
      <c r="C47" s="14" t="s">
        <v>36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39">
        <f t="shared" si="4"/>
        <v>0</v>
      </c>
      <c r="P47" s="15">
        <v>13350000</v>
      </c>
      <c r="Q47" s="39">
        <f t="shared" si="2"/>
        <v>13350000</v>
      </c>
      <c r="R47" s="17">
        <v>0</v>
      </c>
      <c r="S47" s="16">
        <f t="shared" si="7"/>
        <v>13350000</v>
      </c>
    </row>
    <row r="48" spans="1:19" ht="17.100000000000001" customHeight="1">
      <c r="A48" s="66"/>
      <c r="B48" s="63"/>
      <c r="C48" s="6" t="s">
        <v>37</v>
      </c>
      <c r="D48" s="46">
        <f>SUBTOTAL(9,D49:D53)</f>
        <v>0</v>
      </c>
      <c r="E48" s="46">
        <f t="shared" ref="E48:R48" si="19">SUBTOTAL(9,E49:E53)</f>
        <v>0</v>
      </c>
      <c r="F48" s="46">
        <f t="shared" si="19"/>
        <v>0</v>
      </c>
      <c r="G48" s="46">
        <f t="shared" si="19"/>
        <v>0</v>
      </c>
      <c r="H48" s="46">
        <f t="shared" si="19"/>
        <v>24965000</v>
      </c>
      <c r="I48" s="46">
        <f t="shared" si="19"/>
        <v>0</v>
      </c>
      <c r="J48" s="46">
        <f t="shared" si="19"/>
        <v>0</v>
      </c>
      <c r="K48" s="46">
        <f t="shared" si="19"/>
        <v>0</v>
      </c>
      <c r="L48" s="46">
        <f t="shared" si="19"/>
        <v>0</v>
      </c>
      <c r="M48" s="46">
        <f t="shared" si="19"/>
        <v>0</v>
      </c>
      <c r="N48" s="46">
        <f t="shared" si="19"/>
        <v>0</v>
      </c>
      <c r="O48" s="46">
        <f t="shared" si="4"/>
        <v>24965000</v>
      </c>
      <c r="P48" s="46">
        <f t="shared" si="19"/>
        <v>0</v>
      </c>
      <c r="Q48" s="46">
        <f t="shared" si="2"/>
        <v>0</v>
      </c>
      <c r="R48" s="46">
        <f t="shared" si="19"/>
        <v>0</v>
      </c>
      <c r="S48" s="7">
        <f t="shared" si="7"/>
        <v>24965000</v>
      </c>
    </row>
    <row r="49" spans="1:19" ht="17.100000000000001" customHeight="1">
      <c r="A49" s="66"/>
      <c r="B49" s="63"/>
      <c r="C49" s="14" t="s">
        <v>38</v>
      </c>
      <c r="D49" s="15">
        <v>0</v>
      </c>
      <c r="E49" s="15">
        <v>0</v>
      </c>
      <c r="F49" s="15">
        <v>0</v>
      </c>
      <c r="G49" s="15">
        <v>0</v>
      </c>
      <c r="H49" s="15">
        <v>23000000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39">
        <f t="shared" si="4"/>
        <v>23000000</v>
      </c>
      <c r="P49" s="15">
        <v>0</v>
      </c>
      <c r="Q49" s="39">
        <f t="shared" si="2"/>
        <v>0</v>
      </c>
      <c r="R49" s="17">
        <v>0</v>
      </c>
      <c r="S49" s="16">
        <f t="shared" si="7"/>
        <v>23000000</v>
      </c>
    </row>
    <row r="50" spans="1:19" ht="17.100000000000001" customHeight="1">
      <c r="A50" s="66"/>
      <c r="B50" s="63"/>
      <c r="C50" s="14" t="s">
        <v>39</v>
      </c>
      <c r="D50" s="15">
        <v>0</v>
      </c>
      <c r="E50" s="15">
        <v>0</v>
      </c>
      <c r="F50" s="15">
        <v>0</v>
      </c>
      <c r="G50" s="15">
        <v>0</v>
      </c>
      <c r="H50" s="15">
        <v>1200000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39">
        <f t="shared" si="4"/>
        <v>1200000</v>
      </c>
      <c r="P50" s="15">
        <v>0</v>
      </c>
      <c r="Q50" s="39">
        <f t="shared" si="2"/>
        <v>0</v>
      </c>
      <c r="R50" s="17">
        <v>0</v>
      </c>
      <c r="S50" s="16">
        <f t="shared" si="7"/>
        <v>1200000</v>
      </c>
    </row>
    <row r="51" spans="1:19" ht="17.100000000000001" customHeight="1">
      <c r="A51" s="66"/>
      <c r="B51" s="63"/>
      <c r="C51" s="14" t="s">
        <v>40</v>
      </c>
      <c r="D51" s="15">
        <v>0</v>
      </c>
      <c r="E51" s="15">
        <v>0</v>
      </c>
      <c r="F51" s="15">
        <v>0</v>
      </c>
      <c r="G51" s="15">
        <v>0</v>
      </c>
      <c r="H51" s="15">
        <v>600000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39">
        <f t="shared" si="4"/>
        <v>600000</v>
      </c>
      <c r="P51" s="15">
        <v>0</v>
      </c>
      <c r="Q51" s="39">
        <f t="shared" si="2"/>
        <v>0</v>
      </c>
      <c r="R51" s="17">
        <v>0</v>
      </c>
      <c r="S51" s="16">
        <f t="shared" si="7"/>
        <v>600000</v>
      </c>
    </row>
    <row r="52" spans="1:19" ht="17.100000000000001" customHeight="1">
      <c r="A52" s="66"/>
      <c r="B52" s="63"/>
      <c r="C52" s="42" t="s">
        <v>41</v>
      </c>
      <c r="D52" s="41">
        <f>SUBTOTAL(9,D53:D53)</f>
        <v>0</v>
      </c>
      <c r="E52" s="41">
        <f t="shared" ref="E52:R52" si="20">SUBTOTAL(9,E53:E53)</f>
        <v>0</v>
      </c>
      <c r="F52" s="41">
        <f t="shared" si="20"/>
        <v>0</v>
      </c>
      <c r="G52" s="41">
        <f t="shared" si="20"/>
        <v>0</v>
      </c>
      <c r="H52" s="41">
        <f t="shared" si="20"/>
        <v>165000</v>
      </c>
      <c r="I52" s="41">
        <f t="shared" si="20"/>
        <v>0</v>
      </c>
      <c r="J52" s="41">
        <f t="shared" si="20"/>
        <v>0</v>
      </c>
      <c r="K52" s="41">
        <f t="shared" si="20"/>
        <v>0</v>
      </c>
      <c r="L52" s="41">
        <f t="shared" si="20"/>
        <v>0</v>
      </c>
      <c r="M52" s="41">
        <f t="shared" si="20"/>
        <v>0</v>
      </c>
      <c r="N52" s="41">
        <f t="shared" si="20"/>
        <v>0</v>
      </c>
      <c r="O52" s="41">
        <f t="shared" si="4"/>
        <v>165000</v>
      </c>
      <c r="P52" s="41">
        <f t="shared" si="20"/>
        <v>0</v>
      </c>
      <c r="Q52" s="41">
        <f t="shared" si="2"/>
        <v>0</v>
      </c>
      <c r="R52" s="43">
        <f t="shared" si="20"/>
        <v>0</v>
      </c>
      <c r="S52" s="44">
        <f t="shared" si="7"/>
        <v>165000</v>
      </c>
    </row>
    <row r="53" spans="1:19" ht="17.100000000000001" customHeight="1">
      <c r="A53" s="66"/>
      <c r="B53" s="63"/>
      <c r="C53" s="14" t="s">
        <v>32</v>
      </c>
      <c r="D53" s="15">
        <v>0</v>
      </c>
      <c r="E53" s="15">
        <v>0</v>
      </c>
      <c r="F53" s="15">
        <v>0</v>
      </c>
      <c r="G53" s="15">
        <v>0</v>
      </c>
      <c r="H53" s="15">
        <v>165000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39">
        <f t="shared" si="4"/>
        <v>165000</v>
      </c>
      <c r="P53" s="15">
        <v>0</v>
      </c>
      <c r="Q53" s="39">
        <f t="shared" si="2"/>
        <v>0</v>
      </c>
      <c r="R53" s="17">
        <v>0</v>
      </c>
      <c r="S53" s="16">
        <f t="shared" si="7"/>
        <v>165000</v>
      </c>
    </row>
    <row r="54" spans="1:19" ht="17.100000000000001" customHeight="1">
      <c r="A54" s="66"/>
      <c r="B54" s="63"/>
      <c r="C54" s="11" t="s">
        <v>42</v>
      </c>
      <c r="D54" s="12">
        <v>300000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22">
        <f t="shared" si="4"/>
        <v>300000</v>
      </c>
      <c r="P54" s="12">
        <v>0</v>
      </c>
      <c r="Q54" s="22">
        <f t="shared" si="2"/>
        <v>0</v>
      </c>
      <c r="R54" s="21">
        <v>0</v>
      </c>
      <c r="S54" s="13">
        <f t="shared" si="7"/>
        <v>300000</v>
      </c>
    </row>
    <row r="55" spans="1:19" ht="17.100000000000001" customHeight="1">
      <c r="A55" s="66"/>
      <c r="B55" s="63"/>
      <c r="C55" s="11" t="s">
        <v>43</v>
      </c>
      <c r="D55" s="12">
        <v>65000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22">
        <f t="shared" si="4"/>
        <v>65000</v>
      </c>
      <c r="P55" s="12">
        <v>0</v>
      </c>
      <c r="Q55" s="22">
        <f t="shared" si="2"/>
        <v>0</v>
      </c>
      <c r="R55" s="21">
        <v>0</v>
      </c>
      <c r="S55" s="13">
        <f t="shared" si="7"/>
        <v>65000</v>
      </c>
    </row>
    <row r="56" spans="1:19" ht="17.100000000000001" customHeight="1">
      <c r="A56" s="66"/>
      <c r="B56" s="63"/>
      <c r="C56" s="6" t="s">
        <v>44</v>
      </c>
      <c r="D56" s="5">
        <f>SUBTOTAL(9,D57:D58)</f>
        <v>450000</v>
      </c>
      <c r="E56" s="5">
        <f t="shared" ref="E56:R56" si="21">SUBTOTAL(9,E57:E58)</f>
        <v>4000000</v>
      </c>
      <c r="F56" s="5">
        <f t="shared" si="21"/>
        <v>0</v>
      </c>
      <c r="G56" s="5">
        <f t="shared" si="21"/>
        <v>0</v>
      </c>
      <c r="H56" s="5">
        <f t="shared" si="21"/>
        <v>10000</v>
      </c>
      <c r="I56" s="5">
        <f t="shared" si="21"/>
        <v>0</v>
      </c>
      <c r="J56" s="5">
        <f t="shared" si="21"/>
        <v>0</v>
      </c>
      <c r="K56" s="5">
        <f t="shared" si="21"/>
        <v>0</v>
      </c>
      <c r="L56" s="5">
        <f t="shared" si="21"/>
        <v>0</v>
      </c>
      <c r="M56" s="5">
        <f t="shared" si="21"/>
        <v>0</v>
      </c>
      <c r="N56" s="5">
        <f t="shared" si="21"/>
        <v>0</v>
      </c>
      <c r="O56" s="5">
        <f t="shared" si="4"/>
        <v>4460000</v>
      </c>
      <c r="P56" s="5">
        <f t="shared" si="21"/>
        <v>10000</v>
      </c>
      <c r="Q56" s="5">
        <f t="shared" si="2"/>
        <v>10000</v>
      </c>
      <c r="R56" s="5">
        <f t="shared" si="21"/>
        <v>0</v>
      </c>
      <c r="S56" s="7">
        <f t="shared" si="7"/>
        <v>4470000</v>
      </c>
    </row>
    <row r="57" spans="1:19" ht="17.100000000000001" customHeight="1">
      <c r="A57" s="66"/>
      <c r="B57" s="63"/>
      <c r="C57" s="14" t="s">
        <v>45</v>
      </c>
      <c r="D57" s="15">
        <v>0</v>
      </c>
      <c r="E57" s="15">
        <v>1500000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f t="shared" si="4"/>
        <v>1500000</v>
      </c>
      <c r="P57" s="15">
        <v>0</v>
      </c>
      <c r="Q57" s="15">
        <f t="shared" si="2"/>
        <v>0</v>
      </c>
      <c r="R57" s="17">
        <v>0</v>
      </c>
      <c r="S57" s="16">
        <f t="shared" si="7"/>
        <v>1500000</v>
      </c>
    </row>
    <row r="58" spans="1:19" ht="17.100000000000001" customHeight="1">
      <c r="A58" s="66"/>
      <c r="B58" s="63"/>
      <c r="C58" s="18" t="s">
        <v>46</v>
      </c>
      <c r="D58" s="19">
        <v>450000</v>
      </c>
      <c r="E58" s="19">
        <v>2500000</v>
      </c>
      <c r="F58" s="19">
        <v>0</v>
      </c>
      <c r="G58" s="19">
        <v>0</v>
      </c>
      <c r="H58" s="19">
        <v>10000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f t="shared" si="4"/>
        <v>2960000</v>
      </c>
      <c r="P58" s="19">
        <v>10000</v>
      </c>
      <c r="Q58" s="19">
        <f t="shared" si="2"/>
        <v>10000</v>
      </c>
      <c r="R58" s="48">
        <v>0</v>
      </c>
      <c r="S58" s="20">
        <f t="shared" si="7"/>
        <v>2970000</v>
      </c>
    </row>
    <row r="59" spans="1:19" ht="17.100000000000001" customHeight="1">
      <c r="A59" s="66"/>
      <c r="B59" s="64"/>
      <c r="C59" s="8" t="s">
        <v>47</v>
      </c>
      <c r="D59" s="9">
        <f>SUBTOTAL(9,D10:D58)</f>
        <v>815000</v>
      </c>
      <c r="E59" s="9">
        <f t="shared" ref="E59:R59" si="22">SUBTOTAL(9,E10:E58)</f>
        <v>267410000</v>
      </c>
      <c r="F59" s="9">
        <f t="shared" si="22"/>
        <v>21000000</v>
      </c>
      <c r="G59" s="9">
        <f t="shared" si="22"/>
        <v>21600000</v>
      </c>
      <c r="H59" s="9">
        <f t="shared" si="22"/>
        <v>24975000</v>
      </c>
      <c r="I59" s="9">
        <f t="shared" si="22"/>
        <v>11980000</v>
      </c>
      <c r="J59" s="9">
        <f t="shared" si="22"/>
        <v>1684000</v>
      </c>
      <c r="K59" s="9">
        <f t="shared" si="22"/>
        <v>0</v>
      </c>
      <c r="L59" s="9">
        <f t="shared" si="22"/>
        <v>82400000</v>
      </c>
      <c r="M59" s="9">
        <f t="shared" si="22"/>
        <v>49400000</v>
      </c>
      <c r="N59" s="9">
        <f t="shared" si="22"/>
        <v>0</v>
      </c>
      <c r="O59" s="9">
        <f t="shared" si="4"/>
        <v>481264000</v>
      </c>
      <c r="P59" s="9">
        <f t="shared" si="22"/>
        <v>31360000</v>
      </c>
      <c r="Q59" s="9">
        <f t="shared" si="2"/>
        <v>31360000</v>
      </c>
      <c r="R59" s="9">
        <f t="shared" si="22"/>
        <v>0</v>
      </c>
      <c r="S59" s="10">
        <f t="shared" si="7"/>
        <v>512624000</v>
      </c>
    </row>
    <row r="60" spans="1:19" ht="17.100000000000001" customHeight="1">
      <c r="A60" s="66"/>
      <c r="B60" s="62" t="s">
        <v>67</v>
      </c>
      <c r="C60" s="6" t="s">
        <v>48</v>
      </c>
      <c r="D60" s="49">
        <f>SUBTOTAL(9,D61:D67)</f>
        <v>500000</v>
      </c>
      <c r="E60" s="49">
        <f t="shared" ref="E60:R60" si="23">SUBTOTAL(9,E61:E67)</f>
        <v>143550000</v>
      </c>
      <c r="F60" s="49">
        <f t="shared" si="23"/>
        <v>23820000</v>
      </c>
      <c r="G60" s="49">
        <f t="shared" si="23"/>
        <v>18500000</v>
      </c>
      <c r="H60" s="49">
        <f t="shared" si="23"/>
        <v>12550000</v>
      </c>
      <c r="I60" s="49">
        <f t="shared" si="23"/>
        <v>10560000</v>
      </c>
      <c r="J60" s="49">
        <f t="shared" si="23"/>
        <v>2500000</v>
      </c>
      <c r="K60" s="49">
        <f t="shared" si="23"/>
        <v>0</v>
      </c>
      <c r="L60" s="49">
        <f t="shared" si="23"/>
        <v>47200000</v>
      </c>
      <c r="M60" s="49">
        <f t="shared" si="23"/>
        <v>24650000</v>
      </c>
      <c r="N60" s="49">
        <f t="shared" si="23"/>
        <v>0</v>
      </c>
      <c r="O60" s="49">
        <f t="shared" si="4"/>
        <v>283830000</v>
      </c>
      <c r="P60" s="49">
        <f t="shared" si="23"/>
        <v>17000000</v>
      </c>
      <c r="Q60" s="49">
        <f t="shared" si="2"/>
        <v>17000000</v>
      </c>
      <c r="R60" s="49">
        <f t="shared" si="23"/>
        <v>0</v>
      </c>
      <c r="S60" s="57">
        <f t="shared" si="7"/>
        <v>300830000</v>
      </c>
    </row>
    <row r="61" spans="1:19" ht="17.100000000000001" customHeight="1">
      <c r="A61" s="66"/>
      <c r="B61" s="63"/>
      <c r="C61" s="14" t="s">
        <v>49</v>
      </c>
      <c r="D61" s="15">
        <v>500000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39">
        <f t="shared" si="4"/>
        <v>500000</v>
      </c>
      <c r="P61" s="15">
        <v>0</v>
      </c>
      <c r="Q61" s="39">
        <f t="shared" si="2"/>
        <v>0</v>
      </c>
      <c r="R61" s="17">
        <v>0</v>
      </c>
      <c r="S61" s="16">
        <f t="shared" si="7"/>
        <v>500000</v>
      </c>
    </row>
    <row r="62" spans="1:19" ht="17.100000000000001" customHeight="1">
      <c r="A62" s="66"/>
      <c r="B62" s="63"/>
      <c r="C62" s="14" t="s">
        <v>50</v>
      </c>
      <c r="D62" s="15">
        <v>0</v>
      </c>
      <c r="E62" s="15">
        <v>94500000</v>
      </c>
      <c r="F62" s="15">
        <v>15700000</v>
      </c>
      <c r="G62" s="15">
        <v>7500000</v>
      </c>
      <c r="H62" s="15">
        <v>12000000</v>
      </c>
      <c r="I62" s="15">
        <v>7200000</v>
      </c>
      <c r="J62" s="15">
        <v>1800000</v>
      </c>
      <c r="K62" s="15">
        <v>0</v>
      </c>
      <c r="L62" s="15">
        <v>19200000</v>
      </c>
      <c r="M62" s="15">
        <v>14400000</v>
      </c>
      <c r="N62" s="15">
        <v>0</v>
      </c>
      <c r="O62" s="39">
        <f t="shared" si="4"/>
        <v>172300000</v>
      </c>
      <c r="P62" s="15">
        <v>10500000</v>
      </c>
      <c r="Q62" s="39">
        <f t="shared" si="2"/>
        <v>10500000</v>
      </c>
      <c r="R62" s="17">
        <v>0</v>
      </c>
      <c r="S62" s="16">
        <f t="shared" si="7"/>
        <v>182800000</v>
      </c>
    </row>
    <row r="63" spans="1:19" ht="17.100000000000001" customHeight="1">
      <c r="A63" s="66"/>
      <c r="B63" s="63"/>
      <c r="C63" s="14" t="s">
        <v>51</v>
      </c>
      <c r="D63" s="15">
        <v>0</v>
      </c>
      <c r="E63" s="15">
        <v>13700000</v>
      </c>
      <c r="F63" s="15">
        <v>2300000</v>
      </c>
      <c r="G63" s="15">
        <v>1000000</v>
      </c>
      <c r="H63" s="15">
        <v>550000</v>
      </c>
      <c r="I63" s="15">
        <v>900000</v>
      </c>
      <c r="J63" s="15">
        <v>100000</v>
      </c>
      <c r="K63" s="15">
        <v>0</v>
      </c>
      <c r="L63" s="15">
        <v>2500000</v>
      </c>
      <c r="M63" s="15">
        <v>2000000</v>
      </c>
      <c r="N63" s="15">
        <v>0</v>
      </c>
      <c r="O63" s="39">
        <f t="shared" si="4"/>
        <v>23050000</v>
      </c>
      <c r="P63" s="15">
        <v>1850000</v>
      </c>
      <c r="Q63" s="39">
        <f t="shared" si="2"/>
        <v>1850000</v>
      </c>
      <c r="R63" s="17">
        <v>0</v>
      </c>
      <c r="S63" s="16">
        <f t="shared" si="7"/>
        <v>24900000</v>
      </c>
    </row>
    <row r="64" spans="1:19" ht="17.100000000000001" customHeight="1">
      <c r="A64" s="66"/>
      <c r="B64" s="63"/>
      <c r="C64" s="14" t="s">
        <v>52</v>
      </c>
      <c r="D64" s="15">
        <v>0</v>
      </c>
      <c r="E64" s="15">
        <v>15500000</v>
      </c>
      <c r="F64" s="15">
        <v>2570000</v>
      </c>
      <c r="G64" s="15">
        <v>8500000</v>
      </c>
      <c r="H64" s="15">
        <v>0</v>
      </c>
      <c r="I64" s="15">
        <v>1560000</v>
      </c>
      <c r="J64" s="15">
        <v>500000</v>
      </c>
      <c r="K64" s="15">
        <v>0</v>
      </c>
      <c r="L64" s="15">
        <v>22000000</v>
      </c>
      <c r="M64" s="15">
        <v>6000000</v>
      </c>
      <c r="N64" s="15">
        <v>0</v>
      </c>
      <c r="O64" s="39">
        <f t="shared" si="4"/>
        <v>56630000</v>
      </c>
      <c r="P64" s="15">
        <v>2800000</v>
      </c>
      <c r="Q64" s="39">
        <f t="shared" si="2"/>
        <v>2800000</v>
      </c>
      <c r="R64" s="17">
        <v>0</v>
      </c>
      <c r="S64" s="16">
        <f t="shared" si="7"/>
        <v>59430000</v>
      </c>
    </row>
    <row r="65" spans="1:19" ht="17.100000000000001" customHeight="1">
      <c r="A65" s="66"/>
      <c r="B65" s="63"/>
      <c r="C65" s="14" t="s">
        <v>53</v>
      </c>
      <c r="D65" s="15">
        <v>0</v>
      </c>
      <c r="E65" s="15">
        <v>2500000</v>
      </c>
      <c r="F65" s="15">
        <v>400000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39">
        <f t="shared" si="4"/>
        <v>2900000</v>
      </c>
      <c r="P65" s="15">
        <v>0</v>
      </c>
      <c r="Q65" s="39">
        <f t="shared" si="2"/>
        <v>0</v>
      </c>
      <c r="R65" s="17">
        <v>0</v>
      </c>
      <c r="S65" s="16">
        <f t="shared" si="7"/>
        <v>2900000</v>
      </c>
    </row>
    <row r="66" spans="1:19" ht="17.100000000000001" customHeight="1">
      <c r="A66" s="66"/>
      <c r="B66" s="63"/>
      <c r="C66" s="14" t="s">
        <v>54</v>
      </c>
      <c r="D66" s="15">
        <v>0</v>
      </c>
      <c r="E66" s="15">
        <v>250000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39">
        <f t="shared" si="4"/>
        <v>250000</v>
      </c>
      <c r="P66" s="15">
        <v>0</v>
      </c>
      <c r="Q66" s="39">
        <f t="shared" si="2"/>
        <v>0</v>
      </c>
      <c r="R66" s="17">
        <v>0</v>
      </c>
      <c r="S66" s="16">
        <f t="shared" si="7"/>
        <v>250000</v>
      </c>
    </row>
    <row r="67" spans="1:19" ht="17.100000000000001" customHeight="1">
      <c r="A67" s="66"/>
      <c r="B67" s="63"/>
      <c r="C67" s="14" t="s">
        <v>55</v>
      </c>
      <c r="D67" s="15">
        <v>0</v>
      </c>
      <c r="E67" s="15">
        <v>17100000</v>
      </c>
      <c r="F67" s="15">
        <v>2850000</v>
      </c>
      <c r="G67" s="15">
        <v>1500000</v>
      </c>
      <c r="H67" s="15">
        <v>0</v>
      </c>
      <c r="I67" s="15">
        <v>900000</v>
      </c>
      <c r="J67" s="15">
        <v>100000</v>
      </c>
      <c r="K67" s="15">
        <v>0</v>
      </c>
      <c r="L67" s="15">
        <v>3500000</v>
      </c>
      <c r="M67" s="15">
        <v>2250000</v>
      </c>
      <c r="N67" s="15">
        <v>0</v>
      </c>
      <c r="O67" s="39">
        <f t="shared" si="4"/>
        <v>28200000</v>
      </c>
      <c r="P67" s="15">
        <v>1850000</v>
      </c>
      <c r="Q67" s="39">
        <f t="shared" si="2"/>
        <v>1850000</v>
      </c>
      <c r="R67" s="17">
        <v>0</v>
      </c>
      <c r="S67" s="16">
        <f t="shared" si="7"/>
        <v>30050000</v>
      </c>
    </row>
    <row r="68" spans="1:19" ht="17.100000000000001" customHeight="1">
      <c r="A68" s="66"/>
      <c r="B68" s="63"/>
      <c r="C68" s="6" t="s">
        <v>56</v>
      </c>
      <c r="D68" s="46">
        <f t="shared" ref="D68:R68" si="24">SUBTOTAL(9,D69:D82)</f>
        <v>93000</v>
      </c>
      <c r="E68" s="46">
        <f t="shared" si="24"/>
        <v>57540000</v>
      </c>
      <c r="F68" s="46">
        <f t="shared" si="24"/>
        <v>6975000</v>
      </c>
      <c r="G68" s="46">
        <f t="shared" si="24"/>
        <v>8720000</v>
      </c>
      <c r="H68" s="46">
        <f t="shared" si="24"/>
        <v>1500000</v>
      </c>
      <c r="I68" s="46">
        <f t="shared" si="24"/>
        <v>170000</v>
      </c>
      <c r="J68" s="46">
        <f t="shared" si="24"/>
        <v>200000</v>
      </c>
      <c r="K68" s="46">
        <f t="shared" si="24"/>
        <v>0</v>
      </c>
      <c r="L68" s="46">
        <f t="shared" si="24"/>
        <v>18000000</v>
      </c>
      <c r="M68" s="46">
        <f t="shared" si="24"/>
        <v>14727000</v>
      </c>
      <c r="N68" s="46">
        <f t="shared" si="24"/>
        <v>0</v>
      </c>
      <c r="O68" s="46">
        <f t="shared" si="4"/>
        <v>107925000</v>
      </c>
      <c r="P68" s="46">
        <f t="shared" si="24"/>
        <v>6400000</v>
      </c>
      <c r="Q68" s="46">
        <f t="shared" si="2"/>
        <v>6400000</v>
      </c>
      <c r="R68" s="46">
        <f t="shared" si="24"/>
        <v>0</v>
      </c>
      <c r="S68" s="7">
        <f t="shared" si="7"/>
        <v>114325000</v>
      </c>
    </row>
    <row r="69" spans="1:19" ht="17.100000000000001" customHeight="1">
      <c r="A69" s="66"/>
      <c r="B69" s="63"/>
      <c r="C69" s="14" t="s">
        <v>57</v>
      </c>
      <c r="D69" s="15">
        <v>0</v>
      </c>
      <c r="E69" s="15">
        <v>19200000</v>
      </c>
      <c r="F69" s="15">
        <v>1560000</v>
      </c>
      <c r="G69" s="15">
        <v>600000</v>
      </c>
      <c r="H69" s="15">
        <v>0</v>
      </c>
      <c r="I69" s="15">
        <v>0</v>
      </c>
      <c r="J69" s="15">
        <v>0</v>
      </c>
      <c r="K69" s="15">
        <v>0</v>
      </c>
      <c r="L69" s="15">
        <v>9000000</v>
      </c>
      <c r="M69" s="15">
        <v>2760000</v>
      </c>
      <c r="N69" s="15">
        <v>0</v>
      </c>
      <c r="O69" s="39">
        <f t="shared" si="4"/>
        <v>33120000</v>
      </c>
      <c r="P69" s="15">
        <v>3000000</v>
      </c>
      <c r="Q69" s="39">
        <f t="shared" si="2"/>
        <v>3000000</v>
      </c>
      <c r="R69" s="17">
        <v>0</v>
      </c>
      <c r="S69" s="16">
        <f t="shared" si="7"/>
        <v>36120000</v>
      </c>
    </row>
    <row r="70" spans="1:19" ht="17.100000000000001" customHeight="1">
      <c r="A70" s="66"/>
      <c r="B70" s="63"/>
      <c r="C70" s="14" t="s">
        <v>58</v>
      </c>
      <c r="D70" s="15">
        <v>0</v>
      </c>
      <c r="E70" s="15">
        <v>3500000</v>
      </c>
      <c r="F70" s="15">
        <v>600000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1450000</v>
      </c>
      <c r="M70" s="15">
        <v>720000</v>
      </c>
      <c r="N70" s="15">
        <v>0</v>
      </c>
      <c r="O70" s="39">
        <f t="shared" si="4"/>
        <v>6270000</v>
      </c>
      <c r="P70" s="15">
        <v>0</v>
      </c>
      <c r="Q70" s="39">
        <f t="shared" si="2"/>
        <v>0</v>
      </c>
      <c r="R70" s="17">
        <v>0</v>
      </c>
      <c r="S70" s="16">
        <f t="shared" si="7"/>
        <v>6270000</v>
      </c>
    </row>
    <row r="71" spans="1:19" ht="17.100000000000001" customHeight="1">
      <c r="A71" s="66"/>
      <c r="B71" s="63"/>
      <c r="C71" s="14" t="s">
        <v>59</v>
      </c>
      <c r="D71" s="15">
        <v>0</v>
      </c>
      <c r="E71" s="15">
        <v>2600000</v>
      </c>
      <c r="F71" s="15">
        <v>430000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900000</v>
      </c>
      <c r="M71" s="15">
        <v>420000</v>
      </c>
      <c r="N71" s="15">
        <v>0</v>
      </c>
      <c r="O71" s="39">
        <f t="shared" si="4"/>
        <v>4350000</v>
      </c>
      <c r="P71" s="15">
        <v>0</v>
      </c>
      <c r="Q71" s="39">
        <f t="shared" si="2"/>
        <v>0</v>
      </c>
      <c r="R71" s="17">
        <v>0</v>
      </c>
      <c r="S71" s="16">
        <f t="shared" si="7"/>
        <v>4350000</v>
      </c>
    </row>
    <row r="72" spans="1:19" ht="17.100000000000001" customHeight="1">
      <c r="A72" s="66"/>
      <c r="B72" s="63"/>
      <c r="C72" s="14" t="s">
        <v>60</v>
      </c>
      <c r="D72" s="15">
        <v>0</v>
      </c>
      <c r="E72" s="15">
        <v>520000</v>
      </c>
      <c r="F72" s="15">
        <v>85000</v>
      </c>
      <c r="G72" s="15">
        <v>0</v>
      </c>
      <c r="H72" s="15">
        <v>300000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39">
        <f t="shared" si="4"/>
        <v>905000</v>
      </c>
      <c r="P72" s="15">
        <v>0</v>
      </c>
      <c r="Q72" s="39">
        <f t="shared" si="2"/>
        <v>0</v>
      </c>
      <c r="R72" s="17">
        <v>0</v>
      </c>
      <c r="S72" s="16">
        <f t="shared" si="7"/>
        <v>905000</v>
      </c>
    </row>
    <row r="73" spans="1:19" ht="17.100000000000001" customHeight="1">
      <c r="A73" s="66"/>
      <c r="B73" s="63"/>
      <c r="C73" s="14" t="s">
        <v>61</v>
      </c>
      <c r="D73" s="15">
        <v>0</v>
      </c>
      <c r="E73" s="15">
        <v>1400000</v>
      </c>
      <c r="F73" s="15">
        <v>240000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50000</v>
      </c>
      <c r="M73" s="15">
        <v>0</v>
      </c>
      <c r="N73" s="15">
        <v>0</v>
      </c>
      <c r="O73" s="39">
        <f t="shared" si="4"/>
        <v>1690000</v>
      </c>
      <c r="P73" s="15">
        <v>0</v>
      </c>
      <c r="Q73" s="39">
        <f t="shared" si="2"/>
        <v>0</v>
      </c>
      <c r="R73" s="17">
        <v>0</v>
      </c>
      <c r="S73" s="16">
        <f t="shared" si="7"/>
        <v>1690000</v>
      </c>
    </row>
    <row r="74" spans="1:19" ht="17.100000000000001" customHeight="1">
      <c r="A74" s="66"/>
      <c r="B74" s="63"/>
      <c r="C74" s="14" t="s">
        <v>62</v>
      </c>
      <c r="D74" s="15">
        <v>0</v>
      </c>
      <c r="E74" s="15">
        <v>650000</v>
      </c>
      <c r="F74" s="15">
        <v>100000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39">
        <f t="shared" si="4"/>
        <v>750000</v>
      </c>
      <c r="P74" s="15">
        <v>50000</v>
      </c>
      <c r="Q74" s="39">
        <f t="shared" si="2"/>
        <v>50000</v>
      </c>
      <c r="R74" s="17">
        <v>0</v>
      </c>
      <c r="S74" s="16">
        <f t="shared" si="7"/>
        <v>800000</v>
      </c>
    </row>
    <row r="75" spans="1:19" ht="17.100000000000001" customHeight="1">
      <c r="A75" s="66"/>
      <c r="B75" s="63"/>
      <c r="C75" s="14" t="s">
        <v>63</v>
      </c>
      <c r="D75" s="15">
        <v>0</v>
      </c>
      <c r="E75" s="15">
        <v>550000</v>
      </c>
      <c r="F75" s="15">
        <v>100000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39">
        <f t="shared" ref="O75:O127" si="25">SUM(D75:N75)</f>
        <v>650000</v>
      </c>
      <c r="P75" s="15">
        <v>0</v>
      </c>
      <c r="Q75" s="39">
        <f t="shared" si="2"/>
        <v>0</v>
      </c>
      <c r="R75" s="17">
        <v>0</v>
      </c>
      <c r="S75" s="16">
        <f t="shared" ref="S75:S127" si="26">O75+Q75+R75</f>
        <v>650000</v>
      </c>
    </row>
    <row r="76" spans="1:19" ht="17.100000000000001" customHeight="1">
      <c r="A76" s="66"/>
      <c r="B76" s="63"/>
      <c r="C76" s="14" t="s">
        <v>64</v>
      </c>
      <c r="D76" s="15">
        <v>0</v>
      </c>
      <c r="E76" s="15">
        <v>12000000</v>
      </c>
      <c r="F76" s="15">
        <v>1680000</v>
      </c>
      <c r="G76" s="15">
        <v>4000000</v>
      </c>
      <c r="H76" s="15">
        <v>1200000</v>
      </c>
      <c r="I76" s="15">
        <v>120000</v>
      </c>
      <c r="J76" s="15">
        <v>150000</v>
      </c>
      <c r="K76" s="15">
        <v>0</v>
      </c>
      <c r="L76" s="15">
        <v>3600000</v>
      </c>
      <c r="M76" s="15">
        <v>1200000</v>
      </c>
      <c r="N76" s="15">
        <v>0</v>
      </c>
      <c r="O76" s="39">
        <f t="shared" si="25"/>
        <v>23950000</v>
      </c>
      <c r="P76" s="15">
        <v>2650000</v>
      </c>
      <c r="Q76" s="39">
        <f t="shared" ref="Q76:Q127" si="27">P76</f>
        <v>2650000</v>
      </c>
      <c r="R76" s="17">
        <v>0</v>
      </c>
      <c r="S76" s="16">
        <f t="shared" si="26"/>
        <v>26600000</v>
      </c>
    </row>
    <row r="77" spans="1:19" ht="17.100000000000001" customHeight="1">
      <c r="A77" s="66"/>
      <c r="B77" s="63"/>
      <c r="C77" s="14" t="s">
        <v>65</v>
      </c>
      <c r="D77" s="15">
        <v>0</v>
      </c>
      <c r="E77" s="15">
        <v>6000000</v>
      </c>
      <c r="F77" s="15">
        <v>1000000</v>
      </c>
      <c r="G77" s="15">
        <v>2400000</v>
      </c>
      <c r="H77" s="15">
        <v>0</v>
      </c>
      <c r="I77" s="15">
        <v>0</v>
      </c>
      <c r="J77" s="15">
        <v>0</v>
      </c>
      <c r="K77" s="15">
        <v>0</v>
      </c>
      <c r="L77" s="15">
        <v>1700000</v>
      </c>
      <c r="M77" s="15">
        <v>9000000</v>
      </c>
      <c r="N77" s="15">
        <v>0</v>
      </c>
      <c r="O77" s="39">
        <f t="shared" si="25"/>
        <v>20100000</v>
      </c>
      <c r="P77" s="15">
        <v>0</v>
      </c>
      <c r="Q77" s="39">
        <f t="shared" si="27"/>
        <v>0</v>
      </c>
      <c r="R77" s="17">
        <v>0</v>
      </c>
      <c r="S77" s="16">
        <f t="shared" si="26"/>
        <v>20100000</v>
      </c>
    </row>
    <row r="78" spans="1:19" ht="17.100000000000001" customHeight="1">
      <c r="A78" s="66"/>
      <c r="B78" s="63"/>
      <c r="C78" s="14" t="s">
        <v>66</v>
      </c>
      <c r="D78" s="15">
        <v>0</v>
      </c>
      <c r="E78" s="15">
        <v>1850000</v>
      </c>
      <c r="F78" s="15">
        <v>350000</v>
      </c>
      <c r="G78" s="15">
        <v>0</v>
      </c>
      <c r="H78" s="15">
        <v>0</v>
      </c>
      <c r="I78" s="15">
        <v>50000</v>
      </c>
      <c r="J78" s="15">
        <v>50000</v>
      </c>
      <c r="K78" s="15">
        <v>0</v>
      </c>
      <c r="L78" s="15">
        <v>50000</v>
      </c>
      <c r="M78" s="15">
        <v>10000</v>
      </c>
      <c r="N78" s="15">
        <v>0</v>
      </c>
      <c r="O78" s="39">
        <f t="shared" si="25"/>
        <v>2360000</v>
      </c>
      <c r="P78" s="15">
        <v>50000</v>
      </c>
      <c r="Q78" s="39">
        <f t="shared" si="27"/>
        <v>50000</v>
      </c>
      <c r="R78" s="17">
        <v>0</v>
      </c>
      <c r="S78" s="16">
        <f t="shared" si="26"/>
        <v>2410000</v>
      </c>
    </row>
    <row r="79" spans="1:19" ht="17.100000000000001" customHeight="1">
      <c r="A79" s="66"/>
      <c r="B79" s="63"/>
      <c r="C79" s="14" t="s">
        <v>68</v>
      </c>
      <c r="D79" s="15">
        <v>0</v>
      </c>
      <c r="E79" s="15">
        <v>2100000</v>
      </c>
      <c r="F79" s="15">
        <v>150000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39">
        <f t="shared" si="25"/>
        <v>2250000</v>
      </c>
      <c r="P79" s="15">
        <v>0</v>
      </c>
      <c r="Q79" s="39">
        <f t="shared" si="27"/>
        <v>0</v>
      </c>
      <c r="R79" s="17">
        <v>0</v>
      </c>
      <c r="S79" s="16">
        <f t="shared" si="26"/>
        <v>2250000</v>
      </c>
    </row>
    <row r="80" spans="1:19" ht="17.100000000000001" customHeight="1">
      <c r="A80" s="66"/>
      <c r="B80" s="63"/>
      <c r="C80" s="14" t="s">
        <v>69</v>
      </c>
      <c r="D80" s="15">
        <v>93000</v>
      </c>
      <c r="E80" s="15">
        <v>5400000</v>
      </c>
      <c r="F80" s="15">
        <v>400000</v>
      </c>
      <c r="G80" s="15">
        <v>1020000</v>
      </c>
      <c r="H80" s="15">
        <v>0</v>
      </c>
      <c r="I80" s="15">
        <v>0</v>
      </c>
      <c r="J80" s="15">
        <v>0</v>
      </c>
      <c r="K80" s="15">
        <v>0</v>
      </c>
      <c r="L80" s="15">
        <v>750000</v>
      </c>
      <c r="M80" s="15">
        <v>367000</v>
      </c>
      <c r="N80" s="15">
        <v>0</v>
      </c>
      <c r="O80" s="39">
        <f t="shared" si="25"/>
        <v>8030000</v>
      </c>
      <c r="P80" s="15">
        <v>650000</v>
      </c>
      <c r="Q80" s="39">
        <f t="shared" si="27"/>
        <v>650000</v>
      </c>
      <c r="R80" s="17">
        <v>0</v>
      </c>
      <c r="S80" s="16">
        <f t="shared" si="26"/>
        <v>8680000</v>
      </c>
    </row>
    <row r="81" spans="1:19" ht="17.100000000000001" customHeight="1">
      <c r="A81" s="66"/>
      <c r="B81" s="63"/>
      <c r="C81" s="14" t="s">
        <v>70</v>
      </c>
      <c r="D81" s="15">
        <v>0</v>
      </c>
      <c r="E81" s="15">
        <v>1670000</v>
      </c>
      <c r="F81" s="15">
        <v>280000</v>
      </c>
      <c r="G81" s="15">
        <v>700000</v>
      </c>
      <c r="H81" s="15">
        <v>0</v>
      </c>
      <c r="I81" s="15">
        <v>0</v>
      </c>
      <c r="J81" s="15">
        <v>0</v>
      </c>
      <c r="K81" s="15">
        <v>0</v>
      </c>
      <c r="L81" s="15">
        <v>500000</v>
      </c>
      <c r="M81" s="15">
        <v>250000</v>
      </c>
      <c r="N81" s="15">
        <v>0</v>
      </c>
      <c r="O81" s="39">
        <f t="shared" si="25"/>
        <v>3400000</v>
      </c>
      <c r="P81" s="15">
        <v>0</v>
      </c>
      <c r="Q81" s="39">
        <f t="shared" si="27"/>
        <v>0</v>
      </c>
      <c r="R81" s="17">
        <v>0</v>
      </c>
      <c r="S81" s="16">
        <f t="shared" si="26"/>
        <v>3400000</v>
      </c>
    </row>
    <row r="82" spans="1:19" ht="17.100000000000001" customHeight="1">
      <c r="A82" s="66"/>
      <c r="B82" s="63"/>
      <c r="C82" s="14" t="s">
        <v>71</v>
      </c>
      <c r="D82" s="15">
        <v>0</v>
      </c>
      <c r="E82" s="15">
        <v>100000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39">
        <f t="shared" si="25"/>
        <v>100000</v>
      </c>
      <c r="P82" s="15">
        <v>0</v>
      </c>
      <c r="Q82" s="39">
        <f t="shared" si="27"/>
        <v>0</v>
      </c>
      <c r="R82" s="17">
        <v>0</v>
      </c>
      <c r="S82" s="16">
        <f t="shared" si="26"/>
        <v>100000</v>
      </c>
    </row>
    <row r="83" spans="1:19" ht="17.100000000000001" customHeight="1">
      <c r="A83" s="66" t="s">
        <v>30</v>
      </c>
      <c r="B83" s="63" t="s">
        <v>67</v>
      </c>
      <c r="C83" s="6" t="s">
        <v>72</v>
      </c>
      <c r="D83" s="46">
        <f>SUBTOTAL(9,D84:D99)</f>
        <v>742000</v>
      </c>
      <c r="E83" s="46">
        <f t="shared" ref="E83:N83" si="28">SUBTOTAL(9,E84:E99)</f>
        <v>41660000</v>
      </c>
      <c r="F83" s="46">
        <f t="shared" si="28"/>
        <v>4156000</v>
      </c>
      <c r="G83" s="46">
        <f t="shared" si="28"/>
        <v>845000</v>
      </c>
      <c r="H83" s="46">
        <f t="shared" si="28"/>
        <v>1093000</v>
      </c>
      <c r="I83" s="46">
        <f t="shared" si="28"/>
        <v>1250000</v>
      </c>
      <c r="J83" s="46">
        <f t="shared" si="28"/>
        <v>1310000</v>
      </c>
      <c r="K83" s="46">
        <f t="shared" si="28"/>
        <v>0</v>
      </c>
      <c r="L83" s="46">
        <f t="shared" si="28"/>
        <v>3548000</v>
      </c>
      <c r="M83" s="46">
        <f t="shared" si="28"/>
        <v>855000</v>
      </c>
      <c r="N83" s="46">
        <f t="shared" si="28"/>
        <v>0</v>
      </c>
      <c r="O83" s="46">
        <f t="shared" si="25"/>
        <v>55459000</v>
      </c>
      <c r="P83" s="46">
        <f>SUBTOTAL(9,P84:P99)</f>
        <v>4660000</v>
      </c>
      <c r="Q83" s="46">
        <f t="shared" si="27"/>
        <v>4660000</v>
      </c>
      <c r="R83" s="46">
        <f t="shared" ref="R83" si="29">SUBTOTAL(9,R84:R100)</f>
        <v>0</v>
      </c>
      <c r="S83" s="7">
        <f t="shared" si="26"/>
        <v>60119000</v>
      </c>
    </row>
    <row r="84" spans="1:19" ht="17.100000000000001" customHeight="1">
      <c r="A84" s="66"/>
      <c r="B84" s="63"/>
      <c r="C84" s="14" t="s">
        <v>73</v>
      </c>
      <c r="D84" s="15">
        <v>0</v>
      </c>
      <c r="E84" s="15">
        <v>1100000</v>
      </c>
      <c r="F84" s="15">
        <v>150000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39">
        <f t="shared" si="25"/>
        <v>1250000</v>
      </c>
      <c r="P84" s="15">
        <v>0</v>
      </c>
      <c r="Q84" s="39">
        <f t="shared" si="27"/>
        <v>0</v>
      </c>
      <c r="R84" s="17">
        <v>0</v>
      </c>
      <c r="S84" s="16">
        <f t="shared" si="26"/>
        <v>1250000</v>
      </c>
    </row>
    <row r="85" spans="1:19" ht="17.100000000000001" customHeight="1">
      <c r="A85" s="66"/>
      <c r="B85" s="63"/>
      <c r="C85" s="14" t="s">
        <v>137</v>
      </c>
      <c r="D85" s="15"/>
      <c r="E85" s="15">
        <v>70000</v>
      </c>
      <c r="F85" s="15"/>
      <c r="G85" s="15"/>
      <c r="H85" s="15"/>
      <c r="I85" s="15"/>
      <c r="J85" s="15"/>
      <c r="K85" s="15"/>
      <c r="L85" s="15"/>
      <c r="M85" s="15"/>
      <c r="N85" s="15"/>
      <c r="O85" s="39">
        <f t="shared" si="25"/>
        <v>70000</v>
      </c>
      <c r="P85" s="15"/>
      <c r="Q85" s="39">
        <v>0</v>
      </c>
      <c r="R85" s="17"/>
      <c r="S85" s="16">
        <f t="shared" si="26"/>
        <v>70000</v>
      </c>
    </row>
    <row r="86" spans="1:19" ht="17.100000000000001" customHeight="1">
      <c r="A86" s="66"/>
      <c r="B86" s="63"/>
      <c r="C86" s="14" t="s">
        <v>74</v>
      </c>
      <c r="D86" s="15">
        <v>20000</v>
      </c>
      <c r="E86" s="15">
        <v>50000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39">
        <f t="shared" si="25"/>
        <v>70000</v>
      </c>
      <c r="P86" s="15">
        <v>0</v>
      </c>
      <c r="Q86" s="39">
        <f t="shared" si="27"/>
        <v>0</v>
      </c>
      <c r="R86" s="17">
        <v>0</v>
      </c>
      <c r="S86" s="16">
        <f t="shared" si="26"/>
        <v>70000</v>
      </c>
    </row>
    <row r="87" spans="1:19" ht="17.100000000000001" customHeight="1">
      <c r="A87" s="66"/>
      <c r="B87" s="63"/>
      <c r="C87" s="14" t="s">
        <v>75</v>
      </c>
      <c r="D87" s="15">
        <v>0</v>
      </c>
      <c r="E87" s="15">
        <v>900000</v>
      </c>
      <c r="F87" s="15">
        <v>150000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39">
        <f t="shared" si="25"/>
        <v>1050000</v>
      </c>
      <c r="P87" s="15">
        <v>0</v>
      </c>
      <c r="Q87" s="39">
        <f t="shared" si="27"/>
        <v>0</v>
      </c>
      <c r="R87" s="17">
        <v>0</v>
      </c>
      <c r="S87" s="16">
        <f t="shared" si="26"/>
        <v>1050000</v>
      </c>
    </row>
    <row r="88" spans="1:19" ht="17.100000000000001" customHeight="1">
      <c r="A88" s="66"/>
      <c r="B88" s="63"/>
      <c r="C88" s="14" t="s">
        <v>76</v>
      </c>
      <c r="D88" s="15">
        <v>30000</v>
      </c>
      <c r="E88" s="15">
        <v>700000</v>
      </c>
      <c r="F88" s="15">
        <v>110000</v>
      </c>
      <c r="G88" s="15">
        <v>30000</v>
      </c>
      <c r="H88" s="15">
        <v>60000</v>
      </c>
      <c r="I88" s="15">
        <v>50000</v>
      </c>
      <c r="J88" s="15">
        <v>30000</v>
      </c>
      <c r="K88" s="15">
        <v>0</v>
      </c>
      <c r="L88" s="15">
        <v>0</v>
      </c>
      <c r="M88" s="15">
        <v>0</v>
      </c>
      <c r="N88" s="15">
        <v>0</v>
      </c>
      <c r="O88" s="39">
        <f t="shared" si="25"/>
        <v>1010000</v>
      </c>
      <c r="P88" s="15">
        <v>20000</v>
      </c>
      <c r="Q88" s="39">
        <f t="shared" si="27"/>
        <v>20000</v>
      </c>
      <c r="R88" s="17">
        <v>0</v>
      </c>
      <c r="S88" s="16">
        <f t="shared" si="26"/>
        <v>1030000</v>
      </c>
    </row>
    <row r="89" spans="1:19" ht="17.100000000000001" customHeight="1">
      <c r="A89" s="66"/>
      <c r="B89" s="63"/>
      <c r="C89" s="14" t="s">
        <v>77</v>
      </c>
      <c r="D89" s="15">
        <v>0</v>
      </c>
      <c r="E89" s="15">
        <v>10000000</v>
      </c>
      <c r="F89" s="15">
        <v>500000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500000</v>
      </c>
      <c r="M89" s="15">
        <v>500000</v>
      </c>
      <c r="N89" s="15">
        <v>0</v>
      </c>
      <c r="O89" s="39">
        <f t="shared" si="25"/>
        <v>11500000</v>
      </c>
      <c r="P89" s="15">
        <v>1000000</v>
      </c>
      <c r="Q89" s="39">
        <f t="shared" si="27"/>
        <v>1000000</v>
      </c>
      <c r="R89" s="17">
        <v>0</v>
      </c>
      <c r="S89" s="16">
        <f t="shared" si="26"/>
        <v>12500000</v>
      </c>
    </row>
    <row r="90" spans="1:19" ht="17.100000000000001" customHeight="1">
      <c r="A90" s="66"/>
      <c r="B90" s="63"/>
      <c r="C90" s="14" t="s">
        <v>78</v>
      </c>
      <c r="D90" s="15">
        <v>12000</v>
      </c>
      <c r="E90" s="15">
        <v>1800000</v>
      </c>
      <c r="F90" s="15">
        <v>300000</v>
      </c>
      <c r="G90" s="15">
        <v>0</v>
      </c>
      <c r="H90" s="15">
        <v>0</v>
      </c>
      <c r="I90" s="15">
        <v>0</v>
      </c>
      <c r="J90" s="15">
        <v>200000</v>
      </c>
      <c r="K90" s="15">
        <v>0</v>
      </c>
      <c r="L90" s="15">
        <v>0</v>
      </c>
      <c r="M90" s="15">
        <v>0</v>
      </c>
      <c r="N90" s="15">
        <v>0</v>
      </c>
      <c r="O90" s="39">
        <f t="shared" si="25"/>
        <v>2312000</v>
      </c>
      <c r="P90" s="15">
        <v>0</v>
      </c>
      <c r="Q90" s="39">
        <f t="shared" si="27"/>
        <v>0</v>
      </c>
      <c r="R90" s="17">
        <v>0</v>
      </c>
      <c r="S90" s="16">
        <f t="shared" si="26"/>
        <v>2312000</v>
      </c>
    </row>
    <row r="91" spans="1:19" ht="17.100000000000001" customHeight="1">
      <c r="A91" s="66"/>
      <c r="B91" s="63"/>
      <c r="C91" s="14" t="s">
        <v>132</v>
      </c>
      <c r="D91" s="15">
        <v>100000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39">
        <f t="shared" si="25"/>
        <v>100000</v>
      </c>
      <c r="P91" s="15">
        <v>0</v>
      </c>
      <c r="Q91" s="39">
        <f t="shared" si="27"/>
        <v>0</v>
      </c>
      <c r="R91" s="17">
        <v>0</v>
      </c>
      <c r="S91" s="16">
        <f t="shared" si="26"/>
        <v>100000</v>
      </c>
    </row>
    <row r="92" spans="1:19" ht="17.100000000000001" customHeight="1">
      <c r="A92" s="66"/>
      <c r="B92" s="63"/>
      <c r="C92" s="14" t="s">
        <v>134</v>
      </c>
      <c r="D92" s="15">
        <v>0</v>
      </c>
      <c r="E92" s="15">
        <v>810000</v>
      </c>
      <c r="F92" s="15">
        <v>130000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39">
        <f t="shared" si="25"/>
        <v>940000</v>
      </c>
      <c r="P92" s="15">
        <v>0</v>
      </c>
      <c r="Q92" s="39">
        <f t="shared" si="27"/>
        <v>0</v>
      </c>
      <c r="R92" s="17">
        <v>0</v>
      </c>
      <c r="S92" s="16">
        <f t="shared" si="26"/>
        <v>940000</v>
      </c>
    </row>
    <row r="93" spans="1:19" ht="17.100000000000001" customHeight="1">
      <c r="A93" s="66"/>
      <c r="B93" s="63"/>
      <c r="C93" s="14" t="s">
        <v>79</v>
      </c>
      <c r="D93" s="15">
        <v>0</v>
      </c>
      <c r="E93" s="15">
        <v>18000000</v>
      </c>
      <c r="F93" s="15">
        <v>1500000</v>
      </c>
      <c r="G93" s="15">
        <v>750000</v>
      </c>
      <c r="H93" s="15">
        <v>420000</v>
      </c>
      <c r="I93" s="15">
        <v>120000</v>
      </c>
      <c r="J93" s="15">
        <v>0</v>
      </c>
      <c r="K93" s="15">
        <v>0</v>
      </c>
      <c r="L93" s="15">
        <v>3000000</v>
      </c>
      <c r="M93" s="15">
        <v>300000</v>
      </c>
      <c r="N93" s="15">
        <v>0</v>
      </c>
      <c r="O93" s="39">
        <f t="shared" si="25"/>
        <v>24090000</v>
      </c>
      <c r="P93" s="15">
        <v>3600000</v>
      </c>
      <c r="Q93" s="39">
        <f t="shared" si="27"/>
        <v>3600000</v>
      </c>
      <c r="R93" s="17">
        <v>0</v>
      </c>
      <c r="S93" s="16">
        <f t="shared" si="26"/>
        <v>27690000</v>
      </c>
    </row>
    <row r="94" spans="1:19" ht="17.100000000000001" customHeight="1">
      <c r="A94" s="66"/>
      <c r="B94" s="63"/>
      <c r="C94" s="14" t="s">
        <v>80</v>
      </c>
      <c r="D94" s="15">
        <v>25000</v>
      </c>
      <c r="E94" s="15">
        <v>850000</v>
      </c>
      <c r="F94" s="15">
        <v>140000</v>
      </c>
      <c r="G94" s="15">
        <v>0</v>
      </c>
      <c r="H94" s="15">
        <v>1000</v>
      </c>
      <c r="I94" s="15">
        <v>0</v>
      </c>
      <c r="J94" s="15">
        <v>0</v>
      </c>
      <c r="K94" s="15">
        <v>0</v>
      </c>
      <c r="L94" s="15">
        <v>1000</v>
      </c>
      <c r="M94" s="15">
        <v>0</v>
      </c>
      <c r="N94" s="15">
        <v>0</v>
      </c>
      <c r="O94" s="39">
        <f t="shared" si="25"/>
        <v>1017000</v>
      </c>
      <c r="P94" s="15">
        <v>0</v>
      </c>
      <c r="Q94" s="39">
        <f t="shared" si="27"/>
        <v>0</v>
      </c>
      <c r="R94" s="17">
        <v>0</v>
      </c>
      <c r="S94" s="16">
        <f t="shared" si="26"/>
        <v>1017000</v>
      </c>
    </row>
    <row r="95" spans="1:19" ht="17.100000000000001" customHeight="1">
      <c r="A95" s="66"/>
      <c r="B95" s="63"/>
      <c r="C95" s="14" t="s">
        <v>81</v>
      </c>
      <c r="D95" s="15">
        <v>0</v>
      </c>
      <c r="E95" s="15">
        <v>160000</v>
      </c>
      <c r="F95" s="15">
        <v>26000</v>
      </c>
      <c r="G95" s="15">
        <v>65000</v>
      </c>
      <c r="H95" s="15">
        <v>0</v>
      </c>
      <c r="I95" s="15">
        <v>1080000</v>
      </c>
      <c r="J95" s="15">
        <v>1080000</v>
      </c>
      <c r="K95" s="15">
        <v>0</v>
      </c>
      <c r="L95" s="15">
        <v>47000</v>
      </c>
      <c r="M95" s="15">
        <v>23000</v>
      </c>
      <c r="N95" s="15">
        <v>0</v>
      </c>
      <c r="O95" s="39">
        <f t="shared" si="25"/>
        <v>2481000</v>
      </c>
      <c r="P95" s="15">
        <v>40000</v>
      </c>
      <c r="Q95" s="39">
        <f t="shared" si="27"/>
        <v>40000</v>
      </c>
      <c r="R95" s="17">
        <v>0</v>
      </c>
      <c r="S95" s="16">
        <f t="shared" si="26"/>
        <v>2521000</v>
      </c>
    </row>
    <row r="96" spans="1:19" ht="17.100000000000001" customHeight="1">
      <c r="A96" s="66"/>
      <c r="B96" s="63"/>
      <c r="C96" s="14" t="s">
        <v>82</v>
      </c>
      <c r="D96" s="15">
        <v>25000</v>
      </c>
      <c r="E96" s="15">
        <v>450000</v>
      </c>
      <c r="F96" s="15">
        <v>70000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39">
        <f t="shared" si="25"/>
        <v>545000</v>
      </c>
      <c r="P96" s="15">
        <v>0</v>
      </c>
      <c r="Q96" s="39">
        <f t="shared" si="27"/>
        <v>0</v>
      </c>
      <c r="R96" s="17">
        <v>0</v>
      </c>
      <c r="S96" s="16">
        <f t="shared" si="26"/>
        <v>545000</v>
      </c>
    </row>
    <row r="97" spans="1:19" ht="17.100000000000001" customHeight="1">
      <c r="A97" s="66"/>
      <c r="B97" s="63"/>
      <c r="C97" s="14" t="s">
        <v>83</v>
      </c>
      <c r="D97" s="15">
        <v>280000</v>
      </c>
      <c r="E97" s="15">
        <v>6200000</v>
      </c>
      <c r="F97" s="15">
        <v>1000000</v>
      </c>
      <c r="G97" s="15">
        <v>0</v>
      </c>
      <c r="H97" s="15">
        <v>132000</v>
      </c>
      <c r="I97" s="15">
        <v>0</v>
      </c>
      <c r="J97" s="15">
        <v>0</v>
      </c>
      <c r="K97" s="15">
        <v>0</v>
      </c>
      <c r="L97" s="15">
        <v>0</v>
      </c>
      <c r="M97" s="15">
        <v>32000</v>
      </c>
      <c r="N97" s="15">
        <v>0</v>
      </c>
      <c r="O97" s="39">
        <f t="shared" si="25"/>
        <v>7644000</v>
      </c>
      <c r="P97" s="15">
        <v>0</v>
      </c>
      <c r="Q97" s="39">
        <f t="shared" si="27"/>
        <v>0</v>
      </c>
      <c r="R97" s="17">
        <v>0</v>
      </c>
      <c r="S97" s="16">
        <f t="shared" si="26"/>
        <v>7644000</v>
      </c>
    </row>
    <row r="98" spans="1:19" ht="17.100000000000001" customHeight="1">
      <c r="A98" s="66"/>
      <c r="B98" s="63"/>
      <c r="C98" s="14" t="s">
        <v>84</v>
      </c>
      <c r="D98" s="15">
        <v>200000</v>
      </c>
      <c r="E98" s="15">
        <v>20000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39">
        <f t="shared" si="25"/>
        <v>220000</v>
      </c>
      <c r="P98" s="15">
        <v>0</v>
      </c>
      <c r="Q98" s="39">
        <f t="shared" si="27"/>
        <v>0</v>
      </c>
      <c r="R98" s="17">
        <v>0</v>
      </c>
      <c r="S98" s="16">
        <f t="shared" si="26"/>
        <v>220000</v>
      </c>
    </row>
    <row r="99" spans="1:19" ht="17.100000000000001" customHeight="1">
      <c r="A99" s="66"/>
      <c r="B99" s="63"/>
      <c r="C99" s="14" t="s">
        <v>85</v>
      </c>
      <c r="D99" s="15">
        <v>50000</v>
      </c>
      <c r="E99" s="15">
        <v>550000</v>
      </c>
      <c r="F99" s="15">
        <v>80000</v>
      </c>
      <c r="G99" s="15">
        <v>0</v>
      </c>
      <c r="H99" s="15">
        <v>480000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39">
        <f t="shared" si="25"/>
        <v>1160000</v>
      </c>
      <c r="P99" s="15">
        <v>0</v>
      </c>
      <c r="Q99" s="39">
        <f t="shared" si="27"/>
        <v>0</v>
      </c>
      <c r="R99" s="17">
        <v>0</v>
      </c>
      <c r="S99" s="16">
        <f t="shared" si="26"/>
        <v>1160000</v>
      </c>
    </row>
    <row r="100" spans="1:19" ht="17.100000000000001" customHeight="1">
      <c r="A100" s="66"/>
      <c r="B100" s="63"/>
      <c r="C100" s="6" t="s">
        <v>86</v>
      </c>
      <c r="D100" s="5">
        <v>0</v>
      </c>
      <c r="E100" s="5">
        <v>50000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850000</v>
      </c>
      <c r="M100" s="5">
        <v>0</v>
      </c>
      <c r="N100" s="5">
        <v>370000</v>
      </c>
      <c r="O100" s="5">
        <f t="shared" si="25"/>
        <v>1270000</v>
      </c>
      <c r="P100" s="5">
        <v>0</v>
      </c>
      <c r="Q100" s="5">
        <f t="shared" si="27"/>
        <v>0</v>
      </c>
      <c r="R100" s="26">
        <v>0</v>
      </c>
      <c r="S100" s="7">
        <f t="shared" si="26"/>
        <v>1270000</v>
      </c>
    </row>
    <row r="101" spans="1:19" ht="17.100000000000001" customHeight="1">
      <c r="A101" s="66"/>
      <c r="B101" s="63"/>
      <c r="C101" s="6" t="s">
        <v>87</v>
      </c>
      <c r="D101" s="5">
        <f>SUBTOTAL(9,D102:D102)</f>
        <v>0</v>
      </c>
      <c r="E101" s="5">
        <f t="shared" ref="E101:R101" si="30">SUBTOTAL(9,E102:E102)</f>
        <v>1800000</v>
      </c>
      <c r="F101" s="5">
        <f t="shared" si="30"/>
        <v>0</v>
      </c>
      <c r="G101" s="5">
        <f t="shared" si="30"/>
        <v>0</v>
      </c>
      <c r="H101" s="5">
        <f t="shared" si="30"/>
        <v>0</v>
      </c>
      <c r="I101" s="5">
        <f t="shared" si="30"/>
        <v>0</v>
      </c>
      <c r="J101" s="5">
        <f t="shared" si="30"/>
        <v>0</v>
      </c>
      <c r="K101" s="5">
        <f t="shared" si="30"/>
        <v>0</v>
      </c>
      <c r="L101" s="5">
        <f t="shared" si="30"/>
        <v>0</v>
      </c>
      <c r="M101" s="5">
        <f t="shared" si="30"/>
        <v>0</v>
      </c>
      <c r="N101" s="5">
        <f t="shared" si="30"/>
        <v>0</v>
      </c>
      <c r="O101" s="5">
        <f t="shared" si="25"/>
        <v>1800000</v>
      </c>
      <c r="P101" s="5">
        <f t="shared" si="30"/>
        <v>0</v>
      </c>
      <c r="Q101" s="5">
        <f t="shared" si="27"/>
        <v>0</v>
      </c>
      <c r="R101" s="5">
        <f t="shared" si="30"/>
        <v>0</v>
      </c>
      <c r="S101" s="7">
        <f t="shared" si="26"/>
        <v>1800000</v>
      </c>
    </row>
    <row r="102" spans="1:19" ht="17.100000000000001" customHeight="1">
      <c r="A102" s="66"/>
      <c r="B102" s="63"/>
      <c r="C102" s="18" t="s">
        <v>88</v>
      </c>
      <c r="D102" s="19">
        <v>0</v>
      </c>
      <c r="E102" s="19">
        <v>1800000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50">
        <f t="shared" si="25"/>
        <v>1800000</v>
      </c>
      <c r="P102" s="19">
        <v>0</v>
      </c>
      <c r="Q102" s="50">
        <f t="shared" si="27"/>
        <v>0</v>
      </c>
      <c r="R102" s="19">
        <v>0</v>
      </c>
      <c r="S102" s="20">
        <f t="shared" si="26"/>
        <v>1800000</v>
      </c>
    </row>
    <row r="103" spans="1:19" ht="17.100000000000001" customHeight="1">
      <c r="A103" s="66"/>
      <c r="B103" s="64"/>
      <c r="C103" s="8" t="s">
        <v>89</v>
      </c>
      <c r="D103" s="9">
        <f t="shared" ref="D103:R103" si="31">SUBTOTAL(9,D60:D102)</f>
        <v>1335000</v>
      </c>
      <c r="E103" s="9">
        <f t="shared" si="31"/>
        <v>244600000</v>
      </c>
      <c r="F103" s="9">
        <f t="shared" si="31"/>
        <v>34951000</v>
      </c>
      <c r="G103" s="9">
        <f t="shared" si="31"/>
        <v>28065000</v>
      </c>
      <c r="H103" s="9">
        <f t="shared" si="31"/>
        <v>15143000</v>
      </c>
      <c r="I103" s="9">
        <f t="shared" si="31"/>
        <v>11980000</v>
      </c>
      <c r="J103" s="9">
        <f t="shared" si="31"/>
        <v>4010000</v>
      </c>
      <c r="K103" s="9">
        <f t="shared" si="31"/>
        <v>0</v>
      </c>
      <c r="L103" s="9">
        <f t="shared" si="31"/>
        <v>69598000</v>
      </c>
      <c r="M103" s="9">
        <f t="shared" si="31"/>
        <v>40232000</v>
      </c>
      <c r="N103" s="9">
        <f t="shared" si="31"/>
        <v>370000</v>
      </c>
      <c r="O103" s="9">
        <f t="shared" si="25"/>
        <v>450284000</v>
      </c>
      <c r="P103" s="9">
        <f t="shared" si="31"/>
        <v>28060000</v>
      </c>
      <c r="Q103" s="9">
        <f t="shared" si="27"/>
        <v>28060000</v>
      </c>
      <c r="R103" s="9">
        <f t="shared" si="31"/>
        <v>0</v>
      </c>
      <c r="S103" s="10">
        <f t="shared" si="26"/>
        <v>478344000</v>
      </c>
    </row>
    <row r="104" spans="1:19" ht="17.100000000000001" customHeight="1">
      <c r="A104" s="67"/>
      <c r="B104" s="71" t="s">
        <v>142</v>
      </c>
      <c r="C104" s="71" t="s">
        <v>90</v>
      </c>
      <c r="D104" s="28">
        <f t="shared" ref="D104:R104" si="32">D59-D103</f>
        <v>-520000</v>
      </c>
      <c r="E104" s="28">
        <f t="shared" si="32"/>
        <v>22810000</v>
      </c>
      <c r="F104" s="28">
        <f t="shared" si="32"/>
        <v>-13951000</v>
      </c>
      <c r="G104" s="28">
        <f t="shared" si="32"/>
        <v>-6465000</v>
      </c>
      <c r="H104" s="28">
        <f t="shared" si="32"/>
        <v>9832000</v>
      </c>
      <c r="I104" s="28">
        <f t="shared" si="32"/>
        <v>0</v>
      </c>
      <c r="J104" s="28">
        <f t="shared" si="32"/>
        <v>-2326000</v>
      </c>
      <c r="K104" s="28">
        <f t="shared" si="32"/>
        <v>0</v>
      </c>
      <c r="L104" s="28">
        <f t="shared" si="32"/>
        <v>12802000</v>
      </c>
      <c r="M104" s="28">
        <f t="shared" si="32"/>
        <v>9168000</v>
      </c>
      <c r="N104" s="28">
        <f t="shared" si="32"/>
        <v>-370000</v>
      </c>
      <c r="O104" s="28">
        <f t="shared" si="25"/>
        <v>30980000</v>
      </c>
      <c r="P104" s="28">
        <f t="shared" si="32"/>
        <v>3300000</v>
      </c>
      <c r="Q104" s="28">
        <f t="shared" si="27"/>
        <v>3300000</v>
      </c>
      <c r="R104" s="28">
        <f t="shared" si="32"/>
        <v>0</v>
      </c>
      <c r="S104" s="29">
        <f t="shared" si="26"/>
        <v>34280000</v>
      </c>
    </row>
    <row r="105" spans="1:19" ht="17.100000000000001" customHeight="1">
      <c r="A105" s="75" t="s">
        <v>112</v>
      </c>
      <c r="B105" s="51" t="s">
        <v>111</v>
      </c>
      <c r="C105" s="8" t="s">
        <v>91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f t="shared" si="25"/>
        <v>0</v>
      </c>
      <c r="P105" s="9">
        <v>0</v>
      </c>
      <c r="Q105" s="9">
        <f t="shared" si="27"/>
        <v>0</v>
      </c>
      <c r="R105" s="9">
        <v>0</v>
      </c>
      <c r="S105" s="10">
        <f t="shared" si="26"/>
        <v>0</v>
      </c>
    </row>
    <row r="106" spans="1:19" ht="17.100000000000001" customHeight="1">
      <c r="A106" s="76"/>
      <c r="B106" s="72" t="s">
        <v>67</v>
      </c>
      <c r="C106" s="14" t="s">
        <v>92</v>
      </c>
      <c r="D106" s="15">
        <v>0</v>
      </c>
      <c r="E106" s="1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10283000</v>
      </c>
      <c r="M106" s="15">
        <v>0</v>
      </c>
      <c r="N106" s="15">
        <v>4407000</v>
      </c>
      <c r="O106" s="39">
        <f t="shared" si="25"/>
        <v>14690000</v>
      </c>
      <c r="P106" s="15">
        <v>0</v>
      </c>
      <c r="Q106" s="39">
        <f t="shared" si="27"/>
        <v>0</v>
      </c>
      <c r="R106" s="15">
        <v>0</v>
      </c>
      <c r="S106" s="16">
        <f t="shared" si="26"/>
        <v>14690000</v>
      </c>
    </row>
    <row r="107" spans="1:19" ht="17.100000000000001" customHeight="1">
      <c r="A107" s="76"/>
      <c r="B107" s="72"/>
      <c r="C107" s="6" t="s">
        <v>93</v>
      </c>
      <c r="D107" s="5">
        <f>SUBTOTAL(9,D108:D109)</f>
        <v>0</v>
      </c>
      <c r="E107" s="5">
        <f t="shared" ref="E107:R107" si="33">SUBTOTAL(9,E108:E109)</f>
        <v>6000000</v>
      </c>
      <c r="F107" s="5">
        <f t="shared" si="33"/>
        <v>0</v>
      </c>
      <c r="G107" s="5">
        <f t="shared" si="33"/>
        <v>0</v>
      </c>
      <c r="H107" s="5">
        <f t="shared" si="33"/>
        <v>0</v>
      </c>
      <c r="I107" s="5">
        <f t="shared" si="33"/>
        <v>0</v>
      </c>
      <c r="J107" s="5">
        <f t="shared" si="33"/>
        <v>0</v>
      </c>
      <c r="K107" s="5">
        <f t="shared" si="33"/>
        <v>0</v>
      </c>
      <c r="L107" s="5">
        <f t="shared" si="33"/>
        <v>0</v>
      </c>
      <c r="M107" s="5">
        <f t="shared" si="33"/>
        <v>0</v>
      </c>
      <c r="N107" s="5">
        <f t="shared" si="33"/>
        <v>0</v>
      </c>
      <c r="O107" s="5">
        <f t="shared" si="25"/>
        <v>6000000</v>
      </c>
      <c r="P107" s="5">
        <f t="shared" si="33"/>
        <v>0</v>
      </c>
      <c r="Q107" s="5">
        <f t="shared" si="27"/>
        <v>0</v>
      </c>
      <c r="R107" s="5">
        <f t="shared" si="33"/>
        <v>0</v>
      </c>
      <c r="S107" s="26">
        <f t="shared" si="26"/>
        <v>6000000</v>
      </c>
    </row>
    <row r="108" spans="1:19" ht="17.100000000000001" customHeight="1">
      <c r="A108" s="76"/>
      <c r="B108" s="72"/>
      <c r="C108" s="14" t="s">
        <v>94</v>
      </c>
      <c r="D108" s="15">
        <v>0</v>
      </c>
      <c r="E108" s="15">
        <v>6000000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39">
        <f t="shared" si="25"/>
        <v>6000000</v>
      </c>
      <c r="P108" s="15">
        <v>0</v>
      </c>
      <c r="Q108" s="39">
        <f t="shared" si="27"/>
        <v>0</v>
      </c>
      <c r="R108" s="15">
        <v>0</v>
      </c>
      <c r="S108" s="16">
        <f t="shared" si="26"/>
        <v>6000000</v>
      </c>
    </row>
    <row r="109" spans="1:19" ht="17.100000000000001" customHeight="1">
      <c r="A109" s="76"/>
      <c r="B109" s="72"/>
      <c r="C109" s="14" t="s">
        <v>95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39">
        <f t="shared" si="25"/>
        <v>0</v>
      </c>
      <c r="P109" s="15">
        <v>0</v>
      </c>
      <c r="Q109" s="39">
        <f t="shared" si="27"/>
        <v>0</v>
      </c>
      <c r="R109" s="15">
        <v>0</v>
      </c>
      <c r="S109" s="16">
        <f t="shared" si="26"/>
        <v>0</v>
      </c>
    </row>
    <row r="110" spans="1:19" ht="17.100000000000001" customHeight="1">
      <c r="A110" s="76"/>
      <c r="B110" s="72"/>
      <c r="C110" s="18" t="s">
        <v>96</v>
      </c>
      <c r="D110" s="19">
        <v>0</v>
      </c>
      <c r="E110" s="19">
        <v>2800000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39">
        <f t="shared" si="25"/>
        <v>2800000</v>
      </c>
      <c r="P110" s="15">
        <v>0</v>
      </c>
      <c r="Q110" s="39">
        <f t="shared" si="27"/>
        <v>0</v>
      </c>
      <c r="R110" s="19">
        <v>0</v>
      </c>
      <c r="S110" s="20">
        <f t="shared" si="26"/>
        <v>2800000</v>
      </c>
    </row>
    <row r="111" spans="1:19" ht="17.100000000000001" customHeight="1">
      <c r="A111" s="76"/>
      <c r="B111" s="73"/>
      <c r="C111" s="8" t="s">
        <v>97</v>
      </c>
      <c r="D111" s="9">
        <f>SUBTOTAL(9,D106:D110)</f>
        <v>0</v>
      </c>
      <c r="E111" s="9">
        <f t="shared" ref="E111:R111" si="34">SUBTOTAL(9,E106:E110)</f>
        <v>8800000</v>
      </c>
      <c r="F111" s="9">
        <f t="shared" si="34"/>
        <v>0</v>
      </c>
      <c r="G111" s="9">
        <f t="shared" si="34"/>
        <v>0</v>
      </c>
      <c r="H111" s="9">
        <f t="shared" si="34"/>
        <v>0</v>
      </c>
      <c r="I111" s="9">
        <f t="shared" si="34"/>
        <v>0</v>
      </c>
      <c r="J111" s="9">
        <f t="shared" si="34"/>
        <v>0</v>
      </c>
      <c r="K111" s="9">
        <f t="shared" si="34"/>
        <v>0</v>
      </c>
      <c r="L111" s="9">
        <f t="shared" si="34"/>
        <v>10283000</v>
      </c>
      <c r="M111" s="9">
        <f t="shared" si="34"/>
        <v>0</v>
      </c>
      <c r="N111" s="9">
        <f t="shared" si="34"/>
        <v>4407000</v>
      </c>
      <c r="O111" s="24">
        <f t="shared" si="25"/>
        <v>23490000</v>
      </c>
      <c r="P111" s="24">
        <f t="shared" si="34"/>
        <v>0</v>
      </c>
      <c r="Q111" s="25">
        <f t="shared" si="27"/>
        <v>0</v>
      </c>
      <c r="R111" s="9">
        <f t="shared" si="34"/>
        <v>0</v>
      </c>
      <c r="S111" s="10">
        <f t="shared" si="26"/>
        <v>23490000</v>
      </c>
    </row>
    <row r="112" spans="1:19" ht="17.100000000000001" customHeight="1">
      <c r="A112" s="77"/>
      <c r="B112" s="74" t="s">
        <v>141</v>
      </c>
      <c r="C112" s="74" t="s">
        <v>110</v>
      </c>
      <c r="D112" s="30">
        <f>D105-D111</f>
        <v>0</v>
      </c>
      <c r="E112" s="30">
        <f t="shared" ref="E112:R112" si="35">E105-E111</f>
        <v>-8800000</v>
      </c>
      <c r="F112" s="30">
        <f t="shared" si="35"/>
        <v>0</v>
      </c>
      <c r="G112" s="30">
        <f t="shared" si="35"/>
        <v>0</v>
      </c>
      <c r="H112" s="30">
        <f t="shared" si="35"/>
        <v>0</v>
      </c>
      <c r="I112" s="30">
        <f t="shared" si="35"/>
        <v>0</v>
      </c>
      <c r="J112" s="30">
        <f t="shared" si="35"/>
        <v>0</v>
      </c>
      <c r="K112" s="30">
        <f t="shared" si="35"/>
        <v>0</v>
      </c>
      <c r="L112" s="30">
        <f t="shared" si="35"/>
        <v>-10283000</v>
      </c>
      <c r="M112" s="30">
        <f t="shared" si="35"/>
        <v>0</v>
      </c>
      <c r="N112" s="30">
        <f t="shared" si="35"/>
        <v>-4407000</v>
      </c>
      <c r="O112" s="30">
        <f t="shared" si="25"/>
        <v>-23490000</v>
      </c>
      <c r="P112" s="30">
        <f t="shared" si="35"/>
        <v>0</v>
      </c>
      <c r="Q112" s="30">
        <f t="shared" si="27"/>
        <v>0</v>
      </c>
      <c r="R112" s="30">
        <f t="shared" si="35"/>
        <v>0</v>
      </c>
      <c r="S112" s="31">
        <f t="shared" si="26"/>
        <v>-23490000</v>
      </c>
    </row>
    <row r="113" spans="1:19" ht="17.100000000000001" customHeight="1">
      <c r="A113" s="78" t="s">
        <v>115</v>
      </c>
      <c r="B113" s="72" t="s">
        <v>113</v>
      </c>
      <c r="C113" s="14" t="s">
        <v>136</v>
      </c>
      <c r="D113" s="15">
        <f>SUBTOTAL(9,D116:D116)</f>
        <v>0</v>
      </c>
      <c r="E113" s="15">
        <f t="shared" ref="E113:R113" si="36">SUBTOTAL(9,E116:E116)</f>
        <v>0</v>
      </c>
      <c r="F113" s="15">
        <f t="shared" si="36"/>
        <v>0</v>
      </c>
      <c r="G113" s="15">
        <f t="shared" si="36"/>
        <v>0</v>
      </c>
      <c r="H113" s="15">
        <f t="shared" si="36"/>
        <v>0</v>
      </c>
      <c r="I113" s="15">
        <f t="shared" si="36"/>
        <v>0</v>
      </c>
      <c r="J113" s="15">
        <f t="shared" si="36"/>
        <v>0</v>
      </c>
      <c r="K113" s="15">
        <f t="shared" si="36"/>
        <v>0</v>
      </c>
      <c r="L113" s="15">
        <f t="shared" si="36"/>
        <v>0</v>
      </c>
      <c r="M113" s="15">
        <f t="shared" si="36"/>
        <v>0</v>
      </c>
      <c r="N113" s="15">
        <f t="shared" si="36"/>
        <v>0</v>
      </c>
      <c r="O113" s="39">
        <f t="shared" si="25"/>
        <v>0</v>
      </c>
      <c r="P113" s="15">
        <f t="shared" si="36"/>
        <v>500000</v>
      </c>
      <c r="Q113" s="39">
        <f t="shared" si="27"/>
        <v>500000</v>
      </c>
      <c r="R113" s="15">
        <f t="shared" si="36"/>
        <v>0</v>
      </c>
      <c r="S113" s="16">
        <f t="shared" si="26"/>
        <v>500000</v>
      </c>
    </row>
    <row r="114" spans="1:19" ht="17.100000000000001" customHeight="1">
      <c r="A114" s="78"/>
      <c r="B114" s="72"/>
      <c r="C114" s="14" t="s">
        <v>133</v>
      </c>
      <c r="D114" s="15">
        <v>520000</v>
      </c>
      <c r="E114" s="15">
        <v>18000000</v>
      </c>
      <c r="F114" s="15">
        <v>14000000</v>
      </c>
      <c r="G114" s="15">
        <v>6600000</v>
      </c>
      <c r="H114" s="15">
        <v>0</v>
      </c>
      <c r="I114" s="15">
        <v>0</v>
      </c>
      <c r="J114" s="15">
        <v>2330000</v>
      </c>
      <c r="K114" s="15">
        <v>0</v>
      </c>
      <c r="L114" s="15">
        <v>0</v>
      </c>
      <c r="M114" s="15">
        <v>0</v>
      </c>
      <c r="N114" s="15">
        <v>4800000</v>
      </c>
      <c r="O114" s="39">
        <f t="shared" si="25"/>
        <v>46250000</v>
      </c>
      <c r="P114" s="15">
        <v>0</v>
      </c>
      <c r="Q114" s="39">
        <f t="shared" si="27"/>
        <v>0</v>
      </c>
      <c r="R114" s="15">
        <v>-46250000</v>
      </c>
      <c r="S114" s="16">
        <f t="shared" si="26"/>
        <v>0</v>
      </c>
    </row>
    <row r="115" spans="1:19" ht="17.100000000000001" customHeight="1">
      <c r="A115" s="78"/>
      <c r="B115" s="72"/>
      <c r="C115" s="14" t="s">
        <v>138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39">
        <f t="shared" si="25"/>
        <v>0</v>
      </c>
      <c r="P115" s="15">
        <v>0</v>
      </c>
      <c r="Q115" s="39">
        <f t="shared" si="27"/>
        <v>0</v>
      </c>
      <c r="R115" s="15">
        <v>0</v>
      </c>
      <c r="S115" s="16">
        <f t="shared" si="26"/>
        <v>0</v>
      </c>
    </row>
    <row r="116" spans="1:19" ht="17.100000000000001" customHeight="1">
      <c r="A116" s="78"/>
      <c r="B116" s="72"/>
      <c r="C116" s="18" t="s">
        <v>98</v>
      </c>
      <c r="D116" s="19">
        <v>0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50">
        <f t="shared" si="25"/>
        <v>0</v>
      </c>
      <c r="P116" s="19">
        <v>500000</v>
      </c>
      <c r="Q116" s="50">
        <f t="shared" si="27"/>
        <v>500000</v>
      </c>
      <c r="R116" s="19">
        <v>0</v>
      </c>
      <c r="S116" s="20">
        <f t="shared" si="26"/>
        <v>500000</v>
      </c>
    </row>
    <row r="117" spans="1:19" ht="17.100000000000001" customHeight="1">
      <c r="A117" s="79"/>
      <c r="B117" s="73"/>
      <c r="C117" s="8" t="s">
        <v>99</v>
      </c>
      <c r="D117" s="9">
        <f t="shared" ref="D117:R117" si="37">SUBTOTAL(9,D113:D116)</f>
        <v>520000</v>
      </c>
      <c r="E117" s="9">
        <f t="shared" si="37"/>
        <v>18000000</v>
      </c>
      <c r="F117" s="9">
        <f t="shared" si="37"/>
        <v>14000000</v>
      </c>
      <c r="G117" s="9">
        <f t="shared" si="37"/>
        <v>6600000</v>
      </c>
      <c r="H117" s="9">
        <f t="shared" si="37"/>
        <v>0</v>
      </c>
      <c r="I117" s="9">
        <f t="shared" si="37"/>
        <v>0</v>
      </c>
      <c r="J117" s="9">
        <f t="shared" si="37"/>
        <v>2330000</v>
      </c>
      <c r="K117" s="9">
        <f t="shared" si="37"/>
        <v>0</v>
      </c>
      <c r="L117" s="9">
        <f t="shared" si="37"/>
        <v>0</v>
      </c>
      <c r="M117" s="9">
        <f t="shared" si="37"/>
        <v>0</v>
      </c>
      <c r="N117" s="9">
        <f t="shared" si="37"/>
        <v>4800000</v>
      </c>
      <c r="O117" s="9">
        <f t="shared" si="25"/>
        <v>46250000</v>
      </c>
      <c r="P117" s="9">
        <f t="shared" si="37"/>
        <v>500000</v>
      </c>
      <c r="Q117" s="9">
        <f t="shared" si="27"/>
        <v>500000</v>
      </c>
      <c r="R117" s="9">
        <f t="shared" si="37"/>
        <v>-46250000</v>
      </c>
      <c r="S117" s="10">
        <v>1000000</v>
      </c>
    </row>
    <row r="118" spans="1:19" ht="17.100000000000001" customHeight="1">
      <c r="A118" s="78"/>
      <c r="B118" s="72" t="s">
        <v>114</v>
      </c>
      <c r="C118" s="6" t="s">
        <v>100</v>
      </c>
      <c r="D118" s="5">
        <f>SUBTOTAL(9,D119:D119)</f>
        <v>0</v>
      </c>
      <c r="E118" s="5">
        <f t="shared" ref="E118:R118" si="38">SUBTOTAL(9,E119:E119)</f>
        <v>2000000</v>
      </c>
      <c r="F118" s="5">
        <f t="shared" si="38"/>
        <v>0</v>
      </c>
      <c r="G118" s="5">
        <f t="shared" si="38"/>
        <v>120000</v>
      </c>
      <c r="H118" s="5">
        <f t="shared" si="38"/>
        <v>100000</v>
      </c>
      <c r="I118" s="5">
        <f t="shared" si="38"/>
        <v>0</v>
      </c>
      <c r="J118" s="5">
        <f t="shared" si="38"/>
        <v>0</v>
      </c>
      <c r="K118" s="5">
        <f t="shared" si="38"/>
        <v>0</v>
      </c>
      <c r="L118" s="5">
        <f t="shared" si="38"/>
        <v>250000</v>
      </c>
      <c r="M118" s="5">
        <f t="shared" si="38"/>
        <v>200000</v>
      </c>
      <c r="N118" s="5">
        <f t="shared" si="38"/>
        <v>0</v>
      </c>
      <c r="O118" s="5">
        <f t="shared" si="25"/>
        <v>2670000</v>
      </c>
      <c r="P118" s="5">
        <f t="shared" si="38"/>
        <v>100000</v>
      </c>
      <c r="Q118" s="5">
        <f t="shared" si="27"/>
        <v>100000</v>
      </c>
      <c r="R118" s="5">
        <f t="shared" si="38"/>
        <v>0</v>
      </c>
      <c r="S118" s="7">
        <f t="shared" si="26"/>
        <v>2770000</v>
      </c>
    </row>
    <row r="119" spans="1:19" ht="17.100000000000001" customHeight="1">
      <c r="A119" s="78"/>
      <c r="B119" s="72"/>
      <c r="C119" s="14" t="s">
        <v>101</v>
      </c>
      <c r="D119" s="15">
        <v>0</v>
      </c>
      <c r="E119" s="15">
        <v>2000000</v>
      </c>
      <c r="F119" s="15">
        <v>0</v>
      </c>
      <c r="G119" s="15">
        <v>120000</v>
      </c>
      <c r="H119" s="15">
        <v>100000</v>
      </c>
      <c r="I119" s="15"/>
      <c r="J119" s="15">
        <v>0</v>
      </c>
      <c r="K119" s="15">
        <v>0</v>
      </c>
      <c r="L119" s="15">
        <v>250000</v>
      </c>
      <c r="M119" s="15">
        <v>200000</v>
      </c>
      <c r="N119" s="15">
        <v>0</v>
      </c>
      <c r="O119" s="39">
        <f t="shared" si="25"/>
        <v>2670000</v>
      </c>
      <c r="P119" s="15">
        <v>100000</v>
      </c>
      <c r="Q119" s="39">
        <f t="shared" si="27"/>
        <v>100000</v>
      </c>
      <c r="R119" s="15">
        <v>0</v>
      </c>
      <c r="S119" s="16">
        <f t="shared" si="26"/>
        <v>2770000</v>
      </c>
    </row>
    <row r="120" spans="1:19" ht="17.100000000000001" customHeight="1">
      <c r="A120" s="78"/>
      <c r="B120" s="72"/>
      <c r="C120" s="6" t="s">
        <v>102</v>
      </c>
      <c r="D120" s="5">
        <f>SUBTOTAL(9,D121:D122)</f>
        <v>0</v>
      </c>
      <c r="E120" s="5">
        <f t="shared" ref="E120:R120" si="39">SUBTOTAL(9,E121:E122)</f>
        <v>840000</v>
      </c>
      <c r="F120" s="5">
        <f t="shared" si="39"/>
        <v>0</v>
      </c>
      <c r="G120" s="5">
        <f t="shared" si="39"/>
        <v>0</v>
      </c>
      <c r="H120" s="5">
        <f t="shared" si="39"/>
        <v>0</v>
      </c>
      <c r="I120" s="5">
        <f t="shared" si="39"/>
        <v>0</v>
      </c>
      <c r="J120" s="5">
        <f t="shared" si="39"/>
        <v>0</v>
      </c>
      <c r="K120" s="5">
        <f t="shared" si="39"/>
        <v>0</v>
      </c>
      <c r="L120" s="5">
        <f t="shared" si="39"/>
        <v>0</v>
      </c>
      <c r="M120" s="5">
        <f t="shared" si="39"/>
        <v>0</v>
      </c>
      <c r="N120" s="5">
        <f t="shared" si="39"/>
        <v>0</v>
      </c>
      <c r="O120" s="5">
        <f t="shared" si="25"/>
        <v>840000</v>
      </c>
      <c r="P120" s="5">
        <f t="shared" si="39"/>
        <v>0</v>
      </c>
      <c r="Q120" s="5">
        <f t="shared" si="27"/>
        <v>0</v>
      </c>
      <c r="R120" s="5">
        <f t="shared" si="39"/>
        <v>0</v>
      </c>
      <c r="S120" s="7">
        <f t="shared" si="26"/>
        <v>840000</v>
      </c>
    </row>
    <row r="121" spans="1:19" ht="17.100000000000001" customHeight="1">
      <c r="A121" s="78"/>
      <c r="B121" s="72"/>
      <c r="C121" s="14" t="s">
        <v>103</v>
      </c>
      <c r="D121" s="15">
        <v>0</v>
      </c>
      <c r="E121" s="15">
        <v>840000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39">
        <f t="shared" si="25"/>
        <v>840000</v>
      </c>
      <c r="P121" s="15">
        <v>0</v>
      </c>
      <c r="Q121" s="39">
        <f t="shared" si="27"/>
        <v>0</v>
      </c>
      <c r="R121" s="15">
        <v>0</v>
      </c>
      <c r="S121" s="16">
        <f t="shared" si="26"/>
        <v>840000</v>
      </c>
    </row>
    <row r="122" spans="1:19" ht="17.100000000000001" customHeight="1">
      <c r="A122" s="78"/>
      <c r="B122" s="72"/>
      <c r="C122" s="14" t="s">
        <v>104</v>
      </c>
      <c r="D122" s="15">
        <v>0</v>
      </c>
      <c r="E122" s="1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39">
        <f t="shared" si="25"/>
        <v>0</v>
      </c>
      <c r="P122" s="15">
        <v>0</v>
      </c>
      <c r="Q122" s="39">
        <f t="shared" si="27"/>
        <v>0</v>
      </c>
      <c r="R122" s="15">
        <v>0</v>
      </c>
      <c r="S122" s="16">
        <f t="shared" si="26"/>
        <v>0</v>
      </c>
    </row>
    <row r="123" spans="1:19" ht="24" customHeight="1">
      <c r="A123" s="78"/>
      <c r="B123" s="72"/>
      <c r="C123" s="18" t="s">
        <v>135</v>
      </c>
      <c r="D123" s="19">
        <v>0</v>
      </c>
      <c r="E123" s="19">
        <v>28250000</v>
      </c>
      <c r="F123" s="19">
        <v>0</v>
      </c>
      <c r="G123" s="19">
        <v>0</v>
      </c>
      <c r="H123" s="19">
        <v>8000000</v>
      </c>
      <c r="I123" s="19">
        <v>0</v>
      </c>
      <c r="J123" s="19">
        <v>0</v>
      </c>
      <c r="K123" s="19">
        <v>0</v>
      </c>
      <c r="L123" s="19">
        <v>2000000</v>
      </c>
      <c r="M123" s="19">
        <v>8000000</v>
      </c>
      <c r="N123" s="19">
        <v>0</v>
      </c>
      <c r="O123" s="50">
        <f t="shared" si="25"/>
        <v>46250000</v>
      </c>
      <c r="P123" s="19">
        <v>0</v>
      </c>
      <c r="Q123" s="50">
        <f t="shared" si="27"/>
        <v>0</v>
      </c>
      <c r="R123" s="19">
        <v>-46250000</v>
      </c>
      <c r="S123" s="20">
        <f t="shared" si="26"/>
        <v>0</v>
      </c>
    </row>
    <row r="124" spans="1:19" ht="21" customHeight="1">
      <c r="A124" s="79"/>
      <c r="B124" s="73"/>
      <c r="C124" s="8" t="s">
        <v>105</v>
      </c>
      <c r="D124" s="9">
        <f>SUBTOTAL(9,D118:D123)</f>
        <v>0</v>
      </c>
      <c r="E124" s="9">
        <f>SUBTOTAL(9,E118:E123)</f>
        <v>31090000</v>
      </c>
      <c r="F124" s="9">
        <f>SUBTOTAL(9,F118:F123)</f>
        <v>0</v>
      </c>
      <c r="G124" s="9">
        <f>SUBTOTAL(9,G118:G123)</f>
        <v>120000</v>
      </c>
      <c r="H124" s="9">
        <f>SUBTOTAL(9,H118:H123)</f>
        <v>8100000</v>
      </c>
      <c r="I124" s="9">
        <f t="shared" ref="I124" si="40">SUBTOTAL(9,I118:I122)</f>
        <v>0</v>
      </c>
      <c r="J124" s="9">
        <f>SUBTOTAL(9,J118:J123)</f>
        <v>0</v>
      </c>
      <c r="K124" s="9">
        <f>SUBTOTAL(9,K118:K123)</f>
        <v>0</v>
      </c>
      <c r="L124" s="9">
        <f>SUBTOTAL(9,L118:L123)</f>
        <v>2250000</v>
      </c>
      <c r="M124" s="9">
        <f>SUBTOTAL(9,M118:M123)</f>
        <v>8200000</v>
      </c>
      <c r="N124" s="9">
        <f>SUBTOTAL(9,N118:N123)</f>
        <v>0</v>
      </c>
      <c r="O124" s="9">
        <f t="shared" si="25"/>
        <v>49760000</v>
      </c>
      <c r="P124" s="9">
        <f>SUBTOTAL(9,P118:P123)</f>
        <v>100000</v>
      </c>
      <c r="Q124" s="9">
        <f t="shared" si="27"/>
        <v>100000</v>
      </c>
      <c r="R124" s="9">
        <f>SUBTOTAL(9,R118:R123)</f>
        <v>-46250000</v>
      </c>
      <c r="S124" s="10">
        <f t="shared" si="26"/>
        <v>3610000</v>
      </c>
    </row>
    <row r="125" spans="1:19" ht="20.25" customHeight="1">
      <c r="A125" s="79"/>
      <c r="B125" s="71" t="s">
        <v>140</v>
      </c>
      <c r="C125" s="71" t="s">
        <v>106</v>
      </c>
      <c r="D125" s="28">
        <f>D117-D124</f>
        <v>520000</v>
      </c>
      <c r="E125" s="28">
        <f t="shared" ref="E125:R125" si="41">E117-E124</f>
        <v>-13090000</v>
      </c>
      <c r="F125" s="28">
        <f t="shared" si="41"/>
        <v>14000000</v>
      </c>
      <c r="G125" s="28">
        <f t="shared" si="41"/>
        <v>6480000</v>
      </c>
      <c r="H125" s="28">
        <f t="shared" si="41"/>
        <v>-8100000</v>
      </c>
      <c r="I125" s="28">
        <f t="shared" si="41"/>
        <v>0</v>
      </c>
      <c r="J125" s="28">
        <f t="shared" si="41"/>
        <v>2330000</v>
      </c>
      <c r="K125" s="28">
        <f t="shared" si="41"/>
        <v>0</v>
      </c>
      <c r="L125" s="28">
        <f t="shared" si="41"/>
        <v>-2250000</v>
      </c>
      <c r="M125" s="28">
        <f t="shared" si="41"/>
        <v>-8200000</v>
      </c>
      <c r="N125" s="28">
        <f t="shared" si="41"/>
        <v>4800000</v>
      </c>
      <c r="O125" s="28">
        <f t="shared" si="25"/>
        <v>-3510000</v>
      </c>
      <c r="P125" s="28">
        <f t="shared" si="41"/>
        <v>400000</v>
      </c>
      <c r="Q125" s="28">
        <f t="shared" si="27"/>
        <v>400000</v>
      </c>
      <c r="R125" s="28">
        <f t="shared" si="41"/>
        <v>0</v>
      </c>
      <c r="S125" s="29">
        <f t="shared" si="26"/>
        <v>-3110000</v>
      </c>
    </row>
    <row r="126" spans="1:19" ht="21" hidden="1" customHeight="1">
      <c r="A126" s="52"/>
      <c r="B126" s="11"/>
      <c r="C126" s="11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>
        <f t="shared" si="25"/>
        <v>0</v>
      </c>
      <c r="P126" s="12"/>
      <c r="Q126" s="12">
        <f t="shared" si="27"/>
        <v>0</v>
      </c>
      <c r="R126" s="12"/>
      <c r="S126" s="13">
        <f t="shared" si="26"/>
        <v>0</v>
      </c>
    </row>
    <row r="127" spans="1:19" ht="26.25" customHeight="1" thickBot="1">
      <c r="A127" s="68" t="s">
        <v>139</v>
      </c>
      <c r="B127" s="69"/>
      <c r="C127" s="69" t="s">
        <v>107</v>
      </c>
      <c r="D127" s="27">
        <f>D104+D112+D125</f>
        <v>0</v>
      </c>
      <c r="E127" s="27">
        <f>E104+E112+E125</f>
        <v>920000</v>
      </c>
      <c r="F127" s="27">
        <f t="shared" ref="F127:R127" si="42">F104+F112+F125-F126</f>
        <v>49000</v>
      </c>
      <c r="G127" s="27">
        <f t="shared" si="42"/>
        <v>15000</v>
      </c>
      <c r="H127" s="27">
        <f t="shared" si="42"/>
        <v>1732000</v>
      </c>
      <c r="I127" s="27">
        <f t="shared" si="42"/>
        <v>0</v>
      </c>
      <c r="J127" s="27">
        <f t="shared" si="42"/>
        <v>4000</v>
      </c>
      <c r="K127" s="27">
        <f t="shared" si="42"/>
        <v>0</v>
      </c>
      <c r="L127" s="27">
        <f t="shared" si="42"/>
        <v>269000</v>
      </c>
      <c r="M127" s="27">
        <f t="shared" si="42"/>
        <v>968000</v>
      </c>
      <c r="N127" s="27">
        <f t="shared" si="42"/>
        <v>23000</v>
      </c>
      <c r="O127" s="27">
        <f t="shared" si="25"/>
        <v>3980000</v>
      </c>
      <c r="P127" s="27">
        <f t="shared" si="42"/>
        <v>3700000</v>
      </c>
      <c r="Q127" s="27">
        <f t="shared" si="27"/>
        <v>3700000</v>
      </c>
      <c r="R127" s="27">
        <f t="shared" si="42"/>
        <v>0</v>
      </c>
      <c r="S127" s="23">
        <f t="shared" si="26"/>
        <v>7680000</v>
      </c>
    </row>
    <row r="128" spans="1:19" ht="13.5" customHeight="1">
      <c r="A128" s="70" t="s">
        <v>109</v>
      </c>
      <c r="B128" s="70"/>
      <c r="C128" s="70" t="s">
        <v>108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ht="13.5" customHeight="1"/>
    <row r="131" ht="17.2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3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8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3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8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3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8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3" ht="13.5" customHeight="1"/>
    <row r="515" ht="13.5" customHeight="1"/>
    <row r="516" ht="13.5" customHeight="1"/>
    <row r="517" ht="13.5" customHeight="1"/>
    <row r="518" ht="13.5" customHeight="1"/>
  </sheetData>
  <mergeCells count="33">
    <mergeCell ref="A4:S4"/>
    <mergeCell ref="A8:C9"/>
    <mergeCell ref="D8:D9"/>
    <mergeCell ref="F8:F9"/>
    <mergeCell ref="G8:G9"/>
    <mergeCell ref="H8:H9"/>
    <mergeCell ref="I8:I9"/>
    <mergeCell ref="J8:J9"/>
    <mergeCell ref="K8:K9"/>
    <mergeCell ref="S8:S9"/>
    <mergeCell ref="L8:L9"/>
    <mergeCell ref="M8:M9"/>
    <mergeCell ref="N8:N9"/>
    <mergeCell ref="O8:O9"/>
    <mergeCell ref="A6:S6"/>
    <mergeCell ref="P8:P9"/>
    <mergeCell ref="A10:A82"/>
    <mergeCell ref="A83:A104"/>
    <mergeCell ref="A127:C127"/>
    <mergeCell ref="A128:C128"/>
    <mergeCell ref="B104:C104"/>
    <mergeCell ref="B106:B111"/>
    <mergeCell ref="B112:C112"/>
    <mergeCell ref="A105:A112"/>
    <mergeCell ref="A113:A125"/>
    <mergeCell ref="B125:C125"/>
    <mergeCell ref="B113:B117"/>
    <mergeCell ref="B118:B124"/>
    <mergeCell ref="Q8:Q9"/>
    <mergeCell ref="R8:R9"/>
    <mergeCell ref="B10:B59"/>
    <mergeCell ref="B60:B82"/>
    <mergeCell ref="B83:B103"/>
  </mergeCells>
  <phoneticPr fontId="1"/>
  <pageMargins left="0.78740157480314965" right="0" top="0.39370078740157483" bottom="0.39370078740157483" header="0" footer="0"/>
  <pageSetup paperSize="8" scale="70" fitToHeight="2" orientation="landscape" cellComments="asDisplayed" r:id="rId1"/>
  <rowBreaks count="7" manualBreakCount="7">
    <brk id="181" max="16383" man="1"/>
    <brk id="236" max="16383" man="1"/>
    <brk id="291" max="16383" man="1"/>
    <brk id="346" max="16383" man="1"/>
    <brk id="401" max="16383" man="1"/>
    <brk id="456" max="16383" man="1"/>
    <brk id="51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資金収支予算内訳表</vt:lpstr>
      <vt:lpstr>資金収支予算内訳表!Print_Area</vt:lpstr>
      <vt:lpstr>資金収支予算内訳表!Print_Titles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堀田税理士事務所06</dc:creator>
  <cp:lastModifiedBy>あいの里竜間 敬信福祉会</cp:lastModifiedBy>
  <cp:lastPrinted>2024-03-21T05:27:22Z</cp:lastPrinted>
  <dcterms:created xsi:type="dcterms:W3CDTF">2006-11-16T00:13:03Z</dcterms:created>
  <dcterms:modified xsi:type="dcterms:W3CDTF">2024-03-21T06:21:01Z</dcterms:modified>
</cp:coreProperties>
</file>