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00.97\事務ファイル\01_事務所\03_南口文明\南口文明\施設･法人事務等\理事･評議員・監事・選任委 関係\理事会・評議員会 （予算･決算､事業計画･報告）\R2年度中　理事会・評議員会\R3年度 予算･事業計画 （理･評とも決議省略 ｺﾛﾅｳｲﾙｽ）\"/>
    </mc:Choice>
  </mc:AlternateContent>
  <xr:revisionPtr revIDLastSave="0" documentId="8_{0FB6C165-8DFF-490E-BC3A-35C01C6B2741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資金収支予算書" sheetId="4" r:id="rId1"/>
    <sheet name="資金収支予算内訳表" sheetId="1" r:id="rId2"/>
  </sheets>
  <definedNames>
    <definedName name="_xlnm.Print_Titles" localSheetId="0">資金収支予算書!$1:$8</definedName>
    <definedName name="_xlnm.Print_Titles" localSheetId="1">資金収支予算内訳表!$1:$9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1" i="1" l="1"/>
  <c r="P21" i="1"/>
  <c r="M21" i="1"/>
  <c r="N21" i="1"/>
  <c r="D21" i="1"/>
  <c r="E21" i="1"/>
  <c r="F21" i="1"/>
  <c r="G21" i="1"/>
  <c r="H21" i="1"/>
  <c r="I21" i="1"/>
  <c r="J21" i="1"/>
  <c r="K21" i="1"/>
  <c r="L21" i="1"/>
  <c r="R15" i="1"/>
  <c r="P15" i="1"/>
  <c r="H15" i="1"/>
  <c r="I15" i="1"/>
  <c r="J15" i="1"/>
  <c r="K15" i="1"/>
  <c r="L15" i="1"/>
  <c r="M15" i="1"/>
  <c r="N15" i="1"/>
  <c r="D15" i="1"/>
  <c r="E15" i="1"/>
  <c r="G15" i="1"/>
  <c r="F15" i="1"/>
  <c r="E118" i="4"/>
  <c r="F116" i="4"/>
  <c r="E115" i="4"/>
  <c r="D115" i="4"/>
  <c r="F115" i="4" s="1"/>
  <c r="F114" i="4"/>
  <c r="E113" i="4"/>
  <c r="D113" i="4"/>
  <c r="F113" i="4" s="1"/>
  <c r="F112" i="4"/>
  <c r="F109" i="4"/>
  <c r="F108" i="4"/>
  <c r="E107" i="4"/>
  <c r="E110" i="4" s="1"/>
  <c r="E111" i="4" s="1"/>
  <c r="D107" i="4"/>
  <c r="F107" i="4" s="1"/>
  <c r="F106" i="4"/>
  <c r="F105" i="4"/>
  <c r="D103" i="4"/>
  <c r="F103" i="4" s="1"/>
  <c r="F102" i="4"/>
  <c r="E101" i="4"/>
  <c r="D101" i="4"/>
  <c r="F101" i="4" s="1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E82" i="4"/>
  <c r="D82" i="4"/>
  <c r="F82" i="4" s="1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E68" i="4"/>
  <c r="D68" i="4"/>
  <c r="F68" i="4" s="1"/>
  <c r="F67" i="4"/>
  <c r="F66" i="4"/>
  <c r="F65" i="4"/>
  <c r="F64" i="4"/>
  <c r="F63" i="4"/>
  <c r="F62" i="4"/>
  <c r="F61" i="4"/>
  <c r="F60" i="4"/>
  <c r="E60" i="4"/>
  <c r="E103" i="4" s="1"/>
  <c r="E104" i="4" s="1"/>
  <c r="D60" i="4"/>
  <c r="F58" i="4"/>
  <c r="F57" i="4"/>
  <c r="F56" i="4"/>
  <c r="E56" i="4"/>
  <c r="D56" i="4"/>
  <c r="F55" i="4"/>
  <c r="F54" i="4"/>
  <c r="F53" i="4"/>
  <c r="E52" i="4"/>
  <c r="D52" i="4"/>
  <c r="F52" i="4" s="1"/>
  <c r="F51" i="4"/>
  <c r="F50" i="4"/>
  <c r="F49" i="4"/>
  <c r="E48" i="4"/>
  <c r="F47" i="4"/>
  <c r="F46" i="4"/>
  <c r="F45" i="4"/>
  <c r="E44" i="4"/>
  <c r="D44" i="4"/>
  <c r="F44" i="4" s="1"/>
  <c r="E43" i="4"/>
  <c r="F42" i="4"/>
  <c r="F41" i="4"/>
  <c r="E40" i="4"/>
  <c r="D40" i="4"/>
  <c r="F40" i="4" s="1"/>
  <c r="F39" i="4"/>
  <c r="F38" i="4"/>
  <c r="F37" i="4"/>
  <c r="F36" i="4"/>
  <c r="F35" i="4"/>
  <c r="F34" i="4"/>
  <c r="F33" i="4"/>
  <c r="F32" i="4"/>
  <c r="F31" i="4"/>
  <c r="E30" i="4"/>
  <c r="D30" i="4"/>
  <c r="F30" i="4" s="1"/>
  <c r="F29" i="4"/>
  <c r="F28" i="4"/>
  <c r="E27" i="4"/>
  <c r="D27" i="4"/>
  <c r="F27" i="4" s="1"/>
  <c r="F26" i="4"/>
  <c r="E25" i="4"/>
  <c r="D25" i="4"/>
  <c r="F25" i="4" s="1"/>
  <c r="F24" i="4"/>
  <c r="E23" i="4"/>
  <c r="D23" i="4"/>
  <c r="F23" i="4" s="1"/>
  <c r="F22" i="4"/>
  <c r="E21" i="4"/>
  <c r="E20" i="4" s="1"/>
  <c r="D21" i="4"/>
  <c r="F21" i="4" s="1"/>
  <c r="D20" i="4"/>
  <c r="F20" i="4" s="1"/>
  <c r="F19" i="4"/>
  <c r="F18" i="4"/>
  <c r="E17" i="4"/>
  <c r="D17" i="4"/>
  <c r="F17" i="4" s="1"/>
  <c r="F16" i="4"/>
  <c r="E15" i="4"/>
  <c r="E14" i="4" s="1"/>
  <c r="E9" i="4" s="1"/>
  <c r="D15" i="4"/>
  <c r="F15" i="4" s="1"/>
  <c r="D14" i="4"/>
  <c r="D9" i="4" s="1"/>
  <c r="F13" i="4"/>
  <c r="F12" i="4"/>
  <c r="F11" i="4"/>
  <c r="F10" i="4"/>
  <c r="E10" i="4"/>
  <c r="D10" i="4"/>
  <c r="E119" i="4" l="1"/>
  <c r="F9" i="4"/>
  <c r="D43" i="4"/>
  <c r="F43" i="4" s="1"/>
  <c r="D110" i="4"/>
  <c r="D117" i="4"/>
  <c r="F14" i="4"/>
  <c r="D48" i="4"/>
  <c r="F48" i="4" s="1"/>
  <c r="D59" i="4" l="1"/>
  <c r="D118" i="4"/>
  <c r="F118" i="4" s="1"/>
  <c r="F117" i="4"/>
  <c r="F110" i="4"/>
  <c r="D111" i="4"/>
  <c r="F111" i="4" s="1"/>
  <c r="D104" i="4" l="1"/>
  <c r="F59" i="4"/>
  <c r="D119" i="4" l="1"/>
  <c r="F119" i="4" s="1"/>
  <c r="F104" i="4"/>
  <c r="F44" i="1" l="1"/>
  <c r="J44" i="1"/>
  <c r="N44" i="1"/>
  <c r="Q12" i="1"/>
  <c r="Q13" i="1"/>
  <c r="Q14" i="1"/>
  <c r="Q15" i="1"/>
  <c r="Q17" i="1"/>
  <c r="Q18" i="1"/>
  <c r="Q19" i="1"/>
  <c r="Q20" i="1"/>
  <c r="Q21" i="1"/>
  <c r="Q22" i="1"/>
  <c r="Q23" i="1"/>
  <c r="Q25" i="1"/>
  <c r="Q26" i="1"/>
  <c r="Q27" i="1"/>
  <c r="Q29" i="1"/>
  <c r="Q30" i="1"/>
  <c r="Q32" i="1"/>
  <c r="Q33" i="1"/>
  <c r="Q34" i="1"/>
  <c r="Q35" i="1"/>
  <c r="Q36" i="1"/>
  <c r="Q37" i="1"/>
  <c r="Q38" i="1"/>
  <c r="Q39" i="1"/>
  <c r="Q40" i="1"/>
  <c r="Q42" i="1"/>
  <c r="Q43" i="1"/>
  <c r="Q46" i="1"/>
  <c r="Q47" i="1"/>
  <c r="Q48" i="1"/>
  <c r="Q50" i="1"/>
  <c r="Q51" i="1"/>
  <c r="Q52" i="1"/>
  <c r="Q54" i="1"/>
  <c r="Q55" i="1"/>
  <c r="Q56" i="1"/>
  <c r="Q58" i="1"/>
  <c r="Q59" i="1"/>
  <c r="Q62" i="1"/>
  <c r="Q63" i="1"/>
  <c r="Q64" i="1"/>
  <c r="Q65" i="1"/>
  <c r="Q66" i="1"/>
  <c r="Q67" i="1"/>
  <c r="Q68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3" i="1"/>
  <c r="Q106" i="1"/>
  <c r="Q107" i="1"/>
  <c r="Q108" i="1"/>
  <c r="Q109" i="1"/>
  <c r="Q110" i="1"/>
  <c r="Q113" i="1"/>
  <c r="Q115" i="1"/>
  <c r="Q116" i="1"/>
  <c r="Q117" i="1"/>
  <c r="O12" i="1"/>
  <c r="S12" i="1" s="1"/>
  <c r="O13" i="1"/>
  <c r="O14" i="1"/>
  <c r="O15" i="1"/>
  <c r="O17" i="1"/>
  <c r="O19" i="1"/>
  <c r="O20" i="1"/>
  <c r="O21" i="1"/>
  <c r="O23" i="1"/>
  <c r="O25" i="1"/>
  <c r="O27" i="1"/>
  <c r="O29" i="1"/>
  <c r="O30" i="1"/>
  <c r="O32" i="1"/>
  <c r="O33" i="1"/>
  <c r="O34" i="1"/>
  <c r="O35" i="1"/>
  <c r="O36" i="1"/>
  <c r="O37" i="1"/>
  <c r="O38" i="1"/>
  <c r="O39" i="1"/>
  <c r="O40" i="1"/>
  <c r="O42" i="1"/>
  <c r="O43" i="1"/>
  <c r="O46" i="1"/>
  <c r="O47" i="1"/>
  <c r="O48" i="1"/>
  <c r="O50" i="1"/>
  <c r="O51" i="1"/>
  <c r="O52" i="1"/>
  <c r="O54" i="1"/>
  <c r="O55" i="1"/>
  <c r="O56" i="1"/>
  <c r="O58" i="1"/>
  <c r="O59" i="1"/>
  <c r="O62" i="1"/>
  <c r="O63" i="1"/>
  <c r="O64" i="1"/>
  <c r="O65" i="1"/>
  <c r="O66" i="1"/>
  <c r="O67" i="1"/>
  <c r="O68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3" i="1"/>
  <c r="O106" i="1"/>
  <c r="O107" i="1"/>
  <c r="O109" i="1"/>
  <c r="O110" i="1"/>
  <c r="O113" i="1"/>
  <c r="O115" i="1"/>
  <c r="O117" i="1"/>
  <c r="G119" i="1"/>
  <c r="K119" i="1"/>
  <c r="P119" i="1"/>
  <c r="Q119" i="1" s="1"/>
  <c r="F118" i="1"/>
  <c r="F119" i="1" s="1"/>
  <c r="G118" i="1"/>
  <c r="J118" i="1"/>
  <c r="J119" i="1" s="1"/>
  <c r="K118" i="1"/>
  <c r="N118" i="1"/>
  <c r="N119" i="1" s="1"/>
  <c r="P118" i="1"/>
  <c r="Q118" i="1" s="1"/>
  <c r="E116" i="1"/>
  <c r="F116" i="1"/>
  <c r="G116" i="1"/>
  <c r="H116" i="1"/>
  <c r="I116" i="1"/>
  <c r="J116" i="1"/>
  <c r="K116" i="1"/>
  <c r="L116" i="1"/>
  <c r="M116" i="1"/>
  <c r="N116" i="1"/>
  <c r="P116" i="1"/>
  <c r="R116" i="1"/>
  <c r="E114" i="1"/>
  <c r="E118" i="1" s="1"/>
  <c r="E119" i="1" s="1"/>
  <c r="F114" i="1"/>
  <c r="G114" i="1"/>
  <c r="H114" i="1"/>
  <c r="H118" i="1" s="1"/>
  <c r="H119" i="1" s="1"/>
  <c r="I114" i="1"/>
  <c r="I118" i="1" s="1"/>
  <c r="I119" i="1" s="1"/>
  <c r="J114" i="1"/>
  <c r="K114" i="1"/>
  <c r="L114" i="1"/>
  <c r="L118" i="1" s="1"/>
  <c r="L119" i="1" s="1"/>
  <c r="M114" i="1"/>
  <c r="M118" i="1" s="1"/>
  <c r="M119" i="1" s="1"/>
  <c r="N114" i="1"/>
  <c r="P114" i="1"/>
  <c r="Q114" i="1" s="1"/>
  <c r="R114" i="1"/>
  <c r="R118" i="1" s="1"/>
  <c r="R119" i="1" s="1"/>
  <c r="D116" i="1"/>
  <c r="O116" i="1" s="1"/>
  <c r="D114" i="1"/>
  <c r="H112" i="1"/>
  <c r="L112" i="1"/>
  <c r="R112" i="1"/>
  <c r="G111" i="1"/>
  <c r="G112" i="1" s="1"/>
  <c r="H111" i="1"/>
  <c r="K111" i="1"/>
  <c r="K112" i="1" s="1"/>
  <c r="L111" i="1"/>
  <c r="P111" i="1"/>
  <c r="Q111" i="1" s="1"/>
  <c r="R111" i="1"/>
  <c r="E108" i="1"/>
  <c r="E111" i="1" s="1"/>
  <c r="F108" i="1"/>
  <c r="F111" i="1" s="1"/>
  <c r="F112" i="1" s="1"/>
  <c r="G108" i="1"/>
  <c r="H108" i="1"/>
  <c r="I108" i="1"/>
  <c r="I111" i="1" s="1"/>
  <c r="I112" i="1" s="1"/>
  <c r="J108" i="1"/>
  <c r="J111" i="1" s="1"/>
  <c r="J112" i="1" s="1"/>
  <c r="K108" i="1"/>
  <c r="L108" i="1"/>
  <c r="M108" i="1"/>
  <c r="M111" i="1" s="1"/>
  <c r="M112" i="1" s="1"/>
  <c r="N108" i="1"/>
  <c r="N111" i="1" s="1"/>
  <c r="N112" i="1" s="1"/>
  <c r="P108" i="1"/>
  <c r="R108" i="1"/>
  <c r="D108" i="1"/>
  <c r="D111" i="1" s="1"/>
  <c r="D112" i="1" s="1"/>
  <c r="E102" i="1"/>
  <c r="F102" i="1"/>
  <c r="G102" i="1"/>
  <c r="O102" i="1" s="1"/>
  <c r="H102" i="1"/>
  <c r="I102" i="1"/>
  <c r="J102" i="1"/>
  <c r="K102" i="1"/>
  <c r="L102" i="1"/>
  <c r="M102" i="1"/>
  <c r="N102" i="1"/>
  <c r="P102" i="1"/>
  <c r="Q102" i="1" s="1"/>
  <c r="R102" i="1"/>
  <c r="D102" i="1"/>
  <c r="E83" i="1"/>
  <c r="F83" i="1"/>
  <c r="G83" i="1"/>
  <c r="O83" i="1" s="1"/>
  <c r="H83" i="1"/>
  <c r="I83" i="1"/>
  <c r="J83" i="1"/>
  <c r="K83" i="1"/>
  <c r="L83" i="1"/>
  <c r="M83" i="1"/>
  <c r="N83" i="1"/>
  <c r="P83" i="1"/>
  <c r="Q83" i="1" s="1"/>
  <c r="R83" i="1"/>
  <c r="D83" i="1"/>
  <c r="E69" i="1"/>
  <c r="F69" i="1"/>
  <c r="G69" i="1"/>
  <c r="H69" i="1"/>
  <c r="I69" i="1"/>
  <c r="J69" i="1"/>
  <c r="K69" i="1"/>
  <c r="L69" i="1"/>
  <c r="M69" i="1"/>
  <c r="N69" i="1"/>
  <c r="P69" i="1"/>
  <c r="Q69" i="1" s="1"/>
  <c r="R69" i="1"/>
  <c r="D69" i="1"/>
  <c r="O69" i="1" s="1"/>
  <c r="E61" i="1"/>
  <c r="E104" i="1" s="1"/>
  <c r="F61" i="1"/>
  <c r="F104" i="1" s="1"/>
  <c r="G61" i="1"/>
  <c r="G104" i="1" s="1"/>
  <c r="H61" i="1"/>
  <c r="H104" i="1" s="1"/>
  <c r="I61" i="1"/>
  <c r="I104" i="1" s="1"/>
  <c r="J61" i="1"/>
  <c r="J104" i="1" s="1"/>
  <c r="K61" i="1"/>
  <c r="K104" i="1" s="1"/>
  <c r="L61" i="1"/>
  <c r="L104" i="1" s="1"/>
  <c r="M61" i="1"/>
  <c r="M104" i="1" s="1"/>
  <c r="N61" i="1"/>
  <c r="N104" i="1" s="1"/>
  <c r="P61" i="1"/>
  <c r="Q61" i="1" s="1"/>
  <c r="R61" i="1"/>
  <c r="R104" i="1" s="1"/>
  <c r="D61" i="1"/>
  <c r="D104" i="1" s="1"/>
  <c r="E57" i="1"/>
  <c r="F57" i="1"/>
  <c r="G57" i="1"/>
  <c r="O57" i="1" s="1"/>
  <c r="H57" i="1"/>
  <c r="I57" i="1"/>
  <c r="J57" i="1"/>
  <c r="K57" i="1"/>
  <c r="L57" i="1"/>
  <c r="M57" i="1"/>
  <c r="N57" i="1"/>
  <c r="P57" i="1"/>
  <c r="Q57" i="1" s="1"/>
  <c r="R57" i="1"/>
  <c r="D57" i="1"/>
  <c r="G49" i="1"/>
  <c r="H49" i="1"/>
  <c r="K49" i="1"/>
  <c r="L49" i="1"/>
  <c r="P49" i="1"/>
  <c r="Q49" i="1" s="1"/>
  <c r="R49" i="1"/>
  <c r="E53" i="1"/>
  <c r="E49" i="1" s="1"/>
  <c r="F53" i="1"/>
  <c r="F49" i="1" s="1"/>
  <c r="G53" i="1"/>
  <c r="H53" i="1"/>
  <c r="I53" i="1"/>
  <c r="I49" i="1" s="1"/>
  <c r="J53" i="1"/>
  <c r="J49" i="1" s="1"/>
  <c r="K53" i="1"/>
  <c r="L53" i="1"/>
  <c r="M53" i="1"/>
  <c r="M49" i="1" s="1"/>
  <c r="N53" i="1"/>
  <c r="N49" i="1" s="1"/>
  <c r="P53" i="1"/>
  <c r="Q53" i="1" s="1"/>
  <c r="R53" i="1"/>
  <c r="D53" i="1"/>
  <c r="O53" i="1" s="1"/>
  <c r="E45" i="1"/>
  <c r="E44" i="1" s="1"/>
  <c r="F45" i="1"/>
  <c r="G45" i="1"/>
  <c r="G44" i="1" s="1"/>
  <c r="H45" i="1"/>
  <c r="H44" i="1" s="1"/>
  <c r="I45" i="1"/>
  <c r="I44" i="1" s="1"/>
  <c r="J45" i="1"/>
  <c r="K45" i="1"/>
  <c r="K44" i="1" s="1"/>
  <c r="L45" i="1"/>
  <c r="L44" i="1" s="1"/>
  <c r="M45" i="1"/>
  <c r="M44" i="1" s="1"/>
  <c r="N45" i="1"/>
  <c r="P45" i="1"/>
  <c r="P44" i="1" s="1"/>
  <c r="Q44" i="1" s="1"/>
  <c r="R45" i="1"/>
  <c r="R44" i="1" s="1"/>
  <c r="D45" i="1"/>
  <c r="D44" i="1" s="1"/>
  <c r="E41" i="1"/>
  <c r="F41" i="1"/>
  <c r="G41" i="1"/>
  <c r="H41" i="1"/>
  <c r="O41" i="1" s="1"/>
  <c r="I41" i="1"/>
  <c r="J41" i="1"/>
  <c r="K41" i="1"/>
  <c r="L41" i="1"/>
  <c r="M41" i="1"/>
  <c r="N41" i="1"/>
  <c r="P41" i="1"/>
  <c r="Q41" i="1" s="1"/>
  <c r="R41" i="1"/>
  <c r="D41" i="1"/>
  <c r="E31" i="1"/>
  <c r="F31" i="1"/>
  <c r="G31" i="1"/>
  <c r="G10" i="1" s="1"/>
  <c r="G60" i="1" s="1"/>
  <c r="G105" i="1" s="1"/>
  <c r="G120" i="1" s="1"/>
  <c r="H31" i="1"/>
  <c r="I31" i="1"/>
  <c r="J31" i="1"/>
  <c r="K31" i="1"/>
  <c r="K10" i="1" s="1"/>
  <c r="K60" i="1" s="1"/>
  <c r="K105" i="1" s="1"/>
  <c r="K120" i="1" s="1"/>
  <c r="L31" i="1"/>
  <c r="M31" i="1"/>
  <c r="N31" i="1"/>
  <c r="P31" i="1"/>
  <c r="Q31" i="1" s="1"/>
  <c r="R31" i="1"/>
  <c r="D31" i="1"/>
  <c r="E28" i="1"/>
  <c r="F28" i="1"/>
  <c r="O28" i="1" s="1"/>
  <c r="G28" i="1"/>
  <c r="H28" i="1"/>
  <c r="I28" i="1"/>
  <c r="J28" i="1"/>
  <c r="K28" i="1"/>
  <c r="L28" i="1"/>
  <c r="M28" i="1"/>
  <c r="N28" i="1"/>
  <c r="P28" i="1"/>
  <c r="Q28" i="1" s="1"/>
  <c r="R28" i="1"/>
  <c r="D28" i="1"/>
  <c r="E26" i="1"/>
  <c r="F26" i="1"/>
  <c r="G26" i="1"/>
  <c r="H26" i="1"/>
  <c r="I26" i="1"/>
  <c r="J26" i="1"/>
  <c r="K26" i="1"/>
  <c r="L26" i="1"/>
  <c r="M26" i="1"/>
  <c r="N26" i="1"/>
  <c r="P26" i="1"/>
  <c r="R26" i="1"/>
  <c r="D26" i="1"/>
  <c r="D10" i="1" s="1"/>
  <c r="E24" i="1"/>
  <c r="F24" i="1"/>
  <c r="G24" i="1"/>
  <c r="H24" i="1"/>
  <c r="O24" i="1" s="1"/>
  <c r="I24" i="1"/>
  <c r="J24" i="1"/>
  <c r="K24" i="1"/>
  <c r="L24" i="1"/>
  <c r="M24" i="1"/>
  <c r="N24" i="1"/>
  <c r="P24" i="1"/>
  <c r="Q24" i="1" s="1"/>
  <c r="R24" i="1"/>
  <c r="E22" i="1"/>
  <c r="F22" i="1"/>
  <c r="G22" i="1"/>
  <c r="H22" i="1"/>
  <c r="I22" i="1"/>
  <c r="J22" i="1"/>
  <c r="K22" i="1"/>
  <c r="L22" i="1"/>
  <c r="M22" i="1"/>
  <c r="N22" i="1"/>
  <c r="P22" i="1"/>
  <c r="R22" i="1"/>
  <c r="D24" i="1"/>
  <c r="D22" i="1"/>
  <c r="O22" i="1" s="1"/>
  <c r="G18" i="1"/>
  <c r="H18" i="1"/>
  <c r="I18" i="1"/>
  <c r="J18" i="1"/>
  <c r="K18" i="1"/>
  <c r="L18" i="1"/>
  <c r="M18" i="1"/>
  <c r="N18" i="1"/>
  <c r="P18" i="1"/>
  <c r="R18" i="1"/>
  <c r="D18" i="1"/>
  <c r="O18" i="1" s="1"/>
  <c r="E18" i="1"/>
  <c r="F18" i="1"/>
  <c r="G16" i="1"/>
  <c r="H16" i="1"/>
  <c r="I16" i="1"/>
  <c r="J16" i="1"/>
  <c r="K16" i="1"/>
  <c r="L16" i="1"/>
  <c r="M16" i="1"/>
  <c r="N16" i="1"/>
  <c r="P16" i="1"/>
  <c r="Q16" i="1" s="1"/>
  <c r="R16" i="1"/>
  <c r="D16" i="1"/>
  <c r="E16" i="1"/>
  <c r="F16" i="1"/>
  <c r="P11" i="1"/>
  <c r="Q11" i="1" s="1"/>
  <c r="R11" i="1"/>
  <c r="R10" i="1" s="1"/>
  <c r="F11" i="1"/>
  <c r="O11" i="1" s="1"/>
  <c r="G11" i="1"/>
  <c r="H11" i="1"/>
  <c r="H10" i="1" s="1"/>
  <c r="I11" i="1"/>
  <c r="I10" i="1" s="1"/>
  <c r="J11" i="1"/>
  <c r="J10" i="1" s="1"/>
  <c r="K11" i="1"/>
  <c r="L11" i="1"/>
  <c r="L10" i="1" s="1"/>
  <c r="M11" i="1"/>
  <c r="M10" i="1" s="1"/>
  <c r="N11" i="1"/>
  <c r="N10" i="1" s="1"/>
  <c r="D11" i="1"/>
  <c r="E11" i="1"/>
  <c r="L60" i="1" l="1"/>
  <c r="L105" i="1" s="1"/>
  <c r="L120" i="1" s="1"/>
  <c r="O16" i="1"/>
  <c r="N60" i="1"/>
  <c r="N105" i="1" s="1"/>
  <c r="N120" i="1" s="1"/>
  <c r="O44" i="1"/>
  <c r="O104" i="1"/>
  <c r="O111" i="1"/>
  <c r="S111" i="1" s="1"/>
  <c r="J60" i="1"/>
  <c r="J105" i="1" s="1"/>
  <c r="J120" i="1" s="1"/>
  <c r="I60" i="1"/>
  <c r="I105" i="1" s="1"/>
  <c r="I120" i="1" s="1"/>
  <c r="M60" i="1"/>
  <c r="M105" i="1" s="1"/>
  <c r="M120" i="1" s="1"/>
  <c r="R60" i="1"/>
  <c r="R105" i="1" s="1"/>
  <c r="R120" i="1" s="1"/>
  <c r="O108" i="1"/>
  <c r="S22" i="1"/>
  <c r="P112" i="1"/>
  <c r="Q112" i="1" s="1"/>
  <c r="S112" i="1" s="1"/>
  <c r="D118" i="1"/>
  <c r="P10" i="1"/>
  <c r="D49" i="1"/>
  <c r="O49" i="1" s="1"/>
  <c r="P104" i="1"/>
  <c r="Q104" i="1" s="1"/>
  <c r="S104" i="1" s="1"/>
  <c r="O61" i="1"/>
  <c r="O26" i="1"/>
  <c r="Q45" i="1"/>
  <c r="S45" i="1" s="1"/>
  <c r="O114" i="1"/>
  <c r="F10" i="1"/>
  <c r="F60" i="1" s="1"/>
  <c r="F105" i="1" s="1"/>
  <c r="F120" i="1" s="1"/>
  <c r="O45" i="1"/>
  <c r="E112" i="1"/>
  <c r="O112" i="1" s="1"/>
  <c r="O31" i="1"/>
  <c r="S31" i="1" s="1"/>
  <c r="E10" i="1"/>
  <c r="E60" i="1" s="1"/>
  <c r="E105" i="1" s="1"/>
  <c r="H60" i="1"/>
  <c r="H105" i="1" s="1"/>
  <c r="H120" i="1" s="1"/>
  <c r="S14" i="1"/>
  <c r="S18" i="1"/>
  <c r="S85" i="1"/>
  <c r="S16" i="1"/>
  <c r="S15" i="1"/>
  <c r="S78" i="1"/>
  <c r="S86" i="1"/>
  <c r="S54" i="1"/>
  <c r="S40" i="1"/>
  <c r="S108" i="1"/>
  <c r="S103" i="1"/>
  <c r="S87" i="1"/>
  <c r="S79" i="1"/>
  <c r="S71" i="1"/>
  <c r="S55" i="1"/>
  <c r="S47" i="1"/>
  <c r="S116" i="1"/>
  <c r="S107" i="1"/>
  <c r="S102" i="1"/>
  <c r="S98" i="1"/>
  <c r="S90" i="1"/>
  <c r="S74" i="1"/>
  <c r="S70" i="1"/>
  <c r="S66" i="1"/>
  <c r="S58" i="1"/>
  <c r="S46" i="1"/>
  <c r="S30" i="1"/>
  <c r="S13" i="1"/>
  <c r="S17" i="1"/>
  <c r="S95" i="1"/>
  <c r="S63" i="1"/>
  <c r="S38" i="1"/>
  <c r="S94" i="1"/>
  <c r="S82" i="1"/>
  <c r="S62" i="1"/>
  <c r="S50" i="1"/>
  <c r="S37" i="1"/>
  <c r="S117" i="1"/>
  <c r="S114" i="1"/>
  <c r="S113" i="1"/>
  <c r="S100" i="1"/>
  <c r="S96" i="1"/>
  <c r="S92" i="1"/>
  <c r="S88" i="1"/>
  <c r="S84" i="1"/>
  <c r="S80" i="1"/>
  <c r="S76" i="1"/>
  <c r="S72" i="1"/>
  <c r="S68" i="1"/>
  <c r="S64" i="1"/>
  <c r="S56" i="1"/>
  <c r="S52" i="1"/>
  <c r="S48" i="1"/>
  <c r="S44" i="1"/>
  <c r="S42" i="1"/>
  <c r="S39" i="1"/>
  <c r="S35" i="1"/>
  <c r="S32" i="1"/>
  <c r="S29" i="1"/>
  <c r="S26" i="1"/>
  <c r="S21" i="1"/>
  <c r="S101" i="1"/>
  <c r="S93" i="1"/>
  <c r="S77" i="1"/>
  <c r="S61" i="1"/>
  <c r="S53" i="1"/>
  <c r="S36" i="1"/>
  <c r="S25" i="1"/>
  <c r="S91" i="1"/>
  <c r="S99" i="1"/>
  <c r="S83" i="1"/>
  <c r="S75" i="1"/>
  <c r="S67" i="1"/>
  <c r="S59" i="1"/>
  <c r="S51" i="1"/>
  <c r="S41" i="1"/>
  <c r="S34" i="1"/>
  <c r="S28" i="1"/>
  <c r="S24" i="1"/>
  <c r="S20" i="1"/>
  <c r="S11" i="1"/>
  <c r="S69" i="1"/>
  <c r="S19" i="1"/>
  <c r="S115" i="1"/>
  <c r="S110" i="1"/>
  <c r="S109" i="1"/>
  <c r="S106" i="1"/>
  <c r="S97" i="1"/>
  <c r="S89" i="1"/>
  <c r="S73" i="1"/>
  <c r="S49" i="1"/>
  <c r="S43" i="1"/>
  <c r="S27" i="1"/>
  <c r="S23" i="1"/>
  <c r="S81" i="1"/>
  <c r="S65" i="1"/>
  <c r="S57" i="1"/>
  <c r="S33" i="1"/>
  <c r="P60" i="1" l="1"/>
  <c r="Q10" i="1"/>
  <c r="E120" i="1"/>
  <c r="D119" i="1"/>
  <c r="O119" i="1" s="1"/>
  <c r="S119" i="1" s="1"/>
  <c r="O118" i="1"/>
  <c r="S118" i="1" s="1"/>
  <c r="D60" i="1"/>
  <c r="O10" i="1"/>
  <c r="S10" i="1" l="1"/>
  <c r="O60" i="1"/>
  <c r="D105" i="1"/>
  <c r="Q60" i="1"/>
  <c r="P105" i="1"/>
  <c r="Q105" i="1" l="1"/>
  <c r="P120" i="1"/>
  <c r="Q120" i="1" s="1"/>
  <c r="D120" i="1"/>
  <c r="O120" i="1" s="1"/>
  <c r="O105" i="1"/>
  <c r="S105" i="1" s="1"/>
  <c r="S60" i="1"/>
  <c r="S120" i="1" l="1"/>
</calcChain>
</file>

<file path=xl/sharedStrings.xml><?xml version="1.0" encoding="utf-8"?>
<sst xmlns="http://schemas.openxmlformats.org/spreadsheetml/2006/main" count="285" uniqueCount="257">
  <si>
    <t>社会福祉法人敬信福祉会</t>
    <phoneticPr fontId="2"/>
  </si>
  <si>
    <t>資金収支予算内訳表</t>
    <phoneticPr fontId="2"/>
  </si>
  <si>
    <t>（自）令和 3 年 4 月 1 日  （至）令和 4 年 3 月 31 日</t>
    <phoneticPr fontId="2"/>
  </si>
  <si>
    <t>勘　定　科　目</t>
    <phoneticPr fontId="2"/>
  </si>
  <si>
    <t>介護保険事業収入</t>
    <phoneticPr fontId="2"/>
  </si>
  <si>
    <t xml:space="preserve">  施設介護料収入</t>
    <phoneticPr fontId="2"/>
  </si>
  <si>
    <t xml:space="preserve">    介護報酬収入</t>
    <phoneticPr fontId="2"/>
  </si>
  <si>
    <t xml:space="preserve">    利用者負担金収入(公費)</t>
    <phoneticPr fontId="2"/>
  </si>
  <si>
    <t xml:space="preserve">    利用者負担金収入(一般)</t>
    <phoneticPr fontId="2"/>
  </si>
  <si>
    <t xml:space="preserve">  居宅介護料収入</t>
    <phoneticPr fontId="2"/>
  </si>
  <si>
    <t xml:space="preserve">  （介護報酬収入）</t>
    <phoneticPr fontId="2"/>
  </si>
  <si>
    <t xml:space="preserve">  （利用者負担金収入）</t>
    <phoneticPr fontId="2"/>
  </si>
  <si>
    <t xml:space="preserve">    介護負担金収入(公費)</t>
    <phoneticPr fontId="2"/>
  </si>
  <si>
    <t xml:space="preserve">    介護負担金収入(一般)</t>
    <phoneticPr fontId="2"/>
  </si>
  <si>
    <t xml:space="preserve">  地域密着型介護料収入</t>
    <phoneticPr fontId="2"/>
  </si>
  <si>
    <t xml:space="preserve">  居宅介護支援介護料収入</t>
    <phoneticPr fontId="2"/>
  </si>
  <si>
    <t xml:space="preserve">    居宅介護支援介護料収入</t>
    <phoneticPr fontId="2"/>
  </si>
  <si>
    <t xml:space="preserve">  介護予防・日常生活支援総合事業収入</t>
    <phoneticPr fontId="2"/>
  </si>
  <si>
    <t xml:space="preserve">    事業費収入</t>
    <phoneticPr fontId="2"/>
  </si>
  <si>
    <t xml:space="preserve">    事業負担金収入(一般)</t>
    <phoneticPr fontId="2"/>
  </si>
  <si>
    <t xml:space="preserve">  利用者等利用料収入</t>
    <phoneticPr fontId="2"/>
  </si>
  <si>
    <t xml:space="preserve">    施設サービス利用料収入</t>
    <phoneticPr fontId="2"/>
  </si>
  <si>
    <t xml:space="preserve">    居宅介護サービス利用料収入</t>
    <phoneticPr fontId="2"/>
  </si>
  <si>
    <t xml:space="preserve">    食費収入(公費)</t>
    <phoneticPr fontId="2"/>
  </si>
  <si>
    <t xml:space="preserve">    食費収入(一般)</t>
    <phoneticPr fontId="2"/>
  </si>
  <si>
    <t xml:space="preserve">    食費収入(特定)</t>
    <phoneticPr fontId="2"/>
  </si>
  <si>
    <t xml:space="preserve">    居住費収入(公費)</t>
    <phoneticPr fontId="2"/>
  </si>
  <si>
    <t xml:space="preserve">    居住費収入(一般)</t>
    <phoneticPr fontId="2"/>
  </si>
  <si>
    <t xml:space="preserve">    その他の利用料収入</t>
    <phoneticPr fontId="2"/>
  </si>
  <si>
    <t xml:space="preserve">  その他の事業収入</t>
    <phoneticPr fontId="2"/>
  </si>
  <si>
    <t>事
業
活
動
に
よ
る
収
支</t>
    <phoneticPr fontId="2"/>
  </si>
  <si>
    <t>収
入</t>
    <phoneticPr fontId="2"/>
  </si>
  <si>
    <t xml:space="preserve">    受託事業収入（公費）</t>
    <phoneticPr fontId="2"/>
  </si>
  <si>
    <t>老人福祉事業収入</t>
    <phoneticPr fontId="2"/>
  </si>
  <si>
    <t xml:space="preserve">  運営事業収入</t>
    <phoneticPr fontId="2"/>
  </si>
  <si>
    <t xml:space="preserve">    管理費収入</t>
    <phoneticPr fontId="2"/>
  </si>
  <si>
    <t xml:space="preserve">    補助金事業収入(公費)</t>
    <phoneticPr fontId="2"/>
  </si>
  <si>
    <t>医療事業収入</t>
    <phoneticPr fontId="2"/>
  </si>
  <si>
    <t xml:space="preserve">  外来診療収入(公費)</t>
    <phoneticPr fontId="2"/>
  </si>
  <si>
    <t xml:space="preserve">  外来診療収入(一般)</t>
    <phoneticPr fontId="2"/>
  </si>
  <si>
    <t xml:space="preserve">  保健予防活動収入</t>
    <phoneticPr fontId="2"/>
  </si>
  <si>
    <t xml:space="preserve">  その他の医療事業収入</t>
    <phoneticPr fontId="2"/>
  </si>
  <si>
    <t>経常経費寄附金収入</t>
    <phoneticPr fontId="2"/>
  </si>
  <si>
    <t>受取利息配当金収入</t>
    <phoneticPr fontId="2"/>
  </si>
  <si>
    <t>その他の収入</t>
    <phoneticPr fontId="2"/>
  </si>
  <si>
    <t xml:space="preserve">  利用者等外給食費収入</t>
    <phoneticPr fontId="2"/>
  </si>
  <si>
    <t xml:space="preserve">  雑収入</t>
    <phoneticPr fontId="2"/>
  </si>
  <si>
    <t xml:space="preserve">    事業活動収入計（1）</t>
    <phoneticPr fontId="2"/>
  </si>
  <si>
    <t>人件費支出</t>
    <phoneticPr fontId="2"/>
  </si>
  <si>
    <t xml:space="preserve">  役員報酬支出</t>
    <phoneticPr fontId="2"/>
  </si>
  <si>
    <t xml:space="preserve">  職員給料支出</t>
    <phoneticPr fontId="2"/>
  </si>
  <si>
    <t xml:space="preserve">  職員賞与支出</t>
    <phoneticPr fontId="2"/>
  </si>
  <si>
    <t xml:space="preserve">  非常勤職員給与支出</t>
    <phoneticPr fontId="2"/>
  </si>
  <si>
    <t xml:space="preserve">  派遣職員費支出</t>
    <phoneticPr fontId="2"/>
  </si>
  <si>
    <t xml:space="preserve">  退職給付支出</t>
    <phoneticPr fontId="2"/>
  </si>
  <si>
    <t xml:space="preserve">  法定福利費支出</t>
    <phoneticPr fontId="2"/>
  </si>
  <si>
    <t>事業費支出</t>
    <phoneticPr fontId="2"/>
  </si>
  <si>
    <t xml:space="preserve">  給食費支出</t>
    <phoneticPr fontId="2"/>
  </si>
  <si>
    <t xml:space="preserve">  介護用品費支出</t>
    <phoneticPr fontId="2"/>
  </si>
  <si>
    <t xml:space="preserve">  医薬品費支出</t>
    <phoneticPr fontId="2"/>
  </si>
  <si>
    <t xml:space="preserve">  診療・療養等材料費支出</t>
    <phoneticPr fontId="2"/>
  </si>
  <si>
    <t xml:space="preserve">  保健衛生費支出</t>
    <phoneticPr fontId="2"/>
  </si>
  <si>
    <t xml:space="preserve">  教養娯楽費支出</t>
    <phoneticPr fontId="2"/>
  </si>
  <si>
    <t xml:space="preserve">  日用品費支出</t>
    <phoneticPr fontId="2"/>
  </si>
  <si>
    <t xml:space="preserve">  水道光熱費支出</t>
    <phoneticPr fontId="2"/>
  </si>
  <si>
    <t xml:space="preserve">  燃料費支出</t>
    <phoneticPr fontId="2"/>
  </si>
  <si>
    <t xml:space="preserve">  消耗器具備品費支出</t>
    <phoneticPr fontId="2"/>
  </si>
  <si>
    <t>支
出</t>
    <phoneticPr fontId="2"/>
  </si>
  <si>
    <t xml:space="preserve">  保険料支出</t>
    <phoneticPr fontId="2"/>
  </si>
  <si>
    <t xml:space="preserve">  賃借料支出</t>
    <phoneticPr fontId="2"/>
  </si>
  <si>
    <t xml:space="preserve">  車輛費支出</t>
    <phoneticPr fontId="2"/>
  </si>
  <si>
    <t xml:space="preserve">  雑支出</t>
    <phoneticPr fontId="2"/>
  </si>
  <si>
    <t>事務費支出</t>
    <phoneticPr fontId="2"/>
  </si>
  <si>
    <t xml:space="preserve">  福利厚生費支出</t>
    <phoneticPr fontId="2"/>
  </si>
  <si>
    <t xml:space="preserve">  職員被服費支出</t>
    <phoneticPr fontId="2"/>
  </si>
  <si>
    <t xml:space="preserve">  旅費交通費支出</t>
    <phoneticPr fontId="2"/>
  </si>
  <si>
    <t xml:space="preserve">  研修研究費支出</t>
    <phoneticPr fontId="2"/>
  </si>
  <si>
    <t xml:space="preserve">  事務消耗品費支出</t>
    <phoneticPr fontId="2"/>
  </si>
  <si>
    <t xml:space="preserve">  修繕費支出</t>
    <phoneticPr fontId="2"/>
  </si>
  <si>
    <t xml:space="preserve">  通信運搬費支出</t>
    <phoneticPr fontId="2"/>
  </si>
  <si>
    <t xml:space="preserve">  会議費支出</t>
    <phoneticPr fontId="2"/>
  </si>
  <si>
    <t xml:space="preserve">  広報費支出</t>
    <phoneticPr fontId="2"/>
  </si>
  <si>
    <t xml:space="preserve">  業務委託費支出</t>
    <phoneticPr fontId="2"/>
  </si>
  <si>
    <t xml:space="preserve">  手数料支出</t>
    <phoneticPr fontId="2"/>
  </si>
  <si>
    <t xml:space="preserve">  土地・建物賃借料支出</t>
    <phoneticPr fontId="2"/>
  </si>
  <si>
    <t xml:space="preserve">  租税公課支出</t>
    <phoneticPr fontId="2"/>
  </si>
  <si>
    <t xml:space="preserve">  保守料支出</t>
    <phoneticPr fontId="2"/>
  </si>
  <si>
    <t xml:space="preserve">  渉外費支出</t>
    <phoneticPr fontId="2"/>
  </si>
  <si>
    <t xml:space="preserve">  諸会費支出</t>
    <phoneticPr fontId="2"/>
  </si>
  <si>
    <t>支払利息支出</t>
    <phoneticPr fontId="2"/>
  </si>
  <si>
    <t>その他の支出</t>
    <phoneticPr fontId="2"/>
  </si>
  <si>
    <t xml:space="preserve">  利用者等外給食費支出</t>
    <phoneticPr fontId="2"/>
  </si>
  <si>
    <t>支
出</t>
    <phoneticPr fontId="2"/>
  </si>
  <si>
    <t xml:space="preserve">    事業活動支出計（2）</t>
    <phoneticPr fontId="2"/>
  </si>
  <si>
    <t xml:space="preserve">  事業活動資金収支差額（3）=（1）-（2）</t>
    <phoneticPr fontId="2"/>
  </si>
  <si>
    <t/>
    <phoneticPr fontId="2"/>
  </si>
  <si>
    <t xml:space="preserve">    施設整備等収入計（4）</t>
    <phoneticPr fontId="2"/>
  </si>
  <si>
    <t>設備資金借入金元金償還支出</t>
    <phoneticPr fontId="2"/>
  </si>
  <si>
    <t>固定資産取得支出</t>
    <phoneticPr fontId="2"/>
  </si>
  <si>
    <t xml:space="preserve">  器具及び備品取得支出</t>
    <phoneticPr fontId="2"/>
  </si>
  <si>
    <t>ファイナンス・リース債務の返済支出</t>
    <phoneticPr fontId="2"/>
  </si>
  <si>
    <t xml:space="preserve">    施設整備等支出計（5）</t>
    <phoneticPr fontId="2"/>
  </si>
  <si>
    <t xml:space="preserve">    その他の活動収入計（7）</t>
    <phoneticPr fontId="2"/>
  </si>
  <si>
    <t>積立資産支出</t>
    <phoneticPr fontId="2"/>
  </si>
  <si>
    <t xml:space="preserve">  退職給付引当資産支出</t>
    <phoneticPr fontId="2"/>
  </si>
  <si>
    <t>その他の活動による支出</t>
    <phoneticPr fontId="2"/>
  </si>
  <si>
    <t xml:space="preserve">  長期未払金支出</t>
    <phoneticPr fontId="2"/>
  </si>
  <si>
    <t xml:space="preserve">    その他の活動支出計（8）</t>
    <phoneticPr fontId="2"/>
  </si>
  <si>
    <t xml:space="preserve">  その他の活動資金収支差額（9）=（7）-（8）</t>
    <phoneticPr fontId="2"/>
  </si>
  <si>
    <t/>
    <phoneticPr fontId="2"/>
  </si>
  <si>
    <t xml:space="preserve">  当期資金収支差額合計（11）=（3）+（6）+（9）-（10）</t>
    <phoneticPr fontId="2"/>
  </si>
  <si>
    <t/>
    <phoneticPr fontId="2"/>
  </si>
  <si>
    <t>本部</t>
  </si>
  <si>
    <t>あいの里竜間
拠点区分合計</t>
    <rPh sb="3" eb="4">
      <t>サト</t>
    </rPh>
    <rPh sb="4" eb="6">
      <t>タツマ</t>
    </rPh>
    <rPh sb="7" eb="9">
      <t>キョテン</t>
    </rPh>
    <rPh sb="9" eb="11">
      <t>クブン</t>
    </rPh>
    <rPh sb="11" eb="13">
      <t>ゴウケイ</t>
    </rPh>
    <phoneticPr fontId="1"/>
  </si>
  <si>
    <t>ケアハウス
拠点区分合計</t>
    <rPh sb="6" eb="8">
      <t>キョテン</t>
    </rPh>
    <rPh sb="8" eb="10">
      <t>クブン</t>
    </rPh>
    <rPh sb="10" eb="12">
      <t>ゴウケイ</t>
    </rPh>
    <phoneticPr fontId="1"/>
  </si>
  <si>
    <t>法人合計</t>
    <rPh sb="0" eb="2">
      <t>ホウジン</t>
    </rPh>
    <phoneticPr fontId="1"/>
  </si>
  <si>
    <t>特別養護老人ホーム
あいの里竜間</t>
    <phoneticPr fontId="1"/>
  </si>
  <si>
    <t>短期入所生活介護
あいの里竜間</t>
    <phoneticPr fontId="1"/>
  </si>
  <si>
    <t>通所介護事業所
あいの里竜間</t>
    <phoneticPr fontId="1"/>
  </si>
  <si>
    <t>あいの里竜間
診療所</t>
    <phoneticPr fontId="1"/>
  </si>
  <si>
    <t>あいの里
ケアプランセンター</t>
    <phoneticPr fontId="1"/>
  </si>
  <si>
    <t>あいの里ヘルパー
ステーション</t>
    <phoneticPr fontId="1"/>
  </si>
  <si>
    <t>身体障害者
短期入所事業</t>
    <phoneticPr fontId="1"/>
  </si>
  <si>
    <t>グループホーム
あいの里きらら</t>
    <phoneticPr fontId="1"/>
  </si>
  <si>
    <t>グループホーム
あいの里すばる</t>
    <phoneticPr fontId="1"/>
  </si>
  <si>
    <t>小規模多機能
あいの里ポラリス</t>
    <phoneticPr fontId="1"/>
  </si>
  <si>
    <t>軽費老人ホーム
あいの里竜間</t>
    <phoneticPr fontId="1"/>
  </si>
  <si>
    <t>内部取引消去</t>
    <phoneticPr fontId="1"/>
  </si>
  <si>
    <t xml:space="preserve">    居住費収入(特定)</t>
    <rPh sb="10" eb="12">
      <t>トクテイ</t>
    </rPh>
    <phoneticPr fontId="2"/>
  </si>
  <si>
    <t xml:space="preserve">    受託事業収入（一般）</t>
    <rPh sb="11" eb="13">
      <t>イッパン</t>
    </rPh>
    <phoneticPr fontId="2"/>
  </si>
  <si>
    <t xml:space="preserve"> 施設整備等資金収支差額（6）=（4）-（5）</t>
    <phoneticPr fontId="2"/>
  </si>
  <si>
    <t/>
  </si>
  <si>
    <t>収入</t>
    <rPh sb="0" eb="2">
      <t>シュウニュウ</t>
    </rPh>
    <phoneticPr fontId="2"/>
  </si>
  <si>
    <t>支出</t>
    <rPh sb="0" eb="2">
      <t>シシュツ</t>
    </rPh>
    <phoneticPr fontId="1"/>
  </si>
  <si>
    <t>施設整備等による収支</t>
    <phoneticPr fontId="1"/>
  </si>
  <si>
    <t>施設整備等による収支</t>
    <phoneticPr fontId="2"/>
  </si>
  <si>
    <t>その他の活動による収支</t>
    <phoneticPr fontId="2"/>
  </si>
  <si>
    <t>社会福祉法人敬信福祉会</t>
    <phoneticPr fontId="4"/>
  </si>
  <si>
    <t>資金収支予算書</t>
    <phoneticPr fontId="4"/>
  </si>
  <si>
    <t>（自）令和 3 年 4 月 1 日  （至）令和 4 年 3 月 31 日</t>
    <phoneticPr fontId="4"/>
  </si>
  <si>
    <t>（単位：円）</t>
    <phoneticPr fontId="4"/>
  </si>
  <si>
    <t>勘　定　科　目</t>
    <phoneticPr fontId="4"/>
  </si>
  <si>
    <t>当年度予算額</t>
    <phoneticPr fontId="4"/>
  </si>
  <si>
    <t>前年度予算額</t>
    <phoneticPr fontId="4"/>
  </si>
  <si>
    <t>増　減　額</t>
    <phoneticPr fontId="4"/>
  </si>
  <si>
    <t>備　　考</t>
    <phoneticPr fontId="4"/>
  </si>
  <si>
    <t>事
業
活
動
に
よ
る
収
支</t>
    <phoneticPr fontId="4"/>
  </si>
  <si>
    <t>収
入</t>
    <phoneticPr fontId="4"/>
  </si>
  <si>
    <t>介護保険事業収入</t>
    <phoneticPr fontId="4"/>
  </si>
  <si>
    <t xml:space="preserve">  施設介護料収入</t>
    <phoneticPr fontId="4"/>
  </si>
  <si>
    <t xml:space="preserve">    介護報酬収入</t>
    <phoneticPr fontId="4"/>
  </si>
  <si>
    <t xml:space="preserve">    利用者負担金収入(公費)</t>
    <phoneticPr fontId="4"/>
  </si>
  <si>
    <t xml:space="preserve">    利用者負担金収入(一般)</t>
    <phoneticPr fontId="4"/>
  </si>
  <si>
    <t xml:space="preserve">  居宅介護料収入</t>
    <phoneticPr fontId="4"/>
  </si>
  <si>
    <t xml:space="preserve">  （介護報酬収入）</t>
    <phoneticPr fontId="4"/>
  </si>
  <si>
    <t xml:space="preserve">  （利用者負担金収入）</t>
    <phoneticPr fontId="4"/>
  </si>
  <si>
    <t xml:space="preserve">    介護負担金収入(公費)</t>
    <phoneticPr fontId="4"/>
  </si>
  <si>
    <t xml:space="preserve">    介護負担金収入(一般)</t>
    <phoneticPr fontId="4"/>
  </si>
  <si>
    <t xml:space="preserve">  地域密着型介護料収入</t>
    <phoneticPr fontId="4"/>
  </si>
  <si>
    <t xml:space="preserve">  居宅介護支援介護料収入</t>
    <phoneticPr fontId="4"/>
  </si>
  <si>
    <t xml:space="preserve">    居宅介護支援介護料収入</t>
    <phoneticPr fontId="4"/>
  </si>
  <si>
    <t xml:space="preserve">  介護予防・日常生活支援総合事業収入</t>
    <phoneticPr fontId="4"/>
  </si>
  <si>
    <t xml:space="preserve">    事業費収入</t>
    <phoneticPr fontId="4"/>
  </si>
  <si>
    <t xml:space="preserve">    事業負担金収入(一般)</t>
    <phoneticPr fontId="4"/>
  </si>
  <si>
    <t xml:space="preserve">  利用者等利用料収入</t>
    <phoneticPr fontId="4"/>
  </si>
  <si>
    <t xml:space="preserve">    施設サービス利用料収入</t>
    <phoneticPr fontId="4"/>
  </si>
  <si>
    <t xml:space="preserve">    居宅介護サービス利用料収入</t>
    <phoneticPr fontId="4"/>
  </si>
  <si>
    <t xml:space="preserve">    食費収入(公費)</t>
    <phoneticPr fontId="4"/>
  </si>
  <si>
    <t xml:space="preserve">    食費収入(一般)</t>
    <phoneticPr fontId="4"/>
  </si>
  <si>
    <t xml:space="preserve">    食費収入(特定)</t>
    <phoneticPr fontId="4"/>
  </si>
  <si>
    <t xml:space="preserve">    居住費収入(公費)</t>
    <phoneticPr fontId="4"/>
  </si>
  <si>
    <t xml:space="preserve">    居住費収入(一般)</t>
    <phoneticPr fontId="4"/>
  </si>
  <si>
    <t xml:space="preserve">    居住費収入(特定)</t>
    <phoneticPr fontId="4"/>
  </si>
  <si>
    <t xml:space="preserve">    その他の利用料収入</t>
    <phoneticPr fontId="4"/>
  </si>
  <si>
    <t xml:space="preserve">  その他の事業収入</t>
    <phoneticPr fontId="4"/>
  </si>
  <si>
    <t xml:space="preserve">    受託事業収入（公費）</t>
    <phoneticPr fontId="4"/>
  </si>
  <si>
    <t xml:space="preserve">  受託事業収入（一般）</t>
    <phoneticPr fontId="4"/>
  </si>
  <si>
    <t>老人福祉事業収入</t>
    <phoneticPr fontId="4"/>
  </si>
  <si>
    <t xml:space="preserve">  運営事業収入</t>
    <phoneticPr fontId="4"/>
  </si>
  <si>
    <t xml:space="preserve">    管理費収入</t>
    <phoneticPr fontId="4"/>
  </si>
  <si>
    <t xml:space="preserve">    補助金事業収入(公費)</t>
    <phoneticPr fontId="4"/>
  </si>
  <si>
    <t>医療事業収入</t>
    <phoneticPr fontId="4"/>
  </si>
  <si>
    <t xml:space="preserve">  外来診療収入(公費)</t>
    <phoneticPr fontId="4"/>
  </si>
  <si>
    <t xml:space="preserve">  外来診療収入(一般)</t>
    <phoneticPr fontId="4"/>
  </si>
  <si>
    <t xml:space="preserve">  保健予防活動収入</t>
    <phoneticPr fontId="4"/>
  </si>
  <si>
    <t xml:space="preserve">  その他の医療事業収入</t>
    <phoneticPr fontId="4"/>
  </si>
  <si>
    <t>経常経費寄附金収入</t>
    <phoneticPr fontId="4"/>
  </si>
  <si>
    <t>受取利息配当金収入</t>
    <phoneticPr fontId="4"/>
  </si>
  <si>
    <t>その他の収入</t>
    <phoneticPr fontId="4"/>
  </si>
  <si>
    <t xml:space="preserve">  利用者等外給食費収入</t>
    <phoneticPr fontId="4"/>
  </si>
  <si>
    <t xml:space="preserve">  雑収入</t>
    <phoneticPr fontId="4"/>
  </si>
  <si>
    <t xml:space="preserve">    事業活動収入計（1）</t>
    <phoneticPr fontId="4"/>
  </si>
  <si>
    <t>支
出</t>
    <phoneticPr fontId="4"/>
  </si>
  <si>
    <t>人件費支出</t>
    <phoneticPr fontId="4"/>
  </si>
  <si>
    <t xml:space="preserve">  役員報酬支出</t>
    <phoneticPr fontId="4"/>
  </si>
  <si>
    <t xml:space="preserve">  職員給料支出</t>
    <phoneticPr fontId="4"/>
  </si>
  <si>
    <t xml:space="preserve">  職員賞与支出</t>
    <phoneticPr fontId="4"/>
  </si>
  <si>
    <t xml:space="preserve">  非常勤職員給与支出</t>
    <phoneticPr fontId="4"/>
  </si>
  <si>
    <t xml:space="preserve">  派遣職員費支出</t>
    <phoneticPr fontId="4"/>
  </si>
  <si>
    <t xml:space="preserve">  退職給付支出</t>
    <phoneticPr fontId="4"/>
  </si>
  <si>
    <t xml:space="preserve">  法定福利費支出</t>
    <phoneticPr fontId="4"/>
  </si>
  <si>
    <t>事業費支出</t>
    <phoneticPr fontId="4"/>
  </si>
  <si>
    <t xml:space="preserve">  給食費支出</t>
    <phoneticPr fontId="4"/>
  </si>
  <si>
    <t xml:space="preserve">  介護用品費支出</t>
    <phoneticPr fontId="4"/>
  </si>
  <si>
    <t xml:space="preserve">  医薬品費支出</t>
    <phoneticPr fontId="4"/>
  </si>
  <si>
    <t xml:space="preserve">  診療・療養等材料費支出</t>
    <phoneticPr fontId="4"/>
  </si>
  <si>
    <t xml:space="preserve">  保健衛生費支出</t>
    <phoneticPr fontId="4"/>
  </si>
  <si>
    <t xml:space="preserve">  教養娯楽費支出</t>
    <phoneticPr fontId="4"/>
  </si>
  <si>
    <t xml:space="preserve">  日用品費支出</t>
    <phoneticPr fontId="4"/>
  </si>
  <si>
    <t xml:space="preserve">  水道光熱費支出</t>
    <phoneticPr fontId="4"/>
  </si>
  <si>
    <t xml:space="preserve">  燃料費支出</t>
    <phoneticPr fontId="4"/>
  </si>
  <si>
    <t xml:space="preserve">  消耗器具備品費支出</t>
    <phoneticPr fontId="4"/>
  </si>
  <si>
    <t xml:space="preserve">  保険料支出</t>
    <phoneticPr fontId="4"/>
  </si>
  <si>
    <t xml:space="preserve">  賃借料支出</t>
    <phoneticPr fontId="4"/>
  </si>
  <si>
    <t xml:space="preserve">  車輛費支出</t>
    <phoneticPr fontId="4"/>
  </si>
  <si>
    <t>事
業
活
動
に
よ
る
収
支</t>
    <phoneticPr fontId="4"/>
  </si>
  <si>
    <t>事務費支出</t>
    <phoneticPr fontId="4"/>
  </si>
  <si>
    <t xml:space="preserve">  福利厚生費支出</t>
    <phoneticPr fontId="4"/>
  </si>
  <si>
    <t xml:space="preserve">  職員被服費支出</t>
    <phoneticPr fontId="4"/>
  </si>
  <si>
    <t xml:space="preserve">  旅費交通費支出</t>
    <phoneticPr fontId="4"/>
  </si>
  <si>
    <t xml:space="preserve">  研修研究費支出</t>
    <phoneticPr fontId="4"/>
  </si>
  <si>
    <t xml:space="preserve">  事務消耗品費支出</t>
    <phoneticPr fontId="4"/>
  </si>
  <si>
    <t xml:space="preserve">  修繕費支出</t>
    <phoneticPr fontId="4"/>
  </si>
  <si>
    <t xml:space="preserve">  通信運搬費支出</t>
    <phoneticPr fontId="4"/>
  </si>
  <si>
    <t xml:space="preserve">  会議費支出</t>
    <phoneticPr fontId="4"/>
  </si>
  <si>
    <t xml:space="preserve">  広報費支出</t>
    <phoneticPr fontId="4"/>
  </si>
  <si>
    <t xml:space="preserve">  業務委託費支出</t>
    <phoneticPr fontId="4"/>
  </si>
  <si>
    <t xml:space="preserve">  手数料支出</t>
    <phoneticPr fontId="4"/>
  </si>
  <si>
    <t xml:space="preserve">  土地・建物賃借料支出</t>
    <phoneticPr fontId="4"/>
  </si>
  <si>
    <t xml:space="preserve">  租税公課支出</t>
    <phoneticPr fontId="4"/>
  </si>
  <si>
    <t xml:space="preserve">  保守料支出</t>
    <phoneticPr fontId="4"/>
  </si>
  <si>
    <t xml:space="preserve">  渉外費支出</t>
    <phoneticPr fontId="4"/>
  </si>
  <si>
    <t xml:space="preserve">  諸会費支出</t>
    <phoneticPr fontId="4"/>
  </si>
  <si>
    <t xml:space="preserve">  雑支出</t>
    <phoneticPr fontId="4"/>
  </si>
  <si>
    <t>支払利息支出</t>
    <phoneticPr fontId="4"/>
  </si>
  <si>
    <t>その他の支出</t>
    <phoneticPr fontId="4"/>
  </si>
  <si>
    <t xml:space="preserve">  利用者等外給食費支出</t>
    <phoneticPr fontId="4"/>
  </si>
  <si>
    <t xml:space="preserve">    事業活動支出計（2）</t>
    <phoneticPr fontId="4"/>
  </si>
  <si>
    <t xml:space="preserve">  事業活動資金収支差額（3）=（1）-（2）</t>
    <phoneticPr fontId="4"/>
  </si>
  <si>
    <t>収入</t>
    <rPh sb="0" eb="2">
      <t>シュウニュウ</t>
    </rPh>
    <phoneticPr fontId="4"/>
  </si>
  <si>
    <t xml:space="preserve">    施設整備等収入計（4）</t>
    <rPh sb="9" eb="11">
      <t>シュウニュウ</t>
    </rPh>
    <phoneticPr fontId="4"/>
  </si>
  <si>
    <t>支
出</t>
    <phoneticPr fontId="4"/>
  </si>
  <si>
    <t>設備資金借入金元金償還支出</t>
  </si>
  <si>
    <t>固定資産取得支出</t>
    <phoneticPr fontId="4"/>
  </si>
  <si>
    <t xml:space="preserve">  器具及び備品取得支出</t>
    <phoneticPr fontId="4"/>
  </si>
  <si>
    <t>ファイナンス・リース債務の返済支出</t>
    <phoneticPr fontId="4"/>
  </si>
  <si>
    <t xml:space="preserve">    施設整備等支出計（5）</t>
    <phoneticPr fontId="4"/>
  </si>
  <si>
    <t xml:space="preserve">  施設整備等資金収支差額（6）=（4）-（5）</t>
    <phoneticPr fontId="4"/>
  </si>
  <si>
    <t>その他の活動による収支</t>
    <phoneticPr fontId="4"/>
  </si>
  <si>
    <t xml:space="preserve">    その他の活動収入計（7）</t>
    <rPh sb="10" eb="12">
      <t>シュウニュウ</t>
    </rPh>
    <phoneticPr fontId="1"/>
  </si>
  <si>
    <t>積立資産支出</t>
  </si>
  <si>
    <t xml:space="preserve">  退職給付引当資産支出</t>
    <phoneticPr fontId="4"/>
  </si>
  <si>
    <t>その他の活動による支出</t>
    <phoneticPr fontId="4"/>
  </si>
  <si>
    <t xml:space="preserve">  長期未払金支出</t>
    <phoneticPr fontId="4"/>
  </si>
  <si>
    <t xml:space="preserve">    その他の活動支出計（8）</t>
    <phoneticPr fontId="4"/>
  </si>
  <si>
    <t xml:space="preserve">  その他の活動資金収支差額（9）=（7）-（8）</t>
    <phoneticPr fontId="4"/>
  </si>
  <si>
    <t xml:space="preserve">  当期資金収支差額合計（11）=（3）+（6）+（9）-（10）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</si>
</sst>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#"/>
  </numFmts>
  <fonts count="6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u/>
      <sz val="11"/>
      <color theme="1"/>
      <name val="ＭＳ 明朝"/>
      <family val="2"/>
      <charset val="128"/>
    </font>
    <font>
      <b/>
      <u/>
      <sz val="14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9"/>
      <color theme="1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37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rgb="FF000000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rgb="FF0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14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176" fontId="0" fillId="0" borderId="6" xfId="0" applyNumberFormat="1" applyBorder="1" applyAlignment="1">
      <alignment horizontal="left" vertical="center" shrinkToFit="1"/>
    </xf>
    <xf numFmtId="3" fontId="0" fillId="0" borderId="6" xfId="0" applyNumberFormat="1" applyBorder="1" applyAlignment="1">
      <alignment horizontal="right" vertical="center"/>
    </xf>
    <xf numFmtId="3" fontId="0" fillId="0" borderId="9" xfId="0" applyNumberForma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14" xfId="0" applyBorder="1">
      <alignment vertical="center"/>
    </xf>
    <xf numFmtId="3" fontId="0" fillId="2" borderId="6" xfId="0" applyNumberFormat="1" applyFill="1" applyBorder="1" applyAlignment="1">
      <alignment horizontal="right" vertical="center"/>
    </xf>
    <xf numFmtId="3" fontId="0" fillId="2" borderId="9" xfId="0" applyNumberFormat="1" applyFill="1" applyBorder="1" applyAlignment="1">
      <alignment horizontal="right" vertical="center"/>
    </xf>
    <xf numFmtId="176" fontId="0" fillId="3" borderId="6" xfId="0" applyNumberFormat="1" applyFill="1" applyBorder="1" applyAlignment="1">
      <alignment horizontal="left" vertical="center" shrinkToFit="1"/>
    </xf>
    <xf numFmtId="3" fontId="0" fillId="3" borderId="6" xfId="0" applyNumberFormat="1" applyFill="1" applyBorder="1" applyAlignment="1">
      <alignment horizontal="right" vertical="center"/>
    </xf>
    <xf numFmtId="176" fontId="0" fillId="4" borderId="11" xfId="0" applyNumberFormat="1" applyFill="1" applyBorder="1" applyAlignment="1">
      <alignment horizontal="left" vertical="center" shrinkToFit="1"/>
    </xf>
    <xf numFmtId="3" fontId="0" fillId="4" borderId="11" xfId="0" applyNumberFormat="1" applyFill="1" applyBorder="1" applyAlignment="1">
      <alignment horizontal="right" vertical="center"/>
    </xf>
    <xf numFmtId="3" fontId="0" fillId="3" borderId="15" xfId="0" applyNumberFormat="1" applyFill="1" applyBorder="1" applyAlignment="1">
      <alignment horizontal="right" vertical="center"/>
    </xf>
    <xf numFmtId="176" fontId="0" fillId="5" borderId="6" xfId="0" applyNumberFormat="1" applyFill="1" applyBorder="1" applyAlignment="1">
      <alignment horizontal="left" vertical="center" shrinkToFit="1"/>
    </xf>
    <xf numFmtId="3" fontId="0" fillId="5" borderId="6" xfId="0" applyNumberFormat="1" applyFill="1" applyBorder="1" applyAlignment="1">
      <alignment horizontal="right" vertical="center"/>
    </xf>
    <xf numFmtId="3" fontId="0" fillId="6" borderId="11" xfId="0" applyNumberFormat="1" applyFill="1" applyBorder="1" applyAlignment="1">
      <alignment horizontal="right" vertical="center"/>
    </xf>
    <xf numFmtId="3" fontId="0" fillId="6" borderId="9" xfId="0" applyNumberFormat="1" applyFill="1" applyBorder="1" applyAlignment="1">
      <alignment horizontal="right" vertical="center"/>
    </xf>
    <xf numFmtId="176" fontId="4" fillId="0" borderId="11" xfId="0" applyNumberFormat="1" applyFont="1" applyBorder="1" applyAlignment="1">
      <alignment horizontal="center" vertical="center" textRotation="255" shrinkToFit="1"/>
    </xf>
    <xf numFmtId="3" fontId="0" fillId="5" borderId="15" xfId="0" applyNumberFormat="1" applyFill="1" applyBorder="1" applyAlignment="1">
      <alignment horizontal="right" vertical="center"/>
    </xf>
    <xf numFmtId="3" fontId="0" fillId="0" borderId="15" xfId="0" applyNumberFormat="1" applyBorder="1" applyAlignment="1">
      <alignment horizontal="right" vertical="center"/>
    </xf>
    <xf numFmtId="3" fontId="0" fillId="4" borderId="25" xfId="0" applyNumberFormat="1" applyFill="1" applyBorder="1" applyAlignment="1">
      <alignment horizontal="right" vertical="center"/>
    </xf>
    <xf numFmtId="3" fontId="0" fillId="6" borderId="25" xfId="0" applyNumberFormat="1" applyFill="1" applyBorder="1" applyAlignment="1">
      <alignment horizontal="right" vertical="center"/>
    </xf>
    <xf numFmtId="3" fontId="0" fillId="6" borderId="26" xfId="0" applyNumberFormat="1" applyFill="1" applyBorder="1" applyAlignment="1">
      <alignment horizontal="right" vertical="center"/>
    </xf>
    <xf numFmtId="3" fontId="0" fillId="0" borderId="26" xfId="0" applyNumberFormat="1" applyBorder="1" applyAlignment="1">
      <alignment horizontal="right" vertical="center"/>
    </xf>
    <xf numFmtId="0" fontId="4" fillId="0" borderId="14" xfId="1">
      <alignment vertical="center"/>
    </xf>
    <xf numFmtId="0" fontId="4" fillId="0" borderId="14" xfId="1" applyAlignment="1">
      <alignment horizontal="left" vertical="center"/>
    </xf>
    <xf numFmtId="0" fontId="4" fillId="0" borderId="14" xfId="1" applyAlignment="1">
      <alignment horizontal="right" vertical="center"/>
    </xf>
    <xf numFmtId="0" fontId="4" fillId="3" borderId="6" xfId="1" applyFill="1" applyBorder="1" applyAlignment="1">
      <alignment horizontal="left" vertical="center"/>
    </xf>
    <xf numFmtId="3" fontId="4" fillId="3" borderId="6" xfId="1" applyNumberFormat="1" applyFill="1" applyBorder="1" applyAlignment="1">
      <alignment horizontal="right" vertical="center"/>
    </xf>
    <xf numFmtId="0" fontId="4" fillId="3" borderId="7" xfId="1" applyFill="1" applyBorder="1" applyAlignment="1">
      <alignment horizontal="left" vertical="center"/>
    </xf>
    <xf numFmtId="0" fontId="4" fillId="5" borderId="6" xfId="1" applyFill="1" applyBorder="1" applyAlignment="1">
      <alignment horizontal="left" vertical="center"/>
    </xf>
    <xf numFmtId="3" fontId="4" fillId="5" borderId="6" xfId="1" applyNumberFormat="1" applyFill="1" applyBorder="1" applyAlignment="1">
      <alignment horizontal="right" vertical="center"/>
    </xf>
    <xf numFmtId="0" fontId="4" fillId="5" borderId="7" xfId="1" applyFill="1" applyBorder="1" applyAlignment="1">
      <alignment horizontal="left" vertical="center"/>
    </xf>
    <xf numFmtId="0" fontId="4" fillId="0" borderId="6" xfId="1" applyBorder="1" applyAlignment="1">
      <alignment horizontal="left" vertical="center"/>
    </xf>
    <xf numFmtId="3" fontId="4" fillId="0" borderId="6" xfId="1" applyNumberFormat="1" applyBorder="1" applyAlignment="1">
      <alignment horizontal="right" vertical="center"/>
    </xf>
    <xf numFmtId="0" fontId="4" fillId="0" borderId="7" xfId="1" applyBorder="1" applyAlignment="1">
      <alignment horizontal="left" vertical="center"/>
    </xf>
    <xf numFmtId="0" fontId="4" fillId="5" borderId="11" xfId="1" applyFill="1" applyBorder="1" applyAlignment="1">
      <alignment horizontal="left" vertical="center"/>
    </xf>
    <xf numFmtId="3" fontId="4" fillId="5" borderId="11" xfId="1" applyNumberFormat="1" applyFill="1" applyBorder="1" applyAlignment="1">
      <alignment horizontal="right" vertical="center"/>
    </xf>
    <xf numFmtId="0" fontId="4" fillId="5" borderId="12" xfId="1" applyFill="1" applyBorder="1" applyAlignment="1">
      <alignment horizontal="left" vertical="center"/>
    </xf>
    <xf numFmtId="0" fontId="4" fillId="4" borderId="11" xfId="1" applyFill="1" applyBorder="1" applyAlignment="1">
      <alignment horizontal="left" vertical="center"/>
    </xf>
    <xf numFmtId="3" fontId="4" fillId="4" borderId="11" xfId="1" applyNumberFormat="1" applyFill="1" applyBorder="1" applyAlignment="1">
      <alignment horizontal="right" vertical="center"/>
    </xf>
    <xf numFmtId="0" fontId="4" fillId="4" borderId="12" xfId="1" applyFill="1" applyBorder="1" applyAlignment="1">
      <alignment horizontal="left" vertical="center"/>
    </xf>
    <xf numFmtId="0" fontId="4" fillId="0" borderId="11" xfId="1" applyBorder="1" applyAlignment="1">
      <alignment horizontal="left" vertical="center"/>
    </xf>
    <xf numFmtId="3" fontId="4" fillId="0" borderId="11" xfId="1" applyNumberFormat="1" applyBorder="1" applyAlignment="1">
      <alignment horizontal="right" vertical="center"/>
    </xf>
    <xf numFmtId="0" fontId="4" fillId="0" borderId="12" xfId="1" applyBorder="1" applyAlignment="1">
      <alignment horizontal="left" vertical="center"/>
    </xf>
    <xf numFmtId="3" fontId="4" fillId="6" borderId="11" xfId="1" applyNumberFormat="1" applyFill="1" applyBorder="1" applyAlignment="1">
      <alignment horizontal="right" vertical="center"/>
    </xf>
    <xf numFmtId="0" fontId="4" fillId="6" borderId="12" xfId="1" applyFill="1" applyBorder="1" applyAlignment="1">
      <alignment horizontal="left" vertical="center"/>
    </xf>
    <xf numFmtId="0" fontId="4" fillId="0" borderId="34" xfId="1" applyBorder="1" applyAlignment="1">
      <alignment horizontal="center" vertical="center" textRotation="255" shrinkToFit="1"/>
    </xf>
    <xf numFmtId="0" fontId="4" fillId="4" borderId="34" xfId="1" applyFill="1" applyBorder="1" applyAlignment="1">
      <alignment horizontal="left" vertical="center"/>
    </xf>
    <xf numFmtId="3" fontId="4" fillId="4" borderId="35" xfId="1" applyNumberFormat="1" applyFill="1" applyBorder="1" applyAlignment="1">
      <alignment horizontal="right" vertical="center"/>
    </xf>
    <xf numFmtId="0" fontId="4" fillId="4" borderId="36" xfId="1" applyFill="1" applyBorder="1" applyAlignment="1">
      <alignment horizontal="left" vertical="center"/>
    </xf>
    <xf numFmtId="0" fontId="4" fillId="3" borderId="11" xfId="1" applyFill="1" applyBorder="1" applyAlignment="1">
      <alignment horizontal="left" vertical="center"/>
    </xf>
    <xf numFmtId="3" fontId="4" fillId="3" borderId="11" xfId="1" applyNumberFormat="1" applyFill="1" applyBorder="1" applyAlignment="1">
      <alignment horizontal="right" vertical="center"/>
    </xf>
    <xf numFmtId="0" fontId="4" fillId="3" borderId="12" xfId="1" applyFill="1" applyBorder="1" applyAlignment="1">
      <alignment horizontal="left" vertical="center"/>
    </xf>
    <xf numFmtId="0" fontId="4" fillId="4" borderId="35" xfId="1" applyFill="1" applyBorder="1" applyAlignment="1">
      <alignment horizontal="left" vertical="center"/>
    </xf>
    <xf numFmtId="3" fontId="4" fillId="0" borderId="9" xfId="1" applyNumberFormat="1" applyBorder="1" applyAlignment="1">
      <alignment horizontal="right" vertical="center"/>
    </xf>
    <xf numFmtId="0" fontId="4" fillId="0" borderId="10" xfId="1" applyBorder="1" applyAlignment="1">
      <alignment horizontal="left" vertical="center"/>
    </xf>
    <xf numFmtId="0" fontId="3" fillId="0" borderId="14" xfId="1" applyFont="1" applyAlignment="1">
      <alignment horizontal="center" vertical="center"/>
    </xf>
    <xf numFmtId="0" fontId="4" fillId="0" borderId="14" xfId="1" applyAlignment="1">
      <alignment horizontal="center" vertical="center"/>
    </xf>
    <xf numFmtId="0" fontId="4" fillId="0" borderId="27" xfId="1" applyBorder="1" applyAlignment="1">
      <alignment horizontal="center" vertical="center"/>
    </xf>
    <xf numFmtId="0" fontId="4" fillId="0" borderId="28" xfId="1" applyBorder="1" applyAlignment="1">
      <alignment horizontal="center" vertical="center"/>
    </xf>
    <xf numFmtId="0" fontId="4" fillId="0" borderId="30" xfId="1" applyBorder="1" applyAlignment="1">
      <alignment horizontal="center" vertical="center"/>
    </xf>
    <xf numFmtId="0" fontId="4" fillId="0" borderId="31" xfId="1" applyBorder="1" applyAlignment="1">
      <alignment horizontal="center" vertical="center"/>
    </xf>
    <xf numFmtId="0" fontId="4" fillId="0" borderId="29" xfId="1" applyBorder="1" applyAlignment="1">
      <alignment horizontal="center" vertical="center"/>
    </xf>
    <xf numFmtId="0" fontId="4" fillId="0" borderId="32" xfId="1" applyBorder="1" applyAlignment="1">
      <alignment horizontal="center" vertical="center"/>
    </xf>
    <xf numFmtId="0" fontId="4" fillId="0" borderId="33" xfId="1" applyBorder="1" applyAlignment="1">
      <alignment horizontal="center" vertical="center" wrapText="1"/>
    </xf>
    <xf numFmtId="0" fontId="4" fillId="0" borderId="5" xfId="1" applyBorder="1" applyAlignment="1">
      <alignment horizontal="center" vertical="center" wrapText="1"/>
    </xf>
    <xf numFmtId="0" fontId="4" fillId="0" borderId="13" xfId="1" applyBorder="1" applyAlignment="1">
      <alignment horizontal="center" vertical="center" wrapText="1"/>
    </xf>
    <xf numFmtId="0" fontId="4" fillId="0" borderId="18" xfId="1" applyBorder="1" applyAlignment="1">
      <alignment horizontal="center" vertical="center" wrapText="1"/>
    </xf>
    <xf numFmtId="0" fontId="4" fillId="0" borderId="19" xfId="1" applyBorder="1" applyAlignment="1">
      <alignment horizontal="center" vertical="center" wrapText="1"/>
    </xf>
    <xf numFmtId="0" fontId="4" fillId="0" borderId="21" xfId="1" applyBorder="1" applyAlignment="1">
      <alignment horizontal="center" vertical="center" wrapText="1"/>
    </xf>
    <xf numFmtId="0" fontId="4" fillId="0" borderId="6" xfId="1" applyBorder="1" applyAlignment="1">
      <alignment horizontal="center" vertical="center" wrapText="1"/>
    </xf>
    <xf numFmtId="0" fontId="4" fillId="0" borderId="11" xfId="1" applyBorder="1" applyAlignment="1">
      <alignment horizontal="center" vertical="center" wrapText="1"/>
    </xf>
    <xf numFmtId="0" fontId="4" fillId="6" borderId="11" xfId="1" applyFill="1" applyBorder="1" applyAlignment="1">
      <alignment horizontal="left" vertical="center"/>
    </xf>
    <xf numFmtId="0" fontId="4" fillId="0" borderId="8" xfId="1" applyBorder="1" applyAlignment="1">
      <alignment horizontal="left" vertical="center"/>
    </xf>
    <xf numFmtId="0" fontId="4" fillId="0" borderId="9" xfId="1" applyBorder="1" applyAlignment="1">
      <alignment horizontal="left" vertical="center"/>
    </xf>
    <xf numFmtId="0" fontId="4" fillId="0" borderId="14" xfId="1" applyAlignment="1">
      <alignment horizontal="left" vertical="center"/>
    </xf>
    <xf numFmtId="0" fontId="4" fillId="0" borderId="5" xfId="1" applyBorder="1" applyAlignment="1">
      <alignment horizontal="center" vertical="center" textRotation="255" shrinkToFit="1"/>
    </xf>
    <xf numFmtId="0" fontId="4" fillId="0" borderId="13" xfId="1" applyBorder="1" applyAlignment="1">
      <alignment horizontal="center" vertical="center" textRotation="255" shrinkToFit="1"/>
    </xf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 textRotation="255" shrinkToFit="1"/>
    </xf>
    <xf numFmtId="176" fontId="4" fillId="0" borderId="5" xfId="0" applyNumberFormat="1" applyFont="1" applyBorder="1" applyAlignment="1">
      <alignment horizontal="center" vertical="center" textRotation="255" shrinkToFit="1"/>
    </xf>
    <xf numFmtId="176" fontId="4" fillId="0" borderId="13" xfId="0" applyNumberFormat="1" applyFont="1" applyBorder="1" applyAlignment="1">
      <alignment horizontal="center" vertical="center" textRotation="255" shrinkToFit="1"/>
    </xf>
    <xf numFmtId="176" fontId="4" fillId="0" borderId="6" xfId="0" applyNumberFormat="1" applyFont="1" applyBorder="1" applyAlignment="1">
      <alignment horizontal="center" vertical="center" wrapText="1"/>
    </xf>
    <xf numFmtId="176" fontId="4" fillId="0" borderId="11" xfId="0" applyNumberFormat="1" applyFont="1" applyBorder="1" applyAlignment="1">
      <alignment horizontal="center" vertical="center" wrapText="1"/>
    </xf>
    <xf numFmtId="176" fontId="0" fillId="6" borderId="11" xfId="0" applyNumberFormat="1" applyFill="1" applyBorder="1" applyAlignment="1">
      <alignment horizontal="left" vertical="center" shrinkToFit="1"/>
    </xf>
    <xf numFmtId="176" fontId="0" fillId="0" borderId="8" xfId="0" applyNumberFormat="1" applyBorder="1" applyAlignment="1">
      <alignment horizontal="left" vertical="center" shrinkToFit="1"/>
    </xf>
    <xf numFmtId="176" fontId="0" fillId="0" borderId="9" xfId="0" applyNumberFormat="1" applyBorder="1" applyAlignment="1">
      <alignment horizontal="left" vertical="center" shrinkToFit="1"/>
    </xf>
    <xf numFmtId="176" fontId="4" fillId="0" borderId="8" xfId="0" applyNumberFormat="1" applyFont="1" applyBorder="1" applyAlignment="1">
      <alignment horizontal="center" vertical="center" textRotation="255" shrinkToFit="1"/>
    </xf>
    <xf numFmtId="176" fontId="0" fillId="6" borderId="9" xfId="0" applyNumberFormat="1" applyFill="1" applyBorder="1" applyAlignment="1">
      <alignment horizontal="left" vertical="center" shrinkToFi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4" fillId="0" borderId="20" xfId="0" applyNumberFormat="1" applyFont="1" applyBorder="1" applyAlignment="1">
      <alignment horizontal="center" vertical="center" wrapText="1"/>
    </xf>
    <xf numFmtId="176" fontId="4" fillId="0" borderId="16" xfId="0" applyNumberFormat="1" applyFont="1" applyBorder="1" applyAlignment="1">
      <alignment horizontal="center" vertical="center" wrapText="1"/>
    </xf>
    <xf numFmtId="176" fontId="4" fillId="0" borderId="17" xfId="0" applyNumberFormat="1" applyFont="1" applyBorder="1" applyAlignment="1">
      <alignment horizontal="center" vertical="center" wrapText="1"/>
    </xf>
    <xf numFmtId="176" fontId="4" fillId="0" borderId="18" xfId="0" applyNumberFormat="1" applyFont="1" applyBorder="1" applyAlignment="1">
      <alignment horizontal="center" vertical="center" wrapText="1"/>
    </xf>
    <xf numFmtId="176" fontId="4" fillId="0" borderId="19" xfId="0" applyNumberFormat="1" applyFont="1" applyBorder="1" applyAlignment="1">
      <alignment horizontal="center" vertical="center" wrapText="1"/>
    </xf>
    <xf numFmtId="176" fontId="4" fillId="0" borderId="21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2">
    <cellStyle name="標準" xfId="0" builtinId="0"/>
    <cellStyle name="標準 2" xfId="1" xr:uid="{422B17AE-3831-4F11-B0A7-217E1BDEFA5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B99C5-C96C-435E-9278-276CDBC7C8B0}">
  <dimension ref="A1:G120"/>
  <sheetViews>
    <sheetView showGridLines="0" zoomScale="80" zoomScaleNormal="80" workbookViewId="0">
      <selection activeCell="F2" sqref="F2"/>
    </sheetView>
  </sheetViews>
  <sheetFormatPr defaultRowHeight="13.5" x14ac:dyDescent="0.15"/>
  <cols>
    <col min="1" max="2" width="3.625" style="25" customWidth="1"/>
    <col min="3" max="3" width="56.625" style="25" customWidth="1"/>
    <col min="4" max="6" width="20.625" style="25" customWidth="1"/>
    <col min="7" max="7" width="12.625" style="25" customWidth="1"/>
    <col min="8" max="16384" width="9" style="25"/>
  </cols>
  <sheetData>
    <row r="1" spans="1:7" ht="15.6" customHeight="1" x14ac:dyDescent="0.15"/>
    <row r="2" spans="1:7" ht="15.6" customHeight="1" x14ac:dyDescent="0.15">
      <c r="A2" s="26" t="s">
        <v>137</v>
      </c>
    </row>
    <row r="3" spans="1:7" ht="17.25" customHeight="1" x14ac:dyDescent="0.15">
      <c r="A3" s="58" t="s">
        <v>138</v>
      </c>
      <c r="B3" s="58"/>
      <c r="C3" s="58"/>
      <c r="D3" s="58"/>
      <c r="E3" s="58"/>
      <c r="F3" s="58"/>
      <c r="G3" s="58"/>
    </row>
    <row r="4" spans="1:7" ht="15.6" customHeight="1" x14ac:dyDescent="0.15"/>
    <row r="5" spans="1:7" ht="15.6" customHeight="1" x14ac:dyDescent="0.15">
      <c r="A5" s="59" t="s">
        <v>139</v>
      </c>
      <c r="B5" s="59"/>
      <c r="C5" s="59"/>
      <c r="D5" s="59"/>
      <c r="E5" s="59"/>
      <c r="F5" s="59"/>
      <c r="G5" s="59"/>
    </row>
    <row r="6" spans="1:7" ht="15.6" customHeight="1" thickBot="1" x14ac:dyDescent="0.2">
      <c r="A6" s="26" t="s">
        <v>131</v>
      </c>
      <c r="G6" s="27" t="s">
        <v>140</v>
      </c>
    </row>
    <row r="7" spans="1:7" ht="15.6" customHeight="1" x14ac:dyDescent="0.15">
      <c r="A7" s="60" t="s">
        <v>141</v>
      </c>
      <c r="B7" s="61"/>
      <c r="C7" s="61"/>
      <c r="D7" s="61" t="s">
        <v>142</v>
      </c>
      <c r="E7" s="61" t="s">
        <v>143</v>
      </c>
      <c r="F7" s="61" t="s">
        <v>144</v>
      </c>
      <c r="G7" s="64" t="s">
        <v>145</v>
      </c>
    </row>
    <row r="8" spans="1:7" ht="15.6" customHeight="1" x14ac:dyDescent="0.15">
      <c r="A8" s="62"/>
      <c r="B8" s="63"/>
      <c r="C8" s="63"/>
      <c r="D8" s="63"/>
      <c r="E8" s="63"/>
      <c r="F8" s="63"/>
      <c r="G8" s="65"/>
    </row>
    <row r="9" spans="1:7" ht="15.6" customHeight="1" x14ac:dyDescent="0.15">
      <c r="A9" s="66" t="s">
        <v>146</v>
      </c>
      <c r="B9" s="69" t="s">
        <v>147</v>
      </c>
      <c r="C9" s="28" t="s">
        <v>148</v>
      </c>
      <c r="D9" s="29">
        <f>D10+D14+D20+D25+D27+D30+D40</f>
        <v>437142000</v>
      </c>
      <c r="E9" s="29">
        <f>E10+E14+E20+E25+E27+E30+E40</f>
        <v>444102000</v>
      </c>
      <c r="F9" s="29">
        <f>D9-E9</f>
        <v>-6960000</v>
      </c>
      <c r="G9" s="30"/>
    </row>
    <row r="10" spans="1:7" ht="15.6" customHeight="1" x14ac:dyDescent="0.15">
      <c r="A10" s="67"/>
      <c r="B10" s="70"/>
      <c r="C10" s="31" t="s">
        <v>149</v>
      </c>
      <c r="D10" s="32">
        <f>SUM(D11:D13)</f>
        <v>200329000</v>
      </c>
      <c r="E10" s="32">
        <f>SUM(E11:E13)</f>
        <v>193657000</v>
      </c>
      <c r="F10" s="32">
        <f t="shared" ref="F10:F73" si="0">D10-E10</f>
        <v>6672000</v>
      </c>
      <c r="G10" s="33"/>
    </row>
    <row r="11" spans="1:7" ht="15.6" customHeight="1" x14ac:dyDescent="0.15">
      <c r="A11" s="67"/>
      <c r="B11" s="70"/>
      <c r="C11" s="34" t="s">
        <v>150</v>
      </c>
      <c r="D11" s="35">
        <v>186908000</v>
      </c>
      <c r="E11" s="35">
        <v>178205000</v>
      </c>
      <c r="F11" s="35">
        <f t="shared" si="0"/>
        <v>8703000</v>
      </c>
      <c r="G11" s="36"/>
    </row>
    <row r="12" spans="1:7" ht="15.6" customHeight="1" x14ac:dyDescent="0.15">
      <c r="A12" s="67"/>
      <c r="B12" s="70"/>
      <c r="C12" s="34" t="s">
        <v>151</v>
      </c>
      <c r="D12" s="35">
        <v>921000</v>
      </c>
      <c r="E12" s="35">
        <v>1216000</v>
      </c>
      <c r="F12" s="35">
        <f t="shared" si="0"/>
        <v>-295000</v>
      </c>
      <c r="G12" s="36"/>
    </row>
    <row r="13" spans="1:7" ht="15.6" customHeight="1" x14ac:dyDescent="0.15">
      <c r="A13" s="67"/>
      <c r="B13" s="70"/>
      <c r="C13" s="34" t="s">
        <v>152</v>
      </c>
      <c r="D13" s="35">
        <v>12500000</v>
      </c>
      <c r="E13" s="35">
        <v>14236000</v>
      </c>
      <c r="F13" s="35">
        <f t="shared" si="0"/>
        <v>-1736000</v>
      </c>
      <c r="G13" s="36"/>
    </row>
    <row r="14" spans="1:7" ht="15.6" customHeight="1" x14ac:dyDescent="0.15">
      <c r="A14" s="67"/>
      <c r="B14" s="70"/>
      <c r="C14" s="31" t="s">
        <v>153</v>
      </c>
      <c r="D14" s="32">
        <f>D15+D17</f>
        <v>55882000</v>
      </c>
      <c r="E14" s="32">
        <f>E15+E17</f>
        <v>63844000</v>
      </c>
      <c r="F14" s="32">
        <f t="shared" si="0"/>
        <v>-7962000</v>
      </c>
      <c r="G14" s="33"/>
    </row>
    <row r="15" spans="1:7" ht="15.6" customHeight="1" x14ac:dyDescent="0.15">
      <c r="A15" s="67"/>
      <c r="B15" s="70"/>
      <c r="C15" s="34" t="s">
        <v>154</v>
      </c>
      <c r="D15" s="35">
        <f>D16</f>
        <v>49231000</v>
      </c>
      <c r="E15" s="35">
        <f>E16</f>
        <v>55105000</v>
      </c>
      <c r="F15" s="35">
        <f t="shared" si="0"/>
        <v>-5874000</v>
      </c>
      <c r="G15" s="36"/>
    </row>
    <row r="16" spans="1:7" ht="15.6" customHeight="1" x14ac:dyDescent="0.15">
      <c r="A16" s="67"/>
      <c r="B16" s="70"/>
      <c r="C16" s="34" t="s">
        <v>150</v>
      </c>
      <c r="D16" s="35">
        <v>49231000</v>
      </c>
      <c r="E16" s="35">
        <v>55105000</v>
      </c>
      <c r="F16" s="35">
        <f t="shared" si="0"/>
        <v>-5874000</v>
      </c>
      <c r="G16" s="36"/>
    </row>
    <row r="17" spans="1:7" ht="15.6" customHeight="1" x14ac:dyDescent="0.15">
      <c r="A17" s="67"/>
      <c r="B17" s="70"/>
      <c r="C17" s="34" t="s">
        <v>155</v>
      </c>
      <c r="D17" s="35">
        <f>SUM(D18:D19)</f>
        <v>6651000</v>
      </c>
      <c r="E17" s="35">
        <f>SUM(E18:E19)</f>
        <v>8739000</v>
      </c>
      <c r="F17" s="35">
        <f t="shared" si="0"/>
        <v>-2088000</v>
      </c>
      <c r="G17" s="36"/>
    </row>
    <row r="18" spans="1:7" ht="15.6" customHeight="1" x14ac:dyDescent="0.15">
      <c r="A18" s="67"/>
      <c r="B18" s="70"/>
      <c r="C18" s="34" t="s">
        <v>156</v>
      </c>
      <c r="D18" s="35">
        <v>1804000</v>
      </c>
      <c r="E18" s="35">
        <v>2332000</v>
      </c>
      <c r="F18" s="35">
        <f t="shared" si="0"/>
        <v>-528000</v>
      </c>
      <c r="G18" s="36"/>
    </row>
    <row r="19" spans="1:7" ht="15.6" customHeight="1" x14ac:dyDescent="0.15">
      <c r="A19" s="67"/>
      <c r="B19" s="70"/>
      <c r="C19" s="34" t="s">
        <v>157</v>
      </c>
      <c r="D19" s="35">
        <v>4847000</v>
      </c>
      <c r="E19" s="35">
        <v>6407000</v>
      </c>
      <c r="F19" s="35">
        <f t="shared" si="0"/>
        <v>-1560000</v>
      </c>
      <c r="G19" s="36"/>
    </row>
    <row r="20" spans="1:7" ht="15.6" customHeight="1" x14ac:dyDescent="0.15">
      <c r="A20" s="67"/>
      <c r="B20" s="70"/>
      <c r="C20" s="31" t="s">
        <v>158</v>
      </c>
      <c r="D20" s="32">
        <f>D21+D23</f>
        <v>82996000</v>
      </c>
      <c r="E20" s="32">
        <f>E21+E23</f>
        <v>80739000</v>
      </c>
      <c r="F20" s="32">
        <f t="shared" si="0"/>
        <v>2257000</v>
      </c>
      <c r="G20" s="33"/>
    </row>
    <row r="21" spans="1:7" ht="15.6" customHeight="1" x14ac:dyDescent="0.15">
      <c r="A21" s="67"/>
      <c r="B21" s="70"/>
      <c r="C21" s="34" t="s">
        <v>154</v>
      </c>
      <c r="D21" s="35">
        <f>D22</f>
        <v>74683000</v>
      </c>
      <c r="E21" s="35">
        <f>E22</f>
        <v>70764000</v>
      </c>
      <c r="F21" s="35">
        <f t="shared" si="0"/>
        <v>3919000</v>
      </c>
      <c r="G21" s="36"/>
    </row>
    <row r="22" spans="1:7" ht="15.6" customHeight="1" x14ac:dyDescent="0.15">
      <c r="A22" s="67"/>
      <c r="B22" s="70"/>
      <c r="C22" s="34" t="s">
        <v>150</v>
      </c>
      <c r="D22" s="35">
        <v>74683000</v>
      </c>
      <c r="E22" s="35">
        <v>70764000</v>
      </c>
      <c r="F22" s="35">
        <f t="shared" si="0"/>
        <v>3919000</v>
      </c>
      <c r="G22" s="36"/>
    </row>
    <row r="23" spans="1:7" ht="15.6" customHeight="1" x14ac:dyDescent="0.15">
      <c r="A23" s="67"/>
      <c r="B23" s="70"/>
      <c r="C23" s="34" t="s">
        <v>155</v>
      </c>
      <c r="D23" s="35">
        <f>D24</f>
        <v>8313000</v>
      </c>
      <c r="E23" s="35">
        <f>E24</f>
        <v>9975000</v>
      </c>
      <c r="F23" s="35">
        <f t="shared" si="0"/>
        <v>-1662000</v>
      </c>
      <c r="G23" s="36"/>
    </row>
    <row r="24" spans="1:7" ht="15.6" customHeight="1" x14ac:dyDescent="0.15">
      <c r="A24" s="67"/>
      <c r="B24" s="70"/>
      <c r="C24" s="34" t="s">
        <v>157</v>
      </c>
      <c r="D24" s="35">
        <v>8313000</v>
      </c>
      <c r="E24" s="35">
        <v>9975000</v>
      </c>
      <c r="F24" s="35">
        <f t="shared" si="0"/>
        <v>-1662000</v>
      </c>
      <c r="G24" s="36"/>
    </row>
    <row r="25" spans="1:7" ht="15.6" customHeight="1" x14ac:dyDescent="0.15">
      <c r="A25" s="67"/>
      <c r="B25" s="70"/>
      <c r="C25" s="31" t="s">
        <v>159</v>
      </c>
      <c r="D25" s="32">
        <f>D26</f>
        <v>14109000</v>
      </c>
      <c r="E25" s="32">
        <f>E26</f>
        <v>15092000</v>
      </c>
      <c r="F25" s="32">
        <f t="shared" si="0"/>
        <v>-983000</v>
      </c>
      <c r="G25" s="33"/>
    </row>
    <row r="26" spans="1:7" ht="15.6" customHeight="1" x14ac:dyDescent="0.15">
      <c r="A26" s="67"/>
      <c r="B26" s="70"/>
      <c r="C26" s="34" t="s">
        <v>160</v>
      </c>
      <c r="D26" s="35">
        <v>14109000</v>
      </c>
      <c r="E26" s="35">
        <v>15092000</v>
      </c>
      <c r="F26" s="35">
        <f t="shared" si="0"/>
        <v>-983000</v>
      </c>
      <c r="G26" s="36"/>
    </row>
    <row r="27" spans="1:7" ht="15.6" customHeight="1" x14ac:dyDescent="0.15">
      <c r="A27" s="67"/>
      <c r="B27" s="70"/>
      <c r="C27" s="31" t="s">
        <v>161</v>
      </c>
      <c r="D27" s="32">
        <f>SUM(D28:D29)</f>
        <v>211000</v>
      </c>
      <c r="E27" s="32">
        <f>SUM(E28:E29)</f>
        <v>181000</v>
      </c>
      <c r="F27" s="32">
        <f t="shared" si="0"/>
        <v>30000</v>
      </c>
      <c r="G27" s="33"/>
    </row>
    <row r="28" spans="1:7" ht="15.6" customHeight="1" x14ac:dyDescent="0.15">
      <c r="A28" s="67"/>
      <c r="B28" s="70"/>
      <c r="C28" s="34" t="s">
        <v>162</v>
      </c>
      <c r="D28" s="35">
        <v>192000</v>
      </c>
      <c r="E28" s="35">
        <v>163000</v>
      </c>
      <c r="F28" s="35">
        <f t="shared" si="0"/>
        <v>29000</v>
      </c>
      <c r="G28" s="36"/>
    </row>
    <row r="29" spans="1:7" ht="15.6" customHeight="1" x14ac:dyDescent="0.15">
      <c r="A29" s="67"/>
      <c r="B29" s="70"/>
      <c r="C29" s="34" t="s">
        <v>163</v>
      </c>
      <c r="D29" s="35">
        <v>19000</v>
      </c>
      <c r="E29" s="35">
        <v>18000</v>
      </c>
      <c r="F29" s="35">
        <f t="shared" si="0"/>
        <v>1000</v>
      </c>
      <c r="G29" s="36"/>
    </row>
    <row r="30" spans="1:7" ht="15.6" customHeight="1" x14ac:dyDescent="0.15">
      <c r="A30" s="67"/>
      <c r="B30" s="70"/>
      <c r="C30" s="31" t="s">
        <v>164</v>
      </c>
      <c r="D30" s="32">
        <f>SUM(D31:D39)</f>
        <v>82793000</v>
      </c>
      <c r="E30" s="32">
        <f>SUM(E31:E39)</f>
        <v>89420000</v>
      </c>
      <c r="F30" s="32">
        <f t="shared" si="0"/>
        <v>-6627000</v>
      </c>
      <c r="G30" s="33"/>
    </row>
    <row r="31" spans="1:7" ht="15.6" customHeight="1" x14ac:dyDescent="0.15">
      <c r="A31" s="67"/>
      <c r="B31" s="70"/>
      <c r="C31" s="34" t="s">
        <v>165</v>
      </c>
      <c r="D31" s="35">
        <v>12840000</v>
      </c>
      <c r="E31" s="35">
        <v>12842000</v>
      </c>
      <c r="F31" s="35">
        <f t="shared" si="0"/>
        <v>-2000</v>
      </c>
      <c r="G31" s="36"/>
    </row>
    <row r="32" spans="1:7" ht="15.6" customHeight="1" x14ac:dyDescent="0.15">
      <c r="A32" s="67"/>
      <c r="B32" s="70"/>
      <c r="C32" s="34" t="s">
        <v>166</v>
      </c>
      <c r="D32" s="35">
        <v>2200000</v>
      </c>
      <c r="E32" s="35">
        <v>2204000</v>
      </c>
      <c r="F32" s="35">
        <f t="shared" si="0"/>
        <v>-4000</v>
      </c>
      <c r="G32" s="36"/>
    </row>
    <row r="33" spans="1:7" ht="15.6" customHeight="1" x14ac:dyDescent="0.15">
      <c r="A33" s="67"/>
      <c r="B33" s="70"/>
      <c r="C33" s="34" t="s">
        <v>167</v>
      </c>
      <c r="D33" s="35">
        <v>348000</v>
      </c>
      <c r="E33" s="35">
        <v>384000</v>
      </c>
      <c r="F33" s="35">
        <f t="shared" si="0"/>
        <v>-36000</v>
      </c>
      <c r="G33" s="36"/>
    </row>
    <row r="34" spans="1:7" ht="15.6" customHeight="1" x14ac:dyDescent="0.15">
      <c r="A34" s="67"/>
      <c r="B34" s="70"/>
      <c r="C34" s="34" t="s">
        <v>168</v>
      </c>
      <c r="D34" s="35">
        <v>17663000</v>
      </c>
      <c r="E34" s="35">
        <v>21085000</v>
      </c>
      <c r="F34" s="35">
        <f t="shared" si="0"/>
        <v>-3422000</v>
      </c>
      <c r="G34" s="36"/>
    </row>
    <row r="35" spans="1:7" ht="15.6" customHeight="1" x14ac:dyDescent="0.15">
      <c r="A35" s="67"/>
      <c r="B35" s="70"/>
      <c r="C35" s="34" t="s">
        <v>169</v>
      </c>
      <c r="D35" s="35">
        <v>14654000</v>
      </c>
      <c r="E35" s="35">
        <v>13740000</v>
      </c>
      <c r="F35" s="35">
        <f t="shared" si="0"/>
        <v>914000</v>
      </c>
      <c r="G35" s="36"/>
    </row>
    <row r="36" spans="1:7" ht="15.6" customHeight="1" x14ac:dyDescent="0.15">
      <c r="A36" s="67"/>
      <c r="B36" s="70"/>
      <c r="C36" s="34" t="s">
        <v>170</v>
      </c>
      <c r="D36" s="35">
        <v>20000</v>
      </c>
      <c r="E36" s="35">
        <v>22000</v>
      </c>
      <c r="F36" s="35">
        <f t="shared" si="0"/>
        <v>-2000</v>
      </c>
      <c r="G36" s="36"/>
    </row>
    <row r="37" spans="1:7" ht="15.6" customHeight="1" x14ac:dyDescent="0.15">
      <c r="A37" s="67"/>
      <c r="B37" s="70"/>
      <c r="C37" s="34" t="s">
        <v>171</v>
      </c>
      <c r="D37" s="35">
        <v>15452000</v>
      </c>
      <c r="E37" s="35">
        <v>18020000</v>
      </c>
      <c r="F37" s="35">
        <f t="shared" si="0"/>
        <v>-2568000</v>
      </c>
      <c r="G37" s="36"/>
    </row>
    <row r="38" spans="1:7" ht="15.6" customHeight="1" x14ac:dyDescent="0.15">
      <c r="A38" s="67"/>
      <c r="B38" s="70"/>
      <c r="C38" s="34" t="s">
        <v>172</v>
      </c>
      <c r="D38" s="35">
        <v>9022000</v>
      </c>
      <c r="E38" s="35">
        <v>8544000</v>
      </c>
      <c r="F38" s="35">
        <f t="shared" si="0"/>
        <v>478000</v>
      </c>
      <c r="G38" s="36"/>
    </row>
    <row r="39" spans="1:7" ht="15.6" customHeight="1" x14ac:dyDescent="0.15">
      <c r="A39" s="67"/>
      <c r="B39" s="70"/>
      <c r="C39" s="34" t="s">
        <v>173</v>
      </c>
      <c r="D39" s="35">
        <v>10594000</v>
      </c>
      <c r="E39" s="35">
        <v>12579000</v>
      </c>
      <c r="F39" s="35">
        <f t="shared" si="0"/>
        <v>-1985000</v>
      </c>
      <c r="G39" s="36"/>
    </row>
    <row r="40" spans="1:7" ht="15.6" customHeight="1" x14ac:dyDescent="0.15">
      <c r="A40" s="67"/>
      <c r="B40" s="70"/>
      <c r="C40" s="31" t="s">
        <v>174</v>
      </c>
      <c r="D40" s="32">
        <f>SUM(D41:D42)</f>
        <v>822000</v>
      </c>
      <c r="E40" s="32">
        <f>SUM(E41:E42)</f>
        <v>1169000</v>
      </c>
      <c r="F40" s="32">
        <f t="shared" si="0"/>
        <v>-347000</v>
      </c>
      <c r="G40" s="33"/>
    </row>
    <row r="41" spans="1:7" ht="15.6" customHeight="1" x14ac:dyDescent="0.15">
      <c r="A41" s="67"/>
      <c r="B41" s="70"/>
      <c r="C41" s="34" t="s">
        <v>175</v>
      </c>
      <c r="D41" s="35">
        <v>714000</v>
      </c>
      <c r="E41" s="35">
        <v>1169000</v>
      </c>
      <c r="F41" s="35">
        <f t="shared" si="0"/>
        <v>-455000</v>
      </c>
      <c r="G41" s="36"/>
    </row>
    <row r="42" spans="1:7" ht="15.6" customHeight="1" x14ac:dyDescent="0.15">
      <c r="A42" s="67"/>
      <c r="B42" s="70"/>
      <c r="C42" s="34" t="s">
        <v>176</v>
      </c>
      <c r="D42" s="35">
        <v>108000</v>
      </c>
      <c r="E42" s="35">
        <v>0</v>
      </c>
      <c r="F42" s="35">
        <f t="shared" si="0"/>
        <v>108000</v>
      </c>
      <c r="G42" s="36"/>
    </row>
    <row r="43" spans="1:7" ht="15.6" customHeight="1" x14ac:dyDescent="0.15">
      <c r="A43" s="67"/>
      <c r="B43" s="70"/>
      <c r="C43" s="28" t="s">
        <v>177</v>
      </c>
      <c r="D43" s="29">
        <f>D44</f>
        <v>26047000</v>
      </c>
      <c r="E43" s="29">
        <f>E44</f>
        <v>29304000</v>
      </c>
      <c r="F43" s="29">
        <f t="shared" si="0"/>
        <v>-3257000</v>
      </c>
      <c r="G43" s="30"/>
    </row>
    <row r="44" spans="1:7" ht="15.6" customHeight="1" x14ac:dyDescent="0.15">
      <c r="A44" s="67"/>
      <c r="B44" s="70"/>
      <c r="C44" s="31" t="s">
        <v>178</v>
      </c>
      <c r="D44" s="32">
        <f>SUM(D45:D47)</f>
        <v>26047000</v>
      </c>
      <c r="E44" s="32">
        <f>SUM(E45:E47)</f>
        <v>29304000</v>
      </c>
      <c r="F44" s="32">
        <f t="shared" si="0"/>
        <v>-3257000</v>
      </c>
      <c r="G44" s="33"/>
    </row>
    <row r="45" spans="1:7" ht="15.6" customHeight="1" x14ac:dyDescent="0.15">
      <c r="A45" s="67"/>
      <c r="B45" s="70"/>
      <c r="C45" s="34" t="s">
        <v>179</v>
      </c>
      <c r="D45" s="35">
        <v>4000000</v>
      </c>
      <c r="E45" s="35">
        <v>4000000</v>
      </c>
      <c r="F45" s="35">
        <f t="shared" si="0"/>
        <v>0</v>
      </c>
      <c r="G45" s="36"/>
    </row>
    <row r="46" spans="1:7" ht="15.6" customHeight="1" x14ac:dyDescent="0.15">
      <c r="A46" s="67"/>
      <c r="B46" s="70"/>
      <c r="C46" s="34" t="s">
        <v>173</v>
      </c>
      <c r="D46" s="35">
        <v>10817000</v>
      </c>
      <c r="E46" s="35">
        <v>13994000</v>
      </c>
      <c r="F46" s="35">
        <f t="shared" si="0"/>
        <v>-3177000</v>
      </c>
      <c r="G46" s="36"/>
    </row>
    <row r="47" spans="1:7" ht="15.6" customHeight="1" x14ac:dyDescent="0.15">
      <c r="A47" s="67"/>
      <c r="B47" s="70"/>
      <c r="C47" s="34" t="s">
        <v>180</v>
      </c>
      <c r="D47" s="35">
        <v>11230000</v>
      </c>
      <c r="E47" s="35">
        <v>11310000</v>
      </c>
      <c r="F47" s="35">
        <f t="shared" si="0"/>
        <v>-80000</v>
      </c>
      <c r="G47" s="36"/>
    </row>
    <row r="48" spans="1:7" ht="15.6" customHeight="1" x14ac:dyDescent="0.15">
      <c r="A48" s="67"/>
      <c r="B48" s="70"/>
      <c r="C48" s="28" t="s">
        <v>181</v>
      </c>
      <c r="D48" s="29">
        <f>SUM(D49:D52)</f>
        <v>19558000</v>
      </c>
      <c r="E48" s="29">
        <f>SUM(E49:E52)</f>
        <v>20922000</v>
      </c>
      <c r="F48" s="29">
        <f t="shared" si="0"/>
        <v>-1364000</v>
      </c>
      <c r="G48" s="30"/>
    </row>
    <row r="49" spans="1:7" ht="15.6" customHeight="1" x14ac:dyDescent="0.15">
      <c r="A49" s="67"/>
      <c r="B49" s="70"/>
      <c r="C49" s="31" t="s">
        <v>182</v>
      </c>
      <c r="D49" s="32">
        <v>18711000</v>
      </c>
      <c r="E49" s="32">
        <v>19615000</v>
      </c>
      <c r="F49" s="32">
        <f t="shared" si="0"/>
        <v>-904000</v>
      </c>
      <c r="G49" s="33"/>
    </row>
    <row r="50" spans="1:7" ht="15.6" customHeight="1" x14ac:dyDescent="0.15">
      <c r="A50" s="67"/>
      <c r="B50" s="70"/>
      <c r="C50" s="31" t="s">
        <v>183</v>
      </c>
      <c r="D50" s="32">
        <v>829000</v>
      </c>
      <c r="E50" s="32">
        <v>962000</v>
      </c>
      <c r="F50" s="32">
        <f t="shared" si="0"/>
        <v>-133000</v>
      </c>
      <c r="G50" s="33"/>
    </row>
    <row r="51" spans="1:7" ht="15.6" customHeight="1" x14ac:dyDescent="0.15">
      <c r="A51" s="67"/>
      <c r="B51" s="70"/>
      <c r="C51" s="31" t="s">
        <v>184</v>
      </c>
      <c r="D51" s="32">
        <v>8000</v>
      </c>
      <c r="E51" s="32">
        <v>100000</v>
      </c>
      <c r="F51" s="32">
        <f t="shared" si="0"/>
        <v>-92000</v>
      </c>
      <c r="G51" s="33"/>
    </row>
    <row r="52" spans="1:7" ht="15.6" customHeight="1" x14ac:dyDescent="0.15">
      <c r="A52" s="67"/>
      <c r="B52" s="70"/>
      <c r="C52" s="31" t="s">
        <v>185</v>
      </c>
      <c r="D52" s="32">
        <f>D53</f>
        <v>10000</v>
      </c>
      <c r="E52" s="32">
        <f>E53</f>
        <v>245000</v>
      </c>
      <c r="F52" s="32">
        <f t="shared" si="0"/>
        <v>-235000</v>
      </c>
      <c r="G52" s="33"/>
    </row>
    <row r="53" spans="1:7" ht="15.6" customHeight="1" x14ac:dyDescent="0.15">
      <c r="A53" s="67"/>
      <c r="B53" s="70"/>
      <c r="C53" s="34" t="s">
        <v>175</v>
      </c>
      <c r="D53" s="35">
        <v>10000</v>
      </c>
      <c r="E53" s="35">
        <v>245000</v>
      </c>
      <c r="F53" s="35">
        <f t="shared" si="0"/>
        <v>-235000</v>
      </c>
      <c r="G53" s="36"/>
    </row>
    <row r="54" spans="1:7" ht="15.6" customHeight="1" x14ac:dyDescent="0.15">
      <c r="A54" s="67"/>
      <c r="B54" s="70"/>
      <c r="C54" s="28" t="s">
        <v>186</v>
      </c>
      <c r="D54" s="29">
        <v>500000</v>
      </c>
      <c r="E54" s="29">
        <v>500000</v>
      </c>
      <c r="F54" s="29">
        <f t="shared" si="0"/>
        <v>0</v>
      </c>
      <c r="G54" s="30"/>
    </row>
    <row r="55" spans="1:7" ht="15.6" customHeight="1" x14ac:dyDescent="0.15">
      <c r="A55" s="67"/>
      <c r="B55" s="70"/>
      <c r="C55" s="28" t="s">
        <v>187</v>
      </c>
      <c r="D55" s="29">
        <v>53000</v>
      </c>
      <c r="E55" s="29">
        <v>2000</v>
      </c>
      <c r="F55" s="29">
        <f t="shared" si="0"/>
        <v>51000</v>
      </c>
      <c r="G55" s="30"/>
    </row>
    <row r="56" spans="1:7" ht="15.6" customHeight="1" x14ac:dyDescent="0.15">
      <c r="A56" s="67"/>
      <c r="B56" s="70"/>
      <c r="C56" s="28" t="s">
        <v>188</v>
      </c>
      <c r="D56" s="29">
        <f>SUM(D57:D58)</f>
        <v>5975000</v>
      </c>
      <c r="E56" s="29">
        <f>SUM(E57:E58)</f>
        <v>4463000</v>
      </c>
      <c r="F56" s="29">
        <f t="shared" si="0"/>
        <v>1512000</v>
      </c>
      <c r="G56" s="30"/>
    </row>
    <row r="57" spans="1:7" ht="15.6" customHeight="1" x14ac:dyDescent="0.15">
      <c r="A57" s="67"/>
      <c r="B57" s="70"/>
      <c r="C57" s="31" t="s">
        <v>189</v>
      </c>
      <c r="D57" s="32">
        <v>1502000</v>
      </c>
      <c r="E57" s="32">
        <v>1556000</v>
      </c>
      <c r="F57" s="32">
        <f t="shared" si="0"/>
        <v>-54000</v>
      </c>
      <c r="G57" s="33"/>
    </row>
    <row r="58" spans="1:7" ht="15.6" customHeight="1" x14ac:dyDescent="0.15">
      <c r="A58" s="68"/>
      <c r="B58" s="71"/>
      <c r="C58" s="37" t="s">
        <v>190</v>
      </c>
      <c r="D58" s="38">
        <v>4473000</v>
      </c>
      <c r="E58" s="38">
        <v>2907000</v>
      </c>
      <c r="F58" s="38">
        <f t="shared" si="0"/>
        <v>1566000</v>
      </c>
      <c r="G58" s="39"/>
    </row>
    <row r="59" spans="1:7" ht="15.6" customHeight="1" x14ac:dyDescent="0.15">
      <c r="A59" s="68"/>
      <c r="B59" s="71"/>
      <c r="C59" s="40" t="s">
        <v>191</v>
      </c>
      <c r="D59" s="41">
        <f>D9+D43+D48+D54+D55+D56</f>
        <v>489275000</v>
      </c>
      <c r="E59" s="41">
        <v>499293000</v>
      </c>
      <c r="F59" s="41">
        <f t="shared" si="0"/>
        <v>-10018000</v>
      </c>
      <c r="G59" s="42"/>
    </row>
    <row r="60" spans="1:7" ht="15.6" customHeight="1" x14ac:dyDescent="0.15">
      <c r="A60" s="67"/>
      <c r="B60" s="70" t="s">
        <v>192</v>
      </c>
      <c r="C60" s="28" t="s">
        <v>193</v>
      </c>
      <c r="D60" s="29">
        <f>SUM(D61:D67)</f>
        <v>288449500</v>
      </c>
      <c r="E60" s="29">
        <f>SUM(E61:E67)</f>
        <v>278887500</v>
      </c>
      <c r="F60" s="29">
        <f t="shared" si="0"/>
        <v>9562000</v>
      </c>
      <c r="G60" s="30"/>
    </row>
    <row r="61" spans="1:7" ht="15.6" customHeight="1" x14ac:dyDescent="0.15">
      <c r="A61" s="67"/>
      <c r="B61" s="70"/>
      <c r="C61" s="34" t="s">
        <v>194</v>
      </c>
      <c r="D61" s="35">
        <v>300000</v>
      </c>
      <c r="E61" s="35">
        <v>300000</v>
      </c>
      <c r="F61" s="35">
        <f t="shared" si="0"/>
        <v>0</v>
      </c>
      <c r="G61" s="36"/>
    </row>
    <row r="62" spans="1:7" ht="15.6" customHeight="1" x14ac:dyDescent="0.15">
      <c r="A62" s="67"/>
      <c r="B62" s="70"/>
      <c r="C62" s="34" t="s">
        <v>195</v>
      </c>
      <c r="D62" s="35">
        <v>167563000</v>
      </c>
      <c r="E62" s="35">
        <v>164944000</v>
      </c>
      <c r="F62" s="35">
        <f t="shared" si="0"/>
        <v>2619000</v>
      </c>
      <c r="G62" s="36"/>
    </row>
    <row r="63" spans="1:7" ht="15.6" customHeight="1" x14ac:dyDescent="0.15">
      <c r="A63" s="67"/>
      <c r="B63" s="70"/>
      <c r="C63" s="34" t="s">
        <v>196</v>
      </c>
      <c r="D63" s="35">
        <v>25464000</v>
      </c>
      <c r="E63" s="35">
        <v>28788000</v>
      </c>
      <c r="F63" s="35">
        <f t="shared" si="0"/>
        <v>-3324000</v>
      </c>
      <c r="G63" s="36"/>
    </row>
    <row r="64" spans="1:7" ht="15.6" customHeight="1" x14ac:dyDescent="0.15">
      <c r="A64" s="67"/>
      <c r="B64" s="70"/>
      <c r="C64" s="34" t="s">
        <v>197</v>
      </c>
      <c r="D64" s="35">
        <v>60737000</v>
      </c>
      <c r="E64" s="35">
        <v>56083000</v>
      </c>
      <c r="F64" s="35">
        <f t="shared" si="0"/>
        <v>4654000</v>
      </c>
      <c r="G64" s="36"/>
    </row>
    <row r="65" spans="1:7" ht="15.6" customHeight="1" x14ac:dyDescent="0.15">
      <c r="A65" s="67"/>
      <c r="B65" s="70"/>
      <c r="C65" s="34" t="s">
        <v>198</v>
      </c>
      <c r="D65" s="35">
        <v>6104000</v>
      </c>
      <c r="E65" s="35">
        <v>2924000</v>
      </c>
      <c r="F65" s="35">
        <f t="shared" si="0"/>
        <v>3180000</v>
      </c>
      <c r="G65" s="36"/>
    </row>
    <row r="66" spans="1:7" ht="15.6" customHeight="1" x14ac:dyDescent="0.15">
      <c r="A66" s="67"/>
      <c r="B66" s="70"/>
      <c r="C66" s="34" t="s">
        <v>199</v>
      </c>
      <c r="D66" s="35">
        <v>222500</v>
      </c>
      <c r="E66" s="35">
        <v>222500</v>
      </c>
      <c r="F66" s="35">
        <f t="shared" si="0"/>
        <v>0</v>
      </c>
      <c r="G66" s="36"/>
    </row>
    <row r="67" spans="1:7" ht="15.6" customHeight="1" x14ac:dyDescent="0.15">
      <c r="A67" s="67"/>
      <c r="B67" s="70"/>
      <c r="C67" s="34" t="s">
        <v>200</v>
      </c>
      <c r="D67" s="35">
        <v>28059000</v>
      </c>
      <c r="E67" s="35">
        <v>25626000</v>
      </c>
      <c r="F67" s="35">
        <f t="shared" si="0"/>
        <v>2433000</v>
      </c>
      <c r="G67" s="36"/>
    </row>
    <row r="68" spans="1:7" ht="15.6" customHeight="1" x14ac:dyDescent="0.15">
      <c r="A68" s="67"/>
      <c r="B68" s="70"/>
      <c r="C68" s="28" t="s">
        <v>201</v>
      </c>
      <c r="D68" s="29">
        <f>SUM(D69:D81)</f>
        <v>91504000</v>
      </c>
      <c r="E68" s="29">
        <f>SUM(E69:E81)</f>
        <v>81010000</v>
      </c>
      <c r="F68" s="29">
        <f t="shared" si="0"/>
        <v>10494000</v>
      </c>
      <c r="G68" s="30"/>
    </row>
    <row r="69" spans="1:7" ht="15.6" customHeight="1" x14ac:dyDescent="0.15">
      <c r="A69" s="67"/>
      <c r="B69" s="70"/>
      <c r="C69" s="34" t="s">
        <v>202</v>
      </c>
      <c r="D69" s="35">
        <v>34662000</v>
      </c>
      <c r="E69" s="35">
        <v>31650000</v>
      </c>
      <c r="F69" s="35">
        <f t="shared" si="0"/>
        <v>3012000</v>
      </c>
      <c r="G69" s="36"/>
    </row>
    <row r="70" spans="1:7" ht="15.6" customHeight="1" x14ac:dyDescent="0.15">
      <c r="A70" s="67"/>
      <c r="B70" s="70"/>
      <c r="C70" s="34" t="s">
        <v>203</v>
      </c>
      <c r="D70" s="35">
        <v>5450000</v>
      </c>
      <c r="E70" s="35">
        <v>4947000</v>
      </c>
      <c r="F70" s="35">
        <f t="shared" si="0"/>
        <v>503000</v>
      </c>
      <c r="G70" s="36"/>
    </row>
    <row r="71" spans="1:7" ht="15.6" customHeight="1" x14ac:dyDescent="0.15">
      <c r="A71" s="67"/>
      <c r="B71" s="70"/>
      <c r="C71" s="34" t="s">
        <v>204</v>
      </c>
      <c r="D71" s="35">
        <v>3894000</v>
      </c>
      <c r="E71" s="35">
        <v>3118000</v>
      </c>
      <c r="F71" s="35">
        <f t="shared" si="0"/>
        <v>776000</v>
      </c>
      <c r="G71" s="36"/>
    </row>
    <row r="72" spans="1:7" ht="15.6" customHeight="1" x14ac:dyDescent="0.15">
      <c r="A72" s="67"/>
      <c r="B72" s="70"/>
      <c r="C72" s="34" t="s">
        <v>205</v>
      </c>
      <c r="D72" s="35">
        <v>409000</v>
      </c>
      <c r="E72" s="35">
        <v>401000</v>
      </c>
      <c r="F72" s="35">
        <f t="shared" si="0"/>
        <v>8000</v>
      </c>
      <c r="G72" s="36"/>
    </row>
    <row r="73" spans="1:7" ht="15.6" customHeight="1" x14ac:dyDescent="0.15">
      <c r="A73" s="67"/>
      <c r="B73" s="70"/>
      <c r="C73" s="34" t="s">
        <v>206</v>
      </c>
      <c r="D73" s="35">
        <v>3372000</v>
      </c>
      <c r="E73" s="35">
        <v>751000</v>
      </c>
      <c r="F73" s="35">
        <f t="shared" si="0"/>
        <v>2621000</v>
      </c>
      <c r="G73" s="36"/>
    </row>
    <row r="74" spans="1:7" ht="15.6" customHeight="1" x14ac:dyDescent="0.15">
      <c r="A74" s="67"/>
      <c r="B74" s="70"/>
      <c r="C74" s="34" t="s">
        <v>207</v>
      </c>
      <c r="D74" s="35">
        <v>671000</v>
      </c>
      <c r="E74" s="35">
        <v>1192000</v>
      </c>
      <c r="F74" s="35">
        <f t="shared" ref="F74:F119" si="1">D74-E74</f>
        <v>-521000</v>
      </c>
      <c r="G74" s="36"/>
    </row>
    <row r="75" spans="1:7" ht="15.6" customHeight="1" x14ac:dyDescent="0.15">
      <c r="A75" s="67"/>
      <c r="B75" s="70"/>
      <c r="C75" s="34" t="s">
        <v>208</v>
      </c>
      <c r="D75" s="35">
        <v>475000</v>
      </c>
      <c r="E75" s="35">
        <v>688000</v>
      </c>
      <c r="F75" s="35">
        <f t="shared" si="1"/>
        <v>-213000</v>
      </c>
      <c r="G75" s="36"/>
    </row>
    <row r="76" spans="1:7" ht="15.6" customHeight="1" x14ac:dyDescent="0.15">
      <c r="A76" s="67"/>
      <c r="B76" s="70"/>
      <c r="C76" s="34" t="s">
        <v>209</v>
      </c>
      <c r="D76" s="35">
        <v>19255000</v>
      </c>
      <c r="E76" s="35">
        <v>17768000</v>
      </c>
      <c r="F76" s="35">
        <f t="shared" si="1"/>
        <v>1487000</v>
      </c>
      <c r="G76" s="36"/>
    </row>
    <row r="77" spans="1:7" ht="15.6" customHeight="1" x14ac:dyDescent="0.15">
      <c r="A77" s="67"/>
      <c r="B77" s="70"/>
      <c r="C77" s="34" t="s">
        <v>210</v>
      </c>
      <c r="D77" s="35">
        <v>4873000</v>
      </c>
      <c r="E77" s="35">
        <v>4362000</v>
      </c>
      <c r="F77" s="35">
        <f t="shared" si="1"/>
        <v>511000</v>
      </c>
      <c r="G77" s="36"/>
    </row>
    <row r="78" spans="1:7" ht="15.6" customHeight="1" x14ac:dyDescent="0.15">
      <c r="A78" s="67"/>
      <c r="B78" s="70"/>
      <c r="C78" s="34" t="s">
        <v>211</v>
      </c>
      <c r="D78" s="35">
        <v>4602000</v>
      </c>
      <c r="E78" s="35">
        <v>2152000</v>
      </c>
      <c r="F78" s="35">
        <f t="shared" si="1"/>
        <v>2450000</v>
      </c>
      <c r="G78" s="36"/>
    </row>
    <row r="79" spans="1:7" ht="15.6" customHeight="1" x14ac:dyDescent="0.15">
      <c r="A79" s="67"/>
      <c r="B79" s="70"/>
      <c r="C79" s="34" t="s">
        <v>212</v>
      </c>
      <c r="D79" s="35">
        <v>2046000</v>
      </c>
      <c r="E79" s="35">
        <v>2790000</v>
      </c>
      <c r="F79" s="35">
        <f t="shared" si="1"/>
        <v>-744000</v>
      </c>
      <c r="G79" s="36"/>
    </row>
    <row r="80" spans="1:7" ht="15.6" customHeight="1" x14ac:dyDescent="0.15">
      <c r="A80" s="67"/>
      <c r="B80" s="70"/>
      <c r="C80" s="34" t="s">
        <v>213</v>
      </c>
      <c r="D80" s="35">
        <v>8770000</v>
      </c>
      <c r="E80" s="35">
        <v>7692000</v>
      </c>
      <c r="F80" s="35">
        <f t="shared" si="1"/>
        <v>1078000</v>
      </c>
      <c r="G80" s="36"/>
    </row>
    <row r="81" spans="1:7" ht="15.6" customHeight="1" x14ac:dyDescent="0.15">
      <c r="A81" s="67"/>
      <c r="B81" s="70"/>
      <c r="C81" s="34" t="s">
        <v>214</v>
      </c>
      <c r="D81" s="35">
        <v>3025000</v>
      </c>
      <c r="E81" s="35">
        <v>3499000</v>
      </c>
      <c r="F81" s="35">
        <f t="shared" si="1"/>
        <v>-474000</v>
      </c>
      <c r="G81" s="36"/>
    </row>
    <row r="82" spans="1:7" ht="15.6" customHeight="1" x14ac:dyDescent="0.15">
      <c r="A82" s="67" t="s">
        <v>215</v>
      </c>
      <c r="B82" s="72" t="s">
        <v>192</v>
      </c>
      <c r="C82" s="28" t="s">
        <v>216</v>
      </c>
      <c r="D82" s="29">
        <f>SUM(D83:D99)</f>
        <v>45692000</v>
      </c>
      <c r="E82" s="29">
        <f>SUM(E83:E99)</f>
        <v>60093000</v>
      </c>
      <c r="F82" s="29">
        <f t="shared" si="1"/>
        <v>-14401000</v>
      </c>
      <c r="G82" s="30"/>
    </row>
    <row r="83" spans="1:7" ht="15.6" customHeight="1" x14ac:dyDescent="0.15">
      <c r="A83" s="67"/>
      <c r="B83" s="72"/>
      <c r="C83" s="34" t="s">
        <v>217</v>
      </c>
      <c r="D83" s="35">
        <v>654000</v>
      </c>
      <c r="E83" s="35">
        <v>1832000</v>
      </c>
      <c r="F83" s="35">
        <f t="shared" si="1"/>
        <v>-1178000</v>
      </c>
      <c r="G83" s="36"/>
    </row>
    <row r="84" spans="1:7" ht="15.6" customHeight="1" x14ac:dyDescent="0.15">
      <c r="A84" s="67"/>
      <c r="B84" s="72"/>
      <c r="C84" s="34" t="s">
        <v>218</v>
      </c>
      <c r="D84" s="35">
        <v>37000</v>
      </c>
      <c r="E84" s="35">
        <v>38000</v>
      </c>
      <c r="F84" s="35">
        <f t="shared" si="1"/>
        <v>-1000</v>
      </c>
      <c r="G84" s="36"/>
    </row>
    <row r="85" spans="1:7" ht="15.6" customHeight="1" x14ac:dyDescent="0.15">
      <c r="A85" s="67"/>
      <c r="B85" s="72"/>
      <c r="C85" s="34" t="s">
        <v>219</v>
      </c>
      <c r="D85" s="35">
        <v>47000</v>
      </c>
      <c r="E85" s="35">
        <v>46000</v>
      </c>
      <c r="F85" s="35">
        <f t="shared" si="1"/>
        <v>1000</v>
      </c>
      <c r="G85" s="36"/>
    </row>
    <row r="86" spans="1:7" ht="15.6" customHeight="1" x14ac:dyDescent="0.15">
      <c r="A86" s="67"/>
      <c r="B86" s="72"/>
      <c r="C86" s="34" t="s">
        <v>220</v>
      </c>
      <c r="D86" s="35">
        <v>840000</v>
      </c>
      <c r="E86" s="35">
        <v>1139000</v>
      </c>
      <c r="F86" s="35">
        <f t="shared" si="1"/>
        <v>-299000</v>
      </c>
      <c r="G86" s="36"/>
    </row>
    <row r="87" spans="1:7" ht="15.6" customHeight="1" x14ac:dyDescent="0.15">
      <c r="A87" s="67"/>
      <c r="B87" s="72"/>
      <c r="C87" s="34" t="s">
        <v>221</v>
      </c>
      <c r="D87" s="35">
        <v>1093000</v>
      </c>
      <c r="E87" s="35">
        <v>948000</v>
      </c>
      <c r="F87" s="35">
        <f t="shared" si="1"/>
        <v>145000</v>
      </c>
      <c r="G87" s="36"/>
    </row>
    <row r="88" spans="1:7" ht="15.6" customHeight="1" x14ac:dyDescent="0.15">
      <c r="A88" s="67"/>
      <c r="B88" s="72"/>
      <c r="C88" s="34" t="s">
        <v>222</v>
      </c>
      <c r="D88" s="35">
        <v>1560000</v>
      </c>
      <c r="E88" s="35">
        <v>9394000</v>
      </c>
      <c r="F88" s="35">
        <f t="shared" si="1"/>
        <v>-7834000</v>
      </c>
      <c r="G88" s="36"/>
    </row>
    <row r="89" spans="1:7" ht="15.6" customHeight="1" x14ac:dyDescent="0.15">
      <c r="A89" s="67"/>
      <c r="B89" s="72"/>
      <c r="C89" s="34" t="s">
        <v>223</v>
      </c>
      <c r="D89" s="35">
        <v>2512000</v>
      </c>
      <c r="E89" s="35">
        <v>2477000</v>
      </c>
      <c r="F89" s="35">
        <f t="shared" si="1"/>
        <v>35000</v>
      </c>
      <c r="G89" s="36"/>
    </row>
    <row r="90" spans="1:7" ht="15.6" customHeight="1" x14ac:dyDescent="0.15">
      <c r="A90" s="67"/>
      <c r="B90" s="72"/>
      <c r="C90" s="34" t="s">
        <v>224</v>
      </c>
      <c r="D90" s="35">
        <v>100000</v>
      </c>
      <c r="E90" s="35">
        <v>100000</v>
      </c>
      <c r="F90" s="35">
        <f t="shared" si="1"/>
        <v>0</v>
      </c>
      <c r="G90" s="36"/>
    </row>
    <row r="91" spans="1:7" ht="15.6" customHeight="1" x14ac:dyDescent="0.15">
      <c r="A91" s="67"/>
      <c r="B91" s="72"/>
      <c r="C91" s="34" t="s">
        <v>225</v>
      </c>
      <c r="D91" s="35">
        <v>2237000</v>
      </c>
      <c r="E91" s="35">
        <v>2074000</v>
      </c>
      <c r="F91" s="35">
        <f t="shared" si="1"/>
        <v>163000</v>
      </c>
      <c r="G91" s="36"/>
    </row>
    <row r="92" spans="1:7" ht="15.6" customHeight="1" x14ac:dyDescent="0.15">
      <c r="A92" s="67"/>
      <c r="B92" s="72"/>
      <c r="C92" s="34" t="s">
        <v>226</v>
      </c>
      <c r="D92" s="35">
        <v>21334000</v>
      </c>
      <c r="E92" s="35">
        <v>24960000</v>
      </c>
      <c r="F92" s="35">
        <f t="shared" si="1"/>
        <v>-3626000</v>
      </c>
      <c r="G92" s="36"/>
    </row>
    <row r="93" spans="1:7" ht="15.6" customHeight="1" x14ac:dyDescent="0.15">
      <c r="A93" s="67"/>
      <c r="B93" s="72"/>
      <c r="C93" s="34" t="s">
        <v>227</v>
      </c>
      <c r="D93" s="35">
        <v>2946000</v>
      </c>
      <c r="E93" s="35">
        <v>3553000</v>
      </c>
      <c r="F93" s="35">
        <f t="shared" si="1"/>
        <v>-607000</v>
      </c>
      <c r="G93" s="36"/>
    </row>
    <row r="94" spans="1:7" ht="15.6" customHeight="1" x14ac:dyDescent="0.15">
      <c r="A94" s="67"/>
      <c r="B94" s="72"/>
      <c r="C94" s="34" t="s">
        <v>228</v>
      </c>
      <c r="D94" s="35">
        <v>3168000</v>
      </c>
      <c r="E94" s="35">
        <v>3095000</v>
      </c>
      <c r="F94" s="35">
        <f t="shared" si="1"/>
        <v>73000</v>
      </c>
      <c r="G94" s="36"/>
    </row>
    <row r="95" spans="1:7" ht="15.6" customHeight="1" x14ac:dyDescent="0.15">
      <c r="A95" s="67"/>
      <c r="B95" s="72"/>
      <c r="C95" s="34" t="s">
        <v>229</v>
      </c>
      <c r="D95" s="35">
        <v>526000</v>
      </c>
      <c r="E95" s="35">
        <v>900000</v>
      </c>
      <c r="F95" s="35">
        <f t="shared" si="1"/>
        <v>-374000</v>
      </c>
      <c r="G95" s="36"/>
    </row>
    <row r="96" spans="1:7" ht="15.6" customHeight="1" x14ac:dyDescent="0.15">
      <c r="A96" s="67"/>
      <c r="B96" s="72"/>
      <c r="C96" s="34" t="s">
        <v>230</v>
      </c>
      <c r="D96" s="35">
        <v>7287000</v>
      </c>
      <c r="E96" s="35">
        <v>7637000</v>
      </c>
      <c r="F96" s="35">
        <f t="shared" si="1"/>
        <v>-350000</v>
      </c>
      <c r="G96" s="36"/>
    </row>
    <row r="97" spans="1:7" ht="15.6" customHeight="1" x14ac:dyDescent="0.15">
      <c r="A97" s="67"/>
      <c r="B97" s="72"/>
      <c r="C97" s="34" t="s">
        <v>231</v>
      </c>
      <c r="D97" s="35">
        <v>315000</v>
      </c>
      <c r="E97" s="35">
        <v>386000</v>
      </c>
      <c r="F97" s="35">
        <f t="shared" si="1"/>
        <v>-71000</v>
      </c>
      <c r="G97" s="36"/>
    </row>
    <row r="98" spans="1:7" ht="15.6" customHeight="1" x14ac:dyDescent="0.15">
      <c r="A98" s="67"/>
      <c r="B98" s="72"/>
      <c r="C98" s="34" t="s">
        <v>232</v>
      </c>
      <c r="D98" s="35">
        <v>1023000</v>
      </c>
      <c r="E98" s="35">
        <v>1130000</v>
      </c>
      <c r="F98" s="35">
        <f t="shared" si="1"/>
        <v>-107000</v>
      </c>
      <c r="G98" s="36"/>
    </row>
    <row r="99" spans="1:7" ht="15.6" customHeight="1" x14ac:dyDescent="0.15">
      <c r="A99" s="67"/>
      <c r="B99" s="72"/>
      <c r="C99" s="34" t="s">
        <v>233</v>
      </c>
      <c r="D99" s="35">
        <v>13000</v>
      </c>
      <c r="E99" s="35">
        <v>384000</v>
      </c>
      <c r="F99" s="35">
        <f t="shared" si="1"/>
        <v>-371000</v>
      </c>
      <c r="G99" s="36"/>
    </row>
    <row r="100" spans="1:7" ht="15.6" customHeight="1" x14ac:dyDescent="0.15">
      <c r="A100" s="67"/>
      <c r="B100" s="72"/>
      <c r="C100" s="28" t="s">
        <v>234</v>
      </c>
      <c r="D100" s="29">
        <v>2259000</v>
      </c>
      <c r="E100" s="29">
        <v>3088000</v>
      </c>
      <c r="F100" s="29">
        <f t="shared" si="1"/>
        <v>-829000</v>
      </c>
      <c r="G100" s="30"/>
    </row>
    <row r="101" spans="1:7" ht="15.6" customHeight="1" x14ac:dyDescent="0.15">
      <c r="A101" s="67"/>
      <c r="B101" s="72"/>
      <c r="C101" s="28" t="s">
        <v>235</v>
      </c>
      <c r="D101" s="29">
        <f>D102</f>
        <v>2088000</v>
      </c>
      <c r="E101" s="29">
        <f>E102</f>
        <v>2084000</v>
      </c>
      <c r="F101" s="29">
        <f t="shared" si="1"/>
        <v>4000</v>
      </c>
      <c r="G101" s="30"/>
    </row>
    <row r="102" spans="1:7" ht="15.6" customHeight="1" x14ac:dyDescent="0.15">
      <c r="A102" s="68"/>
      <c r="B102" s="73"/>
      <c r="C102" s="43" t="s">
        <v>236</v>
      </c>
      <c r="D102" s="44">
        <v>2088000</v>
      </c>
      <c r="E102" s="44">
        <v>2084000</v>
      </c>
      <c r="F102" s="44">
        <f t="shared" si="1"/>
        <v>4000</v>
      </c>
      <c r="G102" s="45"/>
    </row>
    <row r="103" spans="1:7" ht="15.6" customHeight="1" x14ac:dyDescent="0.15">
      <c r="A103" s="68"/>
      <c r="B103" s="73"/>
      <c r="C103" s="40" t="s">
        <v>237</v>
      </c>
      <c r="D103" s="41">
        <f>D60+D68+D82+D100+D101</f>
        <v>429992500</v>
      </c>
      <c r="E103" s="41">
        <f>E60+E68+E82+E100+E101</f>
        <v>425162500</v>
      </c>
      <c r="F103" s="41">
        <f t="shared" si="1"/>
        <v>4830000</v>
      </c>
      <c r="G103" s="42"/>
    </row>
    <row r="104" spans="1:7" ht="15.6" customHeight="1" x14ac:dyDescent="0.15">
      <c r="A104" s="68"/>
      <c r="B104" s="74" t="s">
        <v>238</v>
      </c>
      <c r="C104" s="74" t="s">
        <v>131</v>
      </c>
      <c r="D104" s="46">
        <f>D59-D103</f>
        <v>59282500</v>
      </c>
      <c r="E104" s="46">
        <f>E59-E103</f>
        <v>74130500</v>
      </c>
      <c r="F104" s="46">
        <f t="shared" si="1"/>
        <v>-14848000</v>
      </c>
      <c r="G104" s="47"/>
    </row>
    <row r="105" spans="1:7" ht="15.6" customHeight="1" x14ac:dyDescent="0.15">
      <c r="A105" s="78" t="s">
        <v>134</v>
      </c>
      <c r="B105" s="48" t="s">
        <v>239</v>
      </c>
      <c r="C105" s="49" t="s">
        <v>240</v>
      </c>
      <c r="D105" s="50">
        <v>0</v>
      </c>
      <c r="E105" s="50">
        <v>0</v>
      </c>
      <c r="F105" s="50">
        <f t="shared" si="1"/>
        <v>0</v>
      </c>
      <c r="G105" s="51"/>
    </row>
    <row r="106" spans="1:7" ht="15.6" customHeight="1" x14ac:dyDescent="0.15">
      <c r="A106" s="78"/>
      <c r="B106" s="70" t="s">
        <v>241</v>
      </c>
      <c r="C106" s="28" t="s">
        <v>242</v>
      </c>
      <c r="D106" s="29">
        <v>35954000</v>
      </c>
      <c r="E106" s="29">
        <v>35954000</v>
      </c>
      <c r="F106" s="29">
        <f t="shared" si="1"/>
        <v>0</v>
      </c>
      <c r="G106" s="30"/>
    </row>
    <row r="107" spans="1:7" ht="15.6" customHeight="1" x14ac:dyDescent="0.15">
      <c r="A107" s="78"/>
      <c r="B107" s="70"/>
      <c r="C107" s="28" t="s">
        <v>243</v>
      </c>
      <c r="D107" s="29">
        <f>D108</f>
        <v>4820000</v>
      </c>
      <c r="E107" s="29">
        <f>E108</f>
        <v>11089000</v>
      </c>
      <c r="F107" s="29">
        <f t="shared" si="1"/>
        <v>-6269000</v>
      </c>
      <c r="G107" s="30"/>
    </row>
    <row r="108" spans="1:7" ht="15.6" customHeight="1" x14ac:dyDescent="0.15">
      <c r="A108" s="78"/>
      <c r="B108" s="70"/>
      <c r="C108" s="34" t="s">
        <v>244</v>
      </c>
      <c r="D108" s="35">
        <v>4820000</v>
      </c>
      <c r="E108" s="35">
        <v>11089000</v>
      </c>
      <c r="F108" s="35">
        <f t="shared" si="1"/>
        <v>-6269000</v>
      </c>
      <c r="G108" s="36"/>
    </row>
    <row r="109" spans="1:7" ht="15.6" customHeight="1" x14ac:dyDescent="0.15">
      <c r="A109" s="79"/>
      <c r="B109" s="70"/>
      <c r="C109" s="52" t="s">
        <v>245</v>
      </c>
      <c r="D109" s="53">
        <v>1721000</v>
      </c>
      <c r="E109" s="53">
        <v>1721000</v>
      </c>
      <c r="F109" s="53">
        <f t="shared" si="1"/>
        <v>0</v>
      </c>
      <c r="G109" s="54"/>
    </row>
    <row r="110" spans="1:7" ht="15.6" customHeight="1" x14ac:dyDescent="0.15">
      <c r="A110" s="79"/>
      <c r="B110" s="71"/>
      <c r="C110" s="40" t="s">
        <v>246</v>
      </c>
      <c r="D110" s="41">
        <f>D106+D107+D109</f>
        <v>42495000</v>
      </c>
      <c r="E110" s="41">
        <f>E106+E107+E109</f>
        <v>48764000</v>
      </c>
      <c r="F110" s="41">
        <f t="shared" si="1"/>
        <v>-6269000</v>
      </c>
      <c r="G110" s="42"/>
    </row>
    <row r="111" spans="1:7" ht="15.6" customHeight="1" x14ac:dyDescent="0.15">
      <c r="A111" s="79"/>
      <c r="B111" s="74" t="s">
        <v>247</v>
      </c>
      <c r="C111" s="74" t="s">
        <v>131</v>
      </c>
      <c r="D111" s="46">
        <f>D105-D110</f>
        <v>-42495000</v>
      </c>
      <c r="E111" s="46">
        <f>E105-E110</f>
        <v>-48764000</v>
      </c>
      <c r="F111" s="46">
        <f t="shared" si="1"/>
        <v>6269000</v>
      </c>
      <c r="G111" s="47"/>
    </row>
    <row r="112" spans="1:7" ht="15.6" customHeight="1" x14ac:dyDescent="0.15">
      <c r="A112" s="78" t="s">
        <v>248</v>
      </c>
      <c r="B112" s="48" t="s">
        <v>239</v>
      </c>
      <c r="C112" s="55" t="s">
        <v>249</v>
      </c>
      <c r="D112" s="50">
        <v>0</v>
      </c>
      <c r="E112" s="50">
        <v>0</v>
      </c>
      <c r="F112" s="50">
        <f t="shared" si="1"/>
        <v>0</v>
      </c>
      <c r="G112" s="51"/>
    </row>
    <row r="113" spans="1:7" ht="15.6" customHeight="1" x14ac:dyDescent="0.15">
      <c r="A113" s="78"/>
      <c r="B113" s="70" t="s">
        <v>241</v>
      </c>
      <c r="C113" s="28" t="s">
        <v>250</v>
      </c>
      <c r="D113" s="29">
        <f>D114</f>
        <v>2460000</v>
      </c>
      <c r="E113" s="29">
        <f>E114</f>
        <v>2471000</v>
      </c>
      <c r="F113" s="29">
        <f t="shared" si="1"/>
        <v>-11000</v>
      </c>
      <c r="G113" s="30"/>
    </row>
    <row r="114" spans="1:7" ht="15.6" customHeight="1" x14ac:dyDescent="0.15">
      <c r="A114" s="78"/>
      <c r="B114" s="70"/>
      <c r="C114" s="34" t="s">
        <v>251</v>
      </c>
      <c r="D114" s="35">
        <v>2460000</v>
      </c>
      <c r="E114" s="35">
        <v>2471000</v>
      </c>
      <c r="F114" s="35">
        <f t="shared" si="1"/>
        <v>-11000</v>
      </c>
      <c r="G114" s="36"/>
    </row>
    <row r="115" spans="1:7" ht="15.6" customHeight="1" x14ac:dyDescent="0.15">
      <c r="A115" s="78"/>
      <c r="B115" s="70"/>
      <c r="C115" s="28" t="s">
        <v>252</v>
      </c>
      <c r="D115" s="29">
        <f>D116</f>
        <v>864000</v>
      </c>
      <c r="E115" s="29">
        <f>E116</f>
        <v>885000</v>
      </c>
      <c r="F115" s="29">
        <f t="shared" si="1"/>
        <v>-21000</v>
      </c>
      <c r="G115" s="30"/>
    </row>
    <row r="116" spans="1:7" ht="15.6" customHeight="1" x14ac:dyDescent="0.15">
      <c r="A116" s="79"/>
      <c r="B116" s="70"/>
      <c r="C116" s="43" t="s">
        <v>253</v>
      </c>
      <c r="D116" s="44">
        <v>864000</v>
      </c>
      <c r="E116" s="44">
        <v>885000</v>
      </c>
      <c r="F116" s="44">
        <f t="shared" si="1"/>
        <v>-21000</v>
      </c>
      <c r="G116" s="45"/>
    </row>
    <row r="117" spans="1:7" ht="15.6" customHeight="1" x14ac:dyDescent="0.15">
      <c r="A117" s="79"/>
      <c r="B117" s="71"/>
      <c r="C117" s="40" t="s">
        <v>254</v>
      </c>
      <c r="D117" s="41">
        <f>D113+D115</f>
        <v>3324000</v>
      </c>
      <c r="E117" s="41">
        <v>3356000</v>
      </c>
      <c r="F117" s="41">
        <f t="shared" si="1"/>
        <v>-32000</v>
      </c>
      <c r="G117" s="42"/>
    </row>
    <row r="118" spans="1:7" ht="15.6" customHeight="1" x14ac:dyDescent="0.15">
      <c r="A118" s="79"/>
      <c r="B118" s="74" t="s">
        <v>255</v>
      </c>
      <c r="C118" s="74" t="s">
        <v>131</v>
      </c>
      <c r="D118" s="46">
        <f>D112-D117</f>
        <v>-3324000</v>
      </c>
      <c r="E118" s="46">
        <f>E112-E117</f>
        <v>-3356000</v>
      </c>
      <c r="F118" s="46">
        <f t="shared" si="1"/>
        <v>32000</v>
      </c>
      <c r="G118" s="47"/>
    </row>
    <row r="119" spans="1:7" ht="15.6" customHeight="1" thickBot="1" x14ac:dyDescent="0.2">
      <c r="A119" s="75" t="s">
        <v>256</v>
      </c>
      <c r="B119" s="76"/>
      <c r="C119" s="76" t="s">
        <v>131</v>
      </c>
      <c r="D119" s="56">
        <f>D104+D111+D118</f>
        <v>13463500</v>
      </c>
      <c r="E119" s="56">
        <f>E104+E111+E118</f>
        <v>22010500</v>
      </c>
      <c r="F119" s="56">
        <f t="shared" si="1"/>
        <v>-8547000</v>
      </c>
      <c r="G119" s="57"/>
    </row>
    <row r="120" spans="1:7" ht="15.6" customHeight="1" x14ac:dyDescent="0.15">
      <c r="A120" s="77" t="s">
        <v>131</v>
      </c>
      <c r="B120" s="77"/>
      <c r="C120" s="77" t="s">
        <v>131</v>
      </c>
      <c r="G120" s="26"/>
    </row>
  </sheetData>
  <mergeCells count="21">
    <mergeCell ref="A119:C119"/>
    <mergeCell ref="A120:C120"/>
    <mergeCell ref="A105:A111"/>
    <mergeCell ref="B106:B110"/>
    <mergeCell ref="B111:C111"/>
    <mergeCell ref="A112:A118"/>
    <mergeCell ref="B113:B117"/>
    <mergeCell ref="B118:C118"/>
    <mergeCell ref="A9:A81"/>
    <mergeCell ref="B9:B59"/>
    <mergeCell ref="B60:B81"/>
    <mergeCell ref="A82:A104"/>
    <mergeCell ref="B82:B103"/>
    <mergeCell ref="B104:C104"/>
    <mergeCell ref="A3:G3"/>
    <mergeCell ref="A5:G5"/>
    <mergeCell ref="A7:C8"/>
    <mergeCell ref="D7:D8"/>
    <mergeCell ref="E7:E8"/>
    <mergeCell ref="F7:F8"/>
    <mergeCell ref="G7:G8"/>
  </mergeCells>
  <phoneticPr fontId="1"/>
  <pageMargins left="0.78740157480314965" right="0.31496062992125984" top="0.43307086614173229" bottom="0.39370078740157483" header="0.23622047244094491" footer="0.19685039370078741"/>
  <pageSetup paperSize="12" scale="82" orientation="portrait" r:id="rId1"/>
  <rowBreaks count="1" manualBreakCount="1">
    <brk id="8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0"/>
  <sheetViews>
    <sheetView showGridLines="0" tabSelected="1" zoomScale="80" zoomScaleNormal="80" workbookViewId="0">
      <pane xSplit="3" ySplit="9" topLeftCell="J10" activePane="bottomRight" state="frozen"/>
      <selection pane="topRight" activeCell="D1" sqref="D1"/>
      <selection pane="bottomLeft" activeCell="A9" sqref="A9"/>
      <selection pane="bottomRight" activeCell="S15" sqref="S15"/>
    </sheetView>
  </sheetViews>
  <sheetFormatPr defaultRowHeight="13.5" x14ac:dyDescent="0.15"/>
  <cols>
    <col min="1" max="2" width="3.625" customWidth="1"/>
    <col min="3" max="3" width="30.625" customWidth="1"/>
    <col min="4" max="15" width="15.625" customWidth="1"/>
    <col min="16" max="19" width="15.625" style="6" customWidth="1"/>
  </cols>
  <sheetData>
    <row r="1" spans="1:19" x14ac:dyDescent="0.15">
      <c r="P1"/>
      <c r="Q1"/>
      <c r="R1"/>
      <c r="S1"/>
    </row>
    <row r="2" spans="1:19" ht="13.5" customHeight="1" x14ac:dyDescent="0.15">
      <c r="A2" s="1" t="s">
        <v>0</v>
      </c>
      <c r="P2"/>
      <c r="Q2"/>
      <c r="R2"/>
      <c r="S2"/>
    </row>
    <row r="3" spans="1:19" x14ac:dyDescent="0.15">
      <c r="P3"/>
      <c r="Q3"/>
      <c r="R3"/>
      <c r="S3"/>
    </row>
    <row r="4" spans="1:19" ht="17.25" customHeight="1" x14ac:dyDescent="0.15">
      <c r="A4" s="98" t="s">
        <v>1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</row>
    <row r="5" spans="1:19" ht="17.25" customHeight="1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</row>
    <row r="6" spans="1:19" ht="13.5" customHeight="1" x14ac:dyDescent="0.15">
      <c r="A6" s="99" t="s">
        <v>2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</row>
    <row r="7" spans="1:19" ht="13.5" customHeight="1" thickBot="1" x14ac:dyDescent="0.2">
      <c r="A7" s="1"/>
      <c r="P7"/>
      <c r="Q7"/>
      <c r="R7"/>
      <c r="S7" s="27" t="s">
        <v>140</v>
      </c>
    </row>
    <row r="8" spans="1:19" ht="13.5" customHeight="1" x14ac:dyDescent="0.15">
      <c r="A8" s="106" t="s">
        <v>3</v>
      </c>
      <c r="B8" s="107"/>
      <c r="C8" s="107"/>
      <c r="D8" s="107" t="s">
        <v>112</v>
      </c>
      <c r="E8" s="109" t="s">
        <v>116</v>
      </c>
      <c r="F8" s="86" t="s">
        <v>117</v>
      </c>
      <c r="G8" s="86" t="s">
        <v>118</v>
      </c>
      <c r="H8" s="86" t="s">
        <v>119</v>
      </c>
      <c r="I8" s="109" t="s">
        <v>120</v>
      </c>
      <c r="J8" s="86" t="s">
        <v>121</v>
      </c>
      <c r="K8" s="86" t="s">
        <v>122</v>
      </c>
      <c r="L8" s="86" t="s">
        <v>123</v>
      </c>
      <c r="M8" s="86" t="s">
        <v>124</v>
      </c>
      <c r="N8" s="86" t="s">
        <v>125</v>
      </c>
      <c r="O8" s="80" t="s">
        <v>113</v>
      </c>
      <c r="P8" s="86" t="s">
        <v>126</v>
      </c>
      <c r="Q8" s="80" t="s">
        <v>114</v>
      </c>
      <c r="R8" s="82" t="s">
        <v>127</v>
      </c>
      <c r="S8" s="84" t="s">
        <v>115</v>
      </c>
    </row>
    <row r="9" spans="1:19" ht="13.5" customHeight="1" x14ac:dyDescent="0.15">
      <c r="A9" s="108"/>
      <c r="B9" s="87"/>
      <c r="C9" s="87"/>
      <c r="D9" s="87"/>
      <c r="E9" s="110"/>
      <c r="F9" s="87"/>
      <c r="G9" s="87"/>
      <c r="H9" s="87"/>
      <c r="I9" s="110"/>
      <c r="J9" s="87"/>
      <c r="K9" s="87"/>
      <c r="L9" s="87"/>
      <c r="M9" s="87"/>
      <c r="N9" s="87"/>
      <c r="O9" s="81"/>
      <c r="P9" s="87"/>
      <c r="Q9" s="81"/>
      <c r="R9" s="83"/>
      <c r="S9" s="85"/>
    </row>
    <row r="10" spans="1:19" ht="13.5" customHeight="1" x14ac:dyDescent="0.15">
      <c r="A10" s="100" t="s">
        <v>30</v>
      </c>
      <c r="B10" s="103" t="s">
        <v>31</v>
      </c>
      <c r="C10" s="9" t="s">
        <v>4</v>
      </c>
      <c r="D10" s="10">
        <f>D11+D15+D21+D26+D28+D31+D41</f>
        <v>0</v>
      </c>
      <c r="E10" s="10">
        <f t="shared" ref="E10:R10" si="0">E11+E15+E21+E26+E28+E31+E41</f>
        <v>246144000</v>
      </c>
      <c r="F10" s="10">
        <f t="shared" si="0"/>
        <v>25471000</v>
      </c>
      <c r="G10" s="10">
        <f t="shared" si="0"/>
        <v>26420000</v>
      </c>
      <c r="H10" s="10">
        <f t="shared" si="0"/>
        <v>0</v>
      </c>
      <c r="I10" s="10">
        <f t="shared" si="0"/>
        <v>14473000</v>
      </c>
      <c r="J10" s="10">
        <f t="shared" si="0"/>
        <v>11836000</v>
      </c>
      <c r="K10" s="10">
        <f t="shared" si="0"/>
        <v>0</v>
      </c>
      <c r="L10" s="10">
        <f t="shared" si="0"/>
        <v>82465000</v>
      </c>
      <c r="M10" s="10">
        <f t="shared" si="0"/>
        <v>30333000</v>
      </c>
      <c r="N10" s="10">
        <f t="shared" si="0"/>
        <v>0</v>
      </c>
      <c r="O10" s="10">
        <f>SUM(D10:N10)</f>
        <v>437142000</v>
      </c>
      <c r="P10" s="10">
        <f t="shared" si="0"/>
        <v>0</v>
      </c>
      <c r="Q10" s="10">
        <f>P10</f>
        <v>0</v>
      </c>
      <c r="R10" s="10">
        <f t="shared" si="0"/>
        <v>0</v>
      </c>
      <c r="S10" s="13">
        <f>O10+Q10+R10</f>
        <v>437142000</v>
      </c>
    </row>
    <row r="11" spans="1:19" ht="13.5" customHeight="1" x14ac:dyDescent="0.15">
      <c r="A11" s="101"/>
      <c r="B11" s="104"/>
      <c r="C11" s="14" t="s">
        <v>5</v>
      </c>
      <c r="D11" s="15">
        <f>SUM(D12:D14)</f>
        <v>0</v>
      </c>
      <c r="E11" s="15">
        <f>SUM(E12:E14)</f>
        <v>200329000</v>
      </c>
      <c r="F11" s="15">
        <f t="shared" ref="F11:N11" si="1">SUM(F12:F14)</f>
        <v>0</v>
      </c>
      <c r="G11" s="15">
        <f t="shared" si="1"/>
        <v>0</v>
      </c>
      <c r="H11" s="15">
        <f t="shared" si="1"/>
        <v>0</v>
      </c>
      <c r="I11" s="15">
        <f t="shared" si="1"/>
        <v>0</v>
      </c>
      <c r="J11" s="15">
        <f t="shared" si="1"/>
        <v>0</v>
      </c>
      <c r="K11" s="15">
        <f t="shared" si="1"/>
        <v>0</v>
      </c>
      <c r="L11" s="15">
        <f t="shared" si="1"/>
        <v>0</v>
      </c>
      <c r="M11" s="15">
        <f t="shared" si="1"/>
        <v>0</v>
      </c>
      <c r="N11" s="15">
        <f t="shared" si="1"/>
        <v>0</v>
      </c>
      <c r="O11" s="15">
        <f t="shared" ref="O11:O74" si="2">SUM(D11:N11)</f>
        <v>200329000</v>
      </c>
      <c r="P11" s="15">
        <f t="shared" ref="P11" si="3">SUM(P12:P14)</f>
        <v>0</v>
      </c>
      <c r="Q11" s="15">
        <f t="shared" ref="Q11:Q74" si="4">P11</f>
        <v>0</v>
      </c>
      <c r="R11" s="15">
        <f t="shared" ref="R11" si="5">SUM(R12:R14)</f>
        <v>0</v>
      </c>
      <c r="S11" s="19">
        <f t="shared" ref="S11:S12" si="6">O11+Q11+R11</f>
        <v>200329000</v>
      </c>
    </row>
    <row r="12" spans="1:19" ht="13.5" customHeight="1" x14ac:dyDescent="0.15">
      <c r="A12" s="101"/>
      <c r="B12" s="104"/>
      <c r="C12" s="2" t="s">
        <v>6</v>
      </c>
      <c r="D12" s="3">
        <v>0</v>
      </c>
      <c r="E12" s="3">
        <v>186908000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7">
        <f t="shared" si="2"/>
        <v>186908000</v>
      </c>
      <c r="P12" s="3">
        <v>0</v>
      </c>
      <c r="Q12" s="7">
        <f t="shared" si="4"/>
        <v>0</v>
      </c>
      <c r="R12" s="3">
        <v>0</v>
      </c>
      <c r="S12" s="20">
        <f t="shared" si="6"/>
        <v>186908000</v>
      </c>
    </row>
    <row r="13" spans="1:19" ht="13.5" customHeight="1" x14ac:dyDescent="0.15">
      <c r="A13" s="101"/>
      <c r="B13" s="104"/>
      <c r="C13" s="2" t="s">
        <v>7</v>
      </c>
      <c r="D13" s="3">
        <v>0</v>
      </c>
      <c r="E13" s="3">
        <v>921000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7">
        <f t="shared" si="2"/>
        <v>921000</v>
      </c>
      <c r="P13" s="3">
        <v>0</v>
      </c>
      <c r="Q13" s="7">
        <f t="shared" si="4"/>
        <v>0</v>
      </c>
      <c r="R13" s="3">
        <v>0</v>
      </c>
      <c r="S13" s="20">
        <f t="shared" ref="S13:S48" si="7">O13+Q13+R13</f>
        <v>921000</v>
      </c>
    </row>
    <row r="14" spans="1:19" ht="13.5" customHeight="1" x14ac:dyDescent="0.15">
      <c r="A14" s="101"/>
      <c r="B14" s="104"/>
      <c r="C14" s="2" t="s">
        <v>8</v>
      </c>
      <c r="D14" s="3">
        <v>0</v>
      </c>
      <c r="E14" s="3">
        <v>12500000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7">
        <f t="shared" si="2"/>
        <v>12500000</v>
      </c>
      <c r="P14" s="3">
        <v>0</v>
      </c>
      <c r="Q14" s="7">
        <f t="shared" si="4"/>
        <v>0</v>
      </c>
      <c r="R14" s="3">
        <v>0</v>
      </c>
      <c r="S14" s="20">
        <f t="shared" si="7"/>
        <v>12500000</v>
      </c>
    </row>
    <row r="15" spans="1:19" ht="13.5" customHeight="1" x14ac:dyDescent="0.15">
      <c r="A15" s="101"/>
      <c r="B15" s="104"/>
      <c r="C15" s="14" t="s">
        <v>9</v>
      </c>
      <c r="D15" s="15">
        <f t="shared" ref="D15:E15" si="8">D16+D18</f>
        <v>0</v>
      </c>
      <c r="E15" s="15">
        <f t="shared" si="8"/>
        <v>0</v>
      </c>
      <c r="F15" s="15">
        <f>F16+F18</f>
        <v>18904000</v>
      </c>
      <c r="G15" s="15">
        <f>G16+G18</f>
        <v>25353000</v>
      </c>
      <c r="H15" s="15">
        <f t="shared" ref="H15:R15" si="9">H16+H18</f>
        <v>0</v>
      </c>
      <c r="I15" s="15">
        <f t="shared" si="9"/>
        <v>0</v>
      </c>
      <c r="J15" s="15">
        <f t="shared" si="9"/>
        <v>11625000</v>
      </c>
      <c r="K15" s="15">
        <f t="shared" si="9"/>
        <v>0</v>
      </c>
      <c r="L15" s="15">
        <f t="shared" si="9"/>
        <v>0</v>
      </c>
      <c r="M15" s="15">
        <f t="shared" si="9"/>
        <v>0</v>
      </c>
      <c r="N15" s="15">
        <f t="shared" si="9"/>
        <v>0</v>
      </c>
      <c r="O15" s="15">
        <f t="shared" si="2"/>
        <v>55882000</v>
      </c>
      <c r="P15" s="15">
        <f t="shared" si="9"/>
        <v>0</v>
      </c>
      <c r="Q15" s="15">
        <f t="shared" si="4"/>
        <v>0</v>
      </c>
      <c r="R15" s="15">
        <f t="shared" si="9"/>
        <v>0</v>
      </c>
      <c r="S15" s="19">
        <f t="shared" si="7"/>
        <v>55882000</v>
      </c>
    </row>
    <row r="16" spans="1:19" ht="13.5" customHeight="1" x14ac:dyDescent="0.15">
      <c r="A16" s="101"/>
      <c r="B16" s="104"/>
      <c r="C16" s="2" t="s">
        <v>10</v>
      </c>
      <c r="D16" s="3">
        <f t="shared" ref="D16:E16" si="10">D17</f>
        <v>0</v>
      </c>
      <c r="E16" s="3">
        <f t="shared" si="10"/>
        <v>0</v>
      </c>
      <c r="F16" s="3">
        <f>F17</f>
        <v>15478000</v>
      </c>
      <c r="G16" s="3">
        <f t="shared" ref="G16" si="11">G17</f>
        <v>23107000</v>
      </c>
      <c r="H16" s="3">
        <f t="shared" ref="H16:I16" si="12">H17</f>
        <v>0</v>
      </c>
      <c r="I16" s="3">
        <f t="shared" si="12"/>
        <v>0</v>
      </c>
      <c r="J16" s="3">
        <f t="shared" ref="J16" si="13">J17</f>
        <v>10646000</v>
      </c>
      <c r="K16" s="3">
        <f t="shared" ref="K16:L16" si="14">K17</f>
        <v>0</v>
      </c>
      <c r="L16" s="3">
        <f t="shared" si="14"/>
        <v>0</v>
      </c>
      <c r="M16" s="3">
        <f t="shared" ref="M16" si="15">M17</f>
        <v>0</v>
      </c>
      <c r="N16" s="3">
        <f t="shared" ref="N16" si="16">N17</f>
        <v>0</v>
      </c>
      <c r="O16" s="7">
        <f t="shared" si="2"/>
        <v>49231000</v>
      </c>
      <c r="P16" s="3">
        <f t="shared" ref="P16" si="17">P17</f>
        <v>0</v>
      </c>
      <c r="Q16" s="7">
        <f t="shared" si="4"/>
        <v>0</v>
      </c>
      <c r="R16" s="3">
        <f t="shared" ref="R16" si="18">R17</f>
        <v>0</v>
      </c>
      <c r="S16" s="20">
        <f t="shared" si="7"/>
        <v>49231000</v>
      </c>
    </row>
    <row r="17" spans="1:19" ht="13.5" customHeight="1" x14ac:dyDescent="0.15">
      <c r="A17" s="101"/>
      <c r="B17" s="104"/>
      <c r="C17" s="2" t="s">
        <v>6</v>
      </c>
      <c r="D17" s="3">
        <v>0</v>
      </c>
      <c r="E17" s="3">
        <v>0</v>
      </c>
      <c r="F17" s="3">
        <v>15478000</v>
      </c>
      <c r="G17" s="3">
        <v>23107000</v>
      </c>
      <c r="H17" s="3">
        <v>0</v>
      </c>
      <c r="I17" s="3">
        <v>0</v>
      </c>
      <c r="J17" s="3">
        <v>10646000</v>
      </c>
      <c r="K17" s="3">
        <v>0</v>
      </c>
      <c r="L17" s="3">
        <v>0</v>
      </c>
      <c r="M17" s="3">
        <v>0</v>
      </c>
      <c r="N17" s="3">
        <v>0</v>
      </c>
      <c r="O17" s="7">
        <f t="shared" si="2"/>
        <v>49231000</v>
      </c>
      <c r="P17" s="3">
        <v>0</v>
      </c>
      <c r="Q17" s="7">
        <f t="shared" si="4"/>
        <v>0</v>
      </c>
      <c r="R17" s="3">
        <v>0</v>
      </c>
      <c r="S17" s="20">
        <f t="shared" si="7"/>
        <v>49231000</v>
      </c>
    </row>
    <row r="18" spans="1:19" ht="13.5" customHeight="1" x14ac:dyDescent="0.15">
      <c r="A18" s="101"/>
      <c r="B18" s="104"/>
      <c r="C18" s="2" t="s">
        <v>11</v>
      </c>
      <c r="D18" s="3">
        <f t="shared" ref="D18:E18" si="19">SUM(D19:D20)</f>
        <v>0</v>
      </c>
      <c r="E18" s="3">
        <f t="shared" si="19"/>
        <v>0</v>
      </c>
      <c r="F18" s="3">
        <f>SUM(F19:F20)</f>
        <v>3426000</v>
      </c>
      <c r="G18" s="3">
        <f t="shared" ref="G18:R18" si="20">SUM(G19:G20)</f>
        <v>2246000</v>
      </c>
      <c r="H18" s="3">
        <f t="shared" si="20"/>
        <v>0</v>
      </c>
      <c r="I18" s="3">
        <f t="shared" si="20"/>
        <v>0</v>
      </c>
      <c r="J18" s="3">
        <f t="shared" si="20"/>
        <v>979000</v>
      </c>
      <c r="K18" s="3">
        <f t="shared" si="20"/>
        <v>0</v>
      </c>
      <c r="L18" s="3">
        <f t="shared" si="20"/>
        <v>0</v>
      </c>
      <c r="M18" s="3">
        <f t="shared" si="20"/>
        <v>0</v>
      </c>
      <c r="N18" s="3">
        <f t="shared" si="20"/>
        <v>0</v>
      </c>
      <c r="O18" s="7">
        <f t="shared" si="2"/>
        <v>6651000</v>
      </c>
      <c r="P18" s="3">
        <f t="shared" si="20"/>
        <v>0</v>
      </c>
      <c r="Q18" s="7">
        <f t="shared" si="4"/>
        <v>0</v>
      </c>
      <c r="R18" s="3">
        <f t="shared" si="20"/>
        <v>0</v>
      </c>
      <c r="S18" s="20">
        <f t="shared" si="7"/>
        <v>6651000</v>
      </c>
    </row>
    <row r="19" spans="1:19" ht="13.5" customHeight="1" x14ac:dyDescent="0.15">
      <c r="A19" s="101"/>
      <c r="B19" s="104"/>
      <c r="C19" s="2" t="s">
        <v>12</v>
      </c>
      <c r="D19" s="3">
        <v>0</v>
      </c>
      <c r="E19" s="3">
        <v>0</v>
      </c>
      <c r="F19" s="3">
        <v>1804000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7">
        <f t="shared" si="2"/>
        <v>1804000</v>
      </c>
      <c r="P19" s="3">
        <v>0</v>
      </c>
      <c r="Q19" s="7">
        <f t="shared" si="4"/>
        <v>0</v>
      </c>
      <c r="R19" s="3">
        <v>0</v>
      </c>
      <c r="S19" s="20">
        <f t="shared" si="7"/>
        <v>1804000</v>
      </c>
    </row>
    <row r="20" spans="1:19" ht="13.5" customHeight="1" x14ac:dyDescent="0.15">
      <c r="A20" s="101"/>
      <c r="B20" s="104"/>
      <c r="C20" s="2" t="s">
        <v>13</v>
      </c>
      <c r="D20" s="3">
        <v>0</v>
      </c>
      <c r="E20" s="3">
        <v>0</v>
      </c>
      <c r="F20" s="3">
        <v>1622000</v>
      </c>
      <c r="G20" s="3">
        <v>2246000</v>
      </c>
      <c r="H20" s="3">
        <v>0</v>
      </c>
      <c r="I20" s="3">
        <v>0</v>
      </c>
      <c r="J20" s="3">
        <v>979000</v>
      </c>
      <c r="K20" s="3">
        <v>0</v>
      </c>
      <c r="L20" s="3">
        <v>0</v>
      </c>
      <c r="M20" s="3">
        <v>0</v>
      </c>
      <c r="N20" s="3">
        <v>0</v>
      </c>
      <c r="O20" s="7">
        <f t="shared" si="2"/>
        <v>4847000</v>
      </c>
      <c r="P20" s="3">
        <v>0</v>
      </c>
      <c r="Q20" s="7">
        <f t="shared" si="4"/>
        <v>0</v>
      </c>
      <c r="R20" s="3">
        <v>0</v>
      </c>
      <c r="S20" s="20">
        <f t="shared" si="7"/>
        <v>4847000</v>
      </c>
    </row>
    <row r="21" spans="1:19" ht="13.5" customHeight="1" x14ac:dyDescent="0.15">
      <c r="A21" s="101"/>
      <c r="B21" s="104"/>
      <c r="C21" s="14" t="s">
        <v>14</v>
      </c>
      <c r="D21" s="15">
        <f t="shared" ref="D21:K21" si="21">D22+D24</f>
        <v>0</v>
      </c>
      <c r="E21" s="15">
        <f t="shared" si="21"/>
        <v>0</v>
      </c>
      <c r="F21" s="15">
        <f t="shared" si="21"/>
        <v>0</v>
      </c>
      <c r="G21" s="15">
        <f t="shared" si="21"/>
        <v>0</v>
      </c>
      <c r="H21" s="15">
        <f t="shared" si="21"/>
        <v>0</v>
      </c>
      <c r="I21" s="15">
        <f t="shared" si="21"/>
        <v>0</v>
      </c>
      <c r="J21" s="15">
        <f t="shared" si="21"/>
        <v>0</v>
      </c>
      <c r="K21" s="15">
        <f t="shared" si="21"/>
        <v>0</v>
      </c>
      <c r="L21" s="15">
        <f>L22+L24</f>
        <v>61078000</v>
      </c>
      <c r="M21" s="15">
        <f t="shared" ref="M21:R21" si="22">M22+M24</f>
        <v>21918000</v>
      </c>
      <c r="N21" s="15">
        <f t="shared" si="22"/>
        <v>0</v>
      </c>
      <c r="O21" s="15">
        <f t="shared" si="2"/>
        <v>82996000</v>
      </c>
      <c r="P21" s="15">
        <f t="shared" si="22"/>
        <v>0</v>
      </c>
      <c r="Q21" s="15">
        <f t="shared" si="4"/>
        <v>0</v>
      </c>
      <c r="R21" s="15">
        <f t="shared" si="22"/>
        <v>0</v>
      </c>
      <c r="S21" s="19">
        <f t="shared" si="7"/>
        <v>82996000</v>
      </c>
    </row>
    <row r="22" spans="1:19" ht="13.5" customHeight="1" x14ac:dyDescent="0.15">
      <c r="A22" s="101"/>
      <c r="B22" s="104"/>
      <c r="C22" s="2" t="s">
        <v>10</v>
      </c>
      <c r="D22" s="3">
        <f>D23</f>
        <v>0</v>
      </c>
      <c r="E22" s="3">
        <f t="shared" ref="E22:R22" si="23">E23</f>
        <v>0</v>
      </c>
      <c r="F22" s="3">
        <f t="shared" si="23"/>
        <v>0</v>
      </c>
      <c r="G22" s="3">
        <f t="shared" si="23"/>
        <v>0</v>
      </c>
      <c r="H22" s="3">
        <f t="shared" si="23"/>
        <v>0</v>
      </c>
      <c r="I22" s="3">
        <f t="shared" si="23"/>
        <v>0</v>
      </c>
      <c r="J22" s="3">
        <f t="shared" si="23"/>
        <v>0</v>
      </c>
      <c r="K22" s="3">
        <f t="shared" si="23"/>
        <v>0</v>
      </c>
      <c r="L22" s="3">
        <f t="shared" si="23"/>
        <v>54620000</v>
      </c>
      <c r="M22" s="3">
        <f t="shared" si="23"/>
        <v>20063000</v>
      </c>
      <c r="N22" s="3">
        <f t="shared" si="23"/>
        <v>0</v>
      </c>
      <c r="O22" s="7">
        <f t="shared" si="2"/>
        <v>74683000</v>
      </c>
      <c r="P22" s="3">
        <f t="shared" si="23"/>
        <v>0</v>
      </c>
      <c r="Q22" s="7">
        <f t="shared" si="4"/>
        <v>0</v>
      </c>
      <c r="R22" s="3">
        <f t="shared" si="23"/>
        <v>0</v>
      </c>
      <c r="S22" s="20">
        <f t="shared" si="7"/>
        <v>74683000</v>
      </c>
    </row>
    <row r="23" spans="1:19" ht="13.5" customHeight="1" x14ac:dyDescent="0.15">
      <c r="A23" s="101"/>
      <c r="B23" s="104"/>
      <c r="C23" s="2" t="s">
        <v>6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54620000</v>
      </c>
      <c r="M23" s="3">
        <v>20063000</v>
      </c>
      <c r="N23" s="3">
        <v>0</v>
      </c>
      <c r="O23" s="7">
        <f t="shared" si="2"/>
        <v>74683000</v>
      </c>
      <c r="P23" s="3">
        <v>0</v>
      </c>
      <c r="Q23" s="7">
        <f t="shared" si="4"/>
        <v>0</v>
      </c>
      <c r="R23" s="3">
        <v>0</v>
      </c>
      <c r="S23" s="20">
        <f t="shared" si="7"/>
        <v>74683000</v>
      </c>
    </row>
    <row r="24" spans="1:19" ht="13.5" customHeight="1" x14ac:dyDescent="0.15">
      <c r="A24" s="101"/>
      <c r="B24" s="104"/>
      <c r="C24" s="2" t="s">
        <v>11</v>
      </c>
      <c r="D24" s="3">
        <f>D25</f>
        <v>0</v>
      </c>
      <c r="E24" s="3">
        <f t="shared" ref="E24:R24" si="24">E25</f>
        <v>0</v>
      </c>
      <c r="F24" s="3">
        <f t="shared" si="24"/>
        <v>0</v>
      </c>
      <c r="G24" s="3">
        <f t="shared" si="24"/>
        <v>0</v>
      </c>
      <c r="H24" s="3">
        <f t="shared" si="24"/>
        <v>0</v>
      </c>
      <c r="I24" s="3">
        <f t="shared" si="24"/>
        <v>0</v>
      </c>
      <c r="J24" s="3">
        <f t="shared" si="24"/>
        <v>0</v>
      </c>
      <c r="K24" s="3">
        <f t="shared" si="24"/>
        <v>0</v>
      </c>
      <c r="L24" s="3">
        <f t="shared" si="24"/>
        <v>6458000</v>
      </c>
      <c r="M24" s="3">
        <f t="shared" si="24"/>
        <v>1855000</v>
      </c>
      <c r="N24" s="3">
        <f t="shared" si="24"/>
        <v>0</v>
      </c>
      <c r="O24" s="7">
        <f t="shared" si="2"/>
        <v>8313000</v>
      </c>
      <c r="P24" s="3">
        <f t="shared" si="24"/>
        <v>0</v>
      </c>
      <c r="Q24" s="7">
        <f t="shared" si="4"/>
        <v>0</v>
      </c>
      <c r="R24" s="3">
        <f t="shared" si="24"/>
        <v>0</v>
      </c>
      <c r="S24" s="20">
        <f t="shared" si="7"/>
        <v>8313000</v>
      </c>
    </row>
    <row r="25" spans="1:19" ht="13.5" customHeight="1" x14ac:dyDescent="0.15">
      <c r="A25" s="101"/>
      <c r="B25" s="104"/>
      <c r="C25" s="2" t="s">
        <v>13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6458000</v>
      </c>
      <c r="M25" s="3">
        <v>1855000</v>
      </c>
      <c r="N25" s="3">
        <v>0</v>
      </c>
      <c r="O25" s="7">
        <f t="shared" si="2"/>
        <v>8313000</v>
      </c>
      <c r="P25" s="3">
        <v>0</v>
      </c>
      <c r="Q25" s="7">
        <f t="shared" si="4"/>
        <v>0</v>
      </c>
      <c r="R25" s="3">
        <v>0</v>
      </c>
      <c r="S25" s="20">
        <f t="shared" si="7"/>
        <v>8313000</v>
      </c>
    </row>
    <row r="26" spans="1:19" ht="13.5" customHeight="1" x14ac:dyDescent="0.15">
      <c r="A26" s="101"/>
      <c r="B26" s="104"/>
      <c r="C26" s="14" t="s">
        <v>15</v>
      </c>
      <c r="D26" s="15">
        <f>D27</f>
        <v>0</v>
      </c>
      <c r="E26" s="15">
        <f t="shared" ref="E26:R26" si="25">E27</f>
        <v>0</v>
      </c>
      <c r="F26" s="15">
        <f t="shared" si="25"/>
        <v>0</v>
      </c>
      <c r="G26" s="15">
        <f t="shared" si="25"/>
        <v>0</v>
      </c>
      <c r="H26" s="15">
        <f t="shared" si="25"/>
        <v>0</v>
      </c>
      <c r="I26" s="15">
        <f t="shared" si="25"/>
        <v>14109000</v>
      </c>
      <c r="J26" s="15">
        <f t="shared" si="25"/>
        <v>0</v>
      </c>
      <c r="K26" s="15">
        <f t="shared" si="25"/>
        <v>0</v>
      </c>
      <c r="L26" s="15">
        <f t="shared" si="25"/>
        <v>0</v>
      </c>
      <c r="M26" s="15">
        <f t="shared" si="25"/>
        <v>0</v>
      </c>
      <c r="N26" s="15">
        <f t="shared" si="25"/>
        <v>0</v>
      </c>
      <c r="O26" s="15">
        <f t="shared" si="2"/>
        <v>14109000</v>
      </c>
      <c r="P26" s="15">
        <f t="shared" si="25"/>
        <v>0</v>
      </c>
      <c r="Q26" s="15">
        <f t="shared" si="4"/>
        <v>0</v>
      </c>
      <c r="R26" s="15">
        <f t="shared" si="25"/>
        <v>0</v>
      </c>
      <c r="S26" s="19">
        <f t="shared" si="7"/>
        <v>14109000</v>
      </c>
    </row>
    <row r="27" spans="1:19" ht="13.5" customHeight="1" x14ac:dyDescent="0.15">
      <c r="A27" s="101"/>
      <c r="B27" s="104"/>
      <c r="C27" s="2" t="s">
        <v>16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14109000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7">
        <f t="shared" si="2"/>
        <v>14109000</v>
      </c>
      <c r="P27" s="3">
        <v>0</v>
      </c>
      <c r="Q27" s="7">
        <f t="shared" si="4"/>
        <v>0</v>
      </c>
      <c r="R27" s="3">
        <v>0</v>
      </c>
      <c r="S27" s="20">
        <f t="shared" si="7"/>
        <v>14109000</v>
      </c>
    </row>
    <row r="28" spans="1:19" ht="13.5" customHeight="1" x14ac:dyDescent="0.15">
      <c r="A28" s="101"/>
      <c r="B28" s="104"/>
      <c r="C28" s="14" t="s">
        <v>17</v>
      </c>
      <c r="D28" s="15">
        <f>SUM(D29:D30)</f>
        <v>0</v>
      </c>
      <c r="E28" s="15">
        <f t="shared" ref="E28:R28" si="26">SUM(E29:E30)</f>
        <v>0</v>
      </c>
      <c r="F28" s="15">
        <f t="shared" si="26"/>
        <v>0</v>
      </c>
      <c r="G28" s="15">
        <f t="shared" si="26"/>
        <v>0</v>
      </c>
      <c r="H28" s="15">
        <f t="shared" si="26"/>
        <v>0</v>
      </c>
      <c r="I28" s="15">
        <f t="shared" si="26"/>
        <v>0</v>
      </c>
      <c r="J28" s="15">
        <f t="shared" si="26"/>
        <v>211000</v>
      </c>
      <c r="K28" s="15">
        <f t="shared" si="26"/>
        <v>0</v>
      </c>
      <c r="L28" s="15">
        <f t="shared" si="26"/>
        <v>0</v>
      </c>
      <c r="M28" s="15">
        <f t="shared" si="26"/>
        <v>0</v>
      </c>
      <c r="N28" s="15">
        <f t="shared" si="26"/>
        <v>0</v>
      </c>
      <c r="O28" s="15">
        <f t="shared" si="2"/>
        <v>211000</v>
      </c>
      <c r="P28" s="15">
        <f t="shared" si="26"/>
        <v>0</v>
      </c>
      <c r="Q28" s="15">
        <f t="shared" si="4"/>
        <v>0</v>
      </c>
      <c r="R28" s="15">
        <f t="shared" si="26"/>
        <v>0</v>
      </c>
      <c r="S28" s="19">
        <f t="shared" si="7"/>
        <v>211000</v>
      </c>
    </row>
    <row r="29" spans="1:19" ht="13.5" customHeight="1" x14ac:dyDescent="0.15">
      <c r="A29" s="101"/>
      <c r="B29" s="104"/>
      <c r="C29" s="2" t="s">
        <v>18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192000</v>
      </c>
      <c r="K29" s="3">
        <v>0</v>
      </c>
      <c r="L29" s="3">
        <v>0</v>
      </c>
      <c r="M29" s="3">
        <v>0</v>
      </c>
      <c r="N29" s="3">
        <v>0</v>
      </c>
      <c r="O29" s="7">
        <f t="shared" si="2"/>
        <v>192000</v>
      </c>
      <c r="P29" s="3">
        <v>0</v>
      </c>
      <c r="Q29" s="7">
        <f t="shared" si="4"/>
        <v>0</v>
      </c>
      <c r="R29" s="3">
        <v>0</v>
      </c>
      <c r="S29" s="20">
        <f t="shared" si="7"/>
        <v>192000</v>
      </c>
    </row>
    <row r="30" spans="1:19" ht="13.5" customHeight="1" x14ac:dyDescent="0.15">
      <c r="A30" s="101"/>
      <c r="B30" s="104"/>
      <c r="C30" s="2" t="s">
        <v>19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19000</v>
      </c>
      <c r="K30" s="3">
        <v>0</v>
      </c>
      <c r="L30" s="3">
        <v>0</v>
      </c>
      <c r="M30" s="3">
        <v>0</v>
      </c>
      <c r="N30" s="3">
        <v>0</v>
      </c>
      <c r="O30" s="7">
        <f t="shared" si="2"/>
        <v>19000</v>
      </c>
      <c r="P30" s="3">
        <v>0</v>
      </c>
      <c r="Q30" s="7">
        <f t="shared" si="4"/>
        <v>0</v>
      </c>
      <c r="R30" s="3">
        <v>0</v>
      </c>
      <c r="S30" s="20">
        <f t="shared" si="7"/>
        <v>19000</v>
      </c>
    </row>
    <row r="31" spans="1:19" ht="13.5" customHeight="1" x14ac:dyDescent="0.15">
      <c r="A31" s="101"/>
      <c r="B31" s="104"/>
      <c r="C31" s="14" t="s">
        <v>20</v>
      </c>
      <c r="D31" s="15">
        <f>SUM(D32:D40)</f>
        <v>0</v>
      </c>
      <c r="E31" s="15">
        <f t="shared" ref="E31:R31" si="27">SUM(E32:E40)</f>
        <v>45357000</v>
      </c>
      <c r="F31" s="15">
        <f t="shared" si="27"/>
        <v>6567000</v>
      </c>
      <c r="G31" s="15">
        <f t="shared" si="27"/>
        <v>1067000</v>
      </c>
      <c r="H31" s="15">
        <f t="shared" si="27"/>
        <v>0</v>
      </c>
      <c r="I31" s="15">
        <f t="shared" si="27"/>
        <v>0</v>
      </c>
      <c r="J31" s="15">
        <f t="shared" si="27"/>
        <v>0</v>
      </c>
      <c r="K31" s="15">
        <f t="shared" si="27"/>
        <v>0</v>
      </c>
      <c r="L31" s="15">
        <f t="shared" si="27"/>
        <v>21387000</v>
      </c>
      <c r="M31" s="15">
        <f t="shared" si="27"/>
        <v>8415000</v>
      </c>
      <c r="N31" s="15">
        <f t="shared" si="27"/>
        <v>0</v>
      </c>
      <c r="O31" s="15">
        <f t="shared" si="2"/>
        <v>82793000</v>
      </c>
      <c r="P31" s="15">
        <f t="shared" si="27"/>
        <v>0</v>
      </c>
      <c r="Q31" s="15">
        <f t="shared" si="4"/>
        <v>0</v>
      </c>
      <c r="R31" s="15">
        <f t="shared" si="27"/>
        <v>0</v>
      </c>
      <c r="S31" s="19">
        <f t="shared" si="7"/>
        <v>82793000</v>
      </c>
    </row>
    <row r="32" spans="1:19" ht="13.5" customHeight="1" x14ac:dyDescent="0.15">
      <c r="A32" s="101"/>
      <c r="B32" s="104"/>
      <c r="C32" s="2" t="s">
        <v>21</v>
      </c>
      <c r="D32" s="3">
        <v>0</v>
      </c>
      <c r="E32" s="3">
        <v>12840000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7">
        <f t="shared" si="2"/>
        <v>12840000</v>
      </c>
      <c r="P32" s="3">
        <v>0</v>
      </c>
      <c r="Q32" s="7">
        <f t="shared" si="4"/>
        <v>0</v>
      </c>
      <c r="R32" s="3">
        <v>0</v>
      </c>
      <c r="S32" s="20">
        <f t="shared" si="7"/>
        <v>12840000</v>
      </c>
    </row>
    <row r="33" spans="1:19" ht="13.5" customHeight="1" x14ac:dyDescent="0.15">
      <c r="A33" s="101"/>
      <c r="B33" s="104"/>
      <c r="C33" s="2" t="s">
        <v>22</v>
      </c>
      <c r="D33" s="3">
        <v>0</v>
      </c>
      <c r="E33" s="3">
        <v>0</v>
      </c>
      <c r="F33" s="3">
        <v>2200000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7">
        <f t="shared" si="2"/>
        <v>2200000</v>
      </c>
      <c r="P33" s="3">
        <v>0</v>
      </c>
      <c r="Q33" s="7">
        <f t="shared" si="4"/>
        <v>0</v>
      </c>
      <c r="R33" s="3">
        <v>0</v>
      </c>
      <c r="S33" s="20">
        <f t="shared" si="7"/>
        <v>2200000</v>
      </c>
    </row>
    <row r="34" spans="1:19" ht="13.5" customHeight="1" x14ac:dyDescent="0.15">
      <c r="A34" s="101"/>
      <c r="B34" s="104"/>
      <c r="C34" s="2" t="s">
        <v>23</v>
      </c>
      <c r="D34" s="3">
        <v>0</v>
      </c>
      <c r="E34" s="3">
        <v>348000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7">
        <f t="shared" si="2"/>
        <v>348000</v>
      </c>
      <c r="P34" s="3">
        <v>0</v>
      </c>
      <c r="Q34" s="7">
        <f t="shared" si="4"/>
        <v>0</v>
      </c>
      <c r="R34" s="3">
        <v>0</v>
      </c>
      <c r="S34" s="20">
        <f t="shared" si="7"/>
        <v>348000</v>
      </c>
    </row>
    <row r="35" spans="1:19" ht="13.5" customHeight="1" x14ac:dyDescent="0.15">
      <c r="A35" s="101"/>
      <c r="B35" s="104"/>
      <c r="C35" s="2" t="s">
        <v>24</v>
      </c>
      <c r="D35" s="3">
        <v>0</v>
      </c>
      <c r="E35" s="3">
        <v>6358000</v>
      </c>
      <c r="F35" s="3">
        <v>1080000</v>
      </c>
      <c r="G35" s="3">
        <v>1067000</v>
      </c>
      <c r="H35" s="3">
        <v>0</v>
      </c>
      <c r="I35" s="3">
        <v>0</v>
      </c>
      <c r="J35" s="3">
        <v>0</v>
      </c>
      <c r="K35" s="3">
        <v>0</v>
      </c>
      <c r="L35" s="3">
        <v>6701000</v>
      </c>
      <c r="M35" s="3">
        <v>2457000</v>
      </c>
      <c r="N35" s="3">
        <v>0</v>
      </c>
      <c r="O35" s="7">
        <f t="shared" si="2"/>
        <v>17663000</v>
      </c>
      <c r="P35" s="3">
        <v>0</v>
      </c>
      <c r="Q35" s="7">
        <f t="shared" si="4"/>
        <v>0</v>
      </c>
      <c r="R35" s="3">
        <v>0</v>
      </c>
      <c r="S35" s="20">
        <f t="shared" si="7"/>
        <v>17663000</v>
      </c>
    </row>
    <row r="36" spans="1:19" ht="13.5" customHeight="1" x14ac:dyDescent="0.15">
      <c r="A36" s="101"/>
      <c r="B36" s="104"/>
      <c r="C36" s="2" t="s">
        <v>25</v>
      </c>
      <c r="D36" s="3">
        <v>0</v>
      </c>
      <c r="E36" s="3">
        <v>13087000</v>
      </c>
      <c r="F36" s="3">
        <v>1567000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7">
        <f t="shared" si="2"/>
        <v>14654000</v>
      </c>
      <c r="P36" s="3">
        <v>0</v>
      </c>
      <c r="Q36" s="7">
        <f t="shared" si="4"/>
        <v>0</v>
      </c>
      <c r="R36" s="3">
        <v>0</v>
      </c>
      <c r="S36" s="20">
        <f t="shared" si="7"/>
        <v>14654000</v>
      </c>
    </row>
    <row r="37" spans="1:19" ht="13.5" customHeight="1" x14ac:dyDescent="0.15">
      <c r="A37" s="101"/>
      <c r="B37" s="104"/>
      <c r="C37" s="2" t="s">
        <v>26</v>
      </c>
      <c r="D37" s="3">
        <v>0</v>
      </c>
      <c r="E37" s="3">
        <v>20000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7">
        <f t="shared" si="2"/>
        <v>20000</v>
      </c>
      <c r="P37" s="3">
        <v>0</v>
      </c>
      <c r="Q37" s="7">
        <f t="shared" si="4"/>
        <v>0</v>
      </c>
      <c r="R37" s="3">
        <v>0</v>
      </c>
      <c r="S37" s="20">
        <f t="shared" si="7"/>
        <v>20000</v>
      </c>
    </row>
    <row r="38" spans="1:19" ht="13.5" customHeight="1" x14ac:dyDescent="0.15">
      <c r="A38" s="101"/>
      <c r="B38" s="104"/>
      <c r="C38" s="2" t="s">
        <v>27</v>
      </c>
      <c r="D38" s="3">
        <v>0</v>
      </c>
      <c r="E38" s="3">
        <v>4598000</v>
      </c>
      <c r="F38" s="3">
        <v>804000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7290000</v>
      </c>
      <c r="M38" s="3">
        <v>2760000</v>
      </c>
      <c r="N38" s="3">
        <v>0</v>
      </c>
      <c r="O38" s="7">
        <f t="shared" si="2"/>
        <v>15452000</v>
      </c>
      <c r="P38" s="3">
        <v>0</v>
      </c>
      <c r="Q38" s="7">
        <f t="shared" si="4"/>
        <v>0</v>
      </c>
      <c r="R38" s="3">
        <v>0</v>
      </c>
      <c r="S38" s="20">
        <f t="shared" si="7"/>
        <v>15452000</v>
      </c>
    </row>
    <row r="39" spans="1:19" ht="13.5" customHeight="1" x14ac:dyDescent="0.15">
      <c r="A39" s="101"/>
      <c r="B39" s="104"/>
      <c r="C39" s="2" t="s">
        <v>128</v>
      </c>
      <c r="D39" s="3">
        <v>0</v>
      </c>
      <c r="E39" s="3">
        <v>8106000</v>
      </c>
      <c r="F39" s="3">
        <v>916000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7">
        <f t="shared" si="2"/>
        <v>9022000</v>
      </c>
      <c r="P39" s="3">
        <v>0</v>
      </c>
      <c r="Q39" s="7">
        <f t="shared" si="4"/>
        <v>0</v>
      </c>
      <c r="R39" s="3">
        <v>0</v>
      </c>
      <c r="S39" s="20">
        <f t="shared" si="7"/>
        <v>9022000</v>
      </c>
    </row>
    <row r="40" spans="1:19" ht="13.5" customHeight="1" x14ac:dyDescent="0.15">
      <c r="A40" s="101"/>
      <c r="B40" s="104"/>
      <c r="C40" s="2" t="s">
        <v>28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7396000</v>
      </c>
      <c r="M40" s="3">
        <v>3198000</v>
      </c>
      <c r="N40" s="3">
        <v>0</v>
      </c>
      <c r="O40" s="7">
        <f t="shared" si="2"/>
        <v>10594000</v>
      </c>
      <c r="P40" s="3">
        <v>0</v>
      </c>
      <c r="Q40" s="7">
        <f t="shared" si="4"/>
        <v>0</v>
      </c>
      <c r="R40" s="3">
        <v>0</v>
      </c>
      <c r="S40" s="20">
        <f t="shared" si="7"/>
        <v>10594000</v>
      </c>
    </row>
    <row r="41" spans="1:19" ht="13.5" customHeight="1" x14ac:dyDescent="0.15">
      <c r="A41" s="101"/>
      <c r="B41" s="104"/>
      <c r="C41" s="14" t="s">
        <v>29</v>
      </c>
      <c r="D41" s="15">
        <f>SUM(D42:D43)</f>
        <v>0</v>
      </c>
      <c r="E41" s="15">
        <f t="shared" ref="E41:R41" si="28">SUM(E42:E43)</f>
        <v>458000</v>
      </c>
      <c r="F41" s="15">
        <f t="shared" si="28"/>
        <v>0</v>
      </c>
      <c r="G41" s="15">
        <f t="shared" si="28"/>
        <v>0</v>
      </c>
      <c r="H41" s="15">
        <f t="shared" si="28"/>
        <v>0</v>
      </c>
      <c r="I41" s="15">
        <f t="shared" si="28"/>
        <v>364000</v>
      </c>
      <c r="J41" s="15">
        <f t="shared" si="28"/>
        <v>0</v>
      </c>
      <c r="K41" s="15">
        <f t="shared" si="28"/>
        <v>0</v>
      </c>
      <c r="L41" s="15">
        <f t="shared" si="28"/>
        <v>0</v>
      </c>
      <c r="M41" s="15">
        <f t="shared" si="28"/>
        <v>0</v>
      </c>
      <c r="N41" s="15">
        <f t="shared" si="28"/>
        <v>0</v>
      </c>
      <c r="O41" s="15">
        <f t="shared" si="2"/>
        <v>822000</v>
      </c>
      <c r="P41" s="15">
        <f t="shared" si="28"/>
        <v>0</v>
      </c>
      <c r="Q41" s="15">
        <f t="shared" si="4"/>
        <v>0</v>
      </c>
      <c r="R41" s="15">
        <f t="shared" si="28"/>
        <v>0</v>
      </c>
      <c r="S41" s="19">
        <f t="shared" si="7"/>
        <v>822000</v>
      </c>
    </row>
    <row r="42" spans="1:19" ht="13.5" customHeight="1" x14ac:dyDescent="0.15">
      <c r="A42" s="101"/>
      <c r="B42" s="104"/>
      <c r="C42" s="2" t="s">
        <v>32</v>
      </c>
      <c r="D42" s="3">
        <v>0</v>
      </c>
      <c r="E42" s="3">
        <v>350000</v>
      </c>
      <c r="F42" s="3">
        <v>0</v>
      </c>
      <c r="G42" s="3">
        <v>0</v>
      </c>
      <c r="H42" s="3">
        <v>0</v>
      </c>
      <c r="I42" s="3">
        <v>364000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7">
        <f t="shared" si="2"/>
        <v>714000</v>
      </c>
      <c r="P42" s="3">
        <v>0</v>
      </c>
      <c r="Q42" s="7">
        <f t="shared" si="4"/>
        <v>0</v>
      </c>
      <c r="R42" s="3">
        <v>0</v>
      </c>
      <c r="S42" s="20">
        <f t="shared" si="7"/>
        <v>714000</v>
      </c>
    </row>
    <row r="43" spans="1:19" ht="13.5" customHeight="1" x14ac:dyDescent="0.15">
      <c r="A43" s="101"/>
      <c r="B43" s="104"/>
      <c r="C43" s="2" t="s">
        <v>129</v>
      </c>
      <c r="D43" s="3">
        <v>0</v>
      </c>
      <c r="E43" s="3">
        <v>108000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7">
        <f t="shared" si="2"/>
        <v>108000</v>
      </c>
      <c r="P43" s="3">
        <v>0</v>
      </c>
      <c r="Q43" s="7">
        <f t="shared" si="4"/>
        <v>0</v>
      </c>
      <c r="R43" s="3">
        <v>0</v>
      </c>
      <c r="S43" s="20">
        <f t="shared" si="7"/>
        <v>108000</v>
      </c>
    </row>
    <row r="44" spans="1:19" ht="13.5" customHeight="1" x14ac:dyDescent="0.15">
      <c r="A44" s="101"/>
      <c r="B44" s="104"/>
      <c r="C44" s="9" t="s">
        <v>33</v>
      </c>
      <c r="D44" s="10">
        <f>D45</f>
        <v>0</v>
      </c>
      <c r="E44" s="10">
        <f t="shared" ref="E44:R44" si="29">E45</f>
        <v>0</v>
      </c>
      <c r="F44" s="10">
        <f t="shared" si="29"/>
        <v>0</v>
      </c>
      <c r="G44" s="10">
        <f t="shared" si="29"/>
        <v>0</v>
      </c>
      <c r="H44" s="10">
        <f t="shared" si="29"/>
        <v>0</v>
      </c>
      <c r="I44" s="10">
        <f t="shared" si="29"/>
        <v>0</v>
      </c>
      <c r="J44" s="10">
        <f t="shared" si="29"/>
        <v>0</v>
      </c>
      <c r="K44" s="10">
        <f t="shared" si="29"/>
        <v>0</v>
      </c>
      <c r="L44" s="10">
        <f t="shared" si="29"/>
        <v>0</v>
      </c>
      <c r="M44" s="10">
        <f t="shared" si="29"/>
        <v>0</v>
      </c>
      <c r="N44" s="10">
        <f t="shared" si="29"/>
        <v>0</v>
      </c>
      <c r="O44" s="10">
        <f t="shared" si="2"/>
        <v>0</v>
      </c>
      <c r="P44" s="10">
        <f t="shared" si="29"/>
        <v>26047000</v>
      </c>
      <c r="Q44" s="10">
        <f t="shared" si="4"/>
        <v>26047000</v>
      </c>
      <c r="R44" s="10">
        <f t="shared" si="29"/>
        <v>0</v>
      </c>
      <c r="S44" s="13">
        <f t="shared" si="7"/>
        <v>26047000</v>
      </c>
    </row>
    <row r="45" spans="1:19" ht="13.5" customHeight="1" x14ac:dyDescent="0.15">
      <c r="A45" s="101"/>
      <c r="B45" s="104"/>
      <c r="C45" s="14" t="s">
        <v>34</v>
      </c>
      <c r="D45" s="15">
        <f>SUM(D46:D48)</f>
        <v>0</v>
      </c>
      <c r="E45" s="15">
        <f t="shared" ref="E45:R45" si="30">SUM(E46:E48)</f>
        <v>0</v>
      </c>
      <c r="F45" s="15">
        <f t="shared" si="30"/>
        <v>0</v>
      </c>
      <c r="G45" s="15">
        <f t="shared" si="30"/>
        <v>0</v>
      </c>
      <c r="H45" s="15">
        <f t="shared" si="30"/>
        <v>0</v>
      </c>
      <c r="I45" s="15">
        <f t="shared" si="30"/>
        <v>0</v>
      </c>
      <c r="J45" s="15">
        <f t="shared" si="30"/>
        <v>0</v>
      </c>
      <c r="K45" s="15">
        <f t="shared" si="30"/>
        <v>0</v>
      </c>
      <c r="L45" s="15">
        <f t="shared" si="30"/>
        <v>0</v>
      </c>
      <c r="M45" s="15">
        <f t="shared" si="30"/>
        <v>0</v>
      </c>
      <c r="N45" s="15">
        <f t="shared" si="30"/>
        <v>0</v>
      </c>
      <c r="O45" s="15">
        <f t="shared" si="2"/>
        <v>0</v>
      </c>
      <c r="P45" s="15">
        <f t="shared" si="30"/>
        <v>26047000</v>
      </c>
      <c r="Q45" s="15">
        <f t="shared" si="4"/>
        <v>26047000</v>
      </c>
      <c r="R45" s="15">
        <f t="shared" si="30"/>
        <v>0</v>
      </c>
      <c r="S45" s="19">
        <f t="shared" si="7"/>
        <v>26047000</v>
      </c>
    </row>
    <row r="46" spans="1:19" ht="13.5" customHeight="1" x14ac:dyDescent="0.15">
      <c r="A46" s="101"/>
      <c r="B46" s="104"/>
      <c r="C46" s="2" t="s">
        <v>35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7">
        <f t="shared" si="2"/>
        <v>0</v>
      </c>
      <c r="P46" s="3">
        <v>4000000</v>
      </c>
      <c r="Q46" s="7">
        <f t="shared" si="4"/>
        <v>4000000</v>
      </c>
      <c r="R46" s="3">
        <v>0</v>
      </c>
      <c r="S46" s="20">
        <f t="shared" si="7"/>
        <v>4000000</v>
      </c>
    </row>
    <row r="47" spans="1:19" ht="13.5" customHeight="1" x14ac:dyDescent="0.15">
      <c r="A47" s="101"/>
      <c r="B47" s="104"/>
      <c r="C47" s="2" t="s">
        <v>28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7">
        <f t="shared" si="2"/>
        <v>0</v>
      </c>
      <c r="P47" s="3">
        <v>10817000</v>
      </c>
      <c r="Q47" s="7">
        <f t="shared" si="4"/>
        <v>10817000</v>
      </c>
      <c r="R47" s="3">
        <v>0</v>
      </c>
      <c r="S47" s="20">
        <f t="shared" si="7"/>
        <v>10817000</v>
      </c>
    </row>
    <row r="48" spans="1:19" ht="13.5" customHeight="1" x14ac:dyDescent="0.15">
      <c r="A48" s="101"/>
      <c r="B48" s="104"/>
      <c r="C48" s="2" t="s">
        <v>36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7">
        <f t="shared" si="2"/>
        <v>0</v>
      </c>
      <c r="P48" s="3">
        <v>11230000</v>
      </c>
      <c r="Q48" s="7">
        <f t="shared" si="4"/>
        <v>11230000</v>
      </c>
      <c r="R48" s="3">
        <v>0</v>
      </c>
      <c r="S48" s="20">
        <f t="shared" si="7"/>
        <v>11230000</v>
      </c>
    </row>
    <row r="49" spans="1:19" ht="13.5" customHeight="1" x14ac:dyDescent="0.15">
      <c r="A49" s="101"/>
      <c r="B49" s="104"/>
      <c r="C49" s="9" t="s">
        <v>37</v>
      </c>
      <c r="D49" s="10">
        <f>SUM(D50:D53)</f>
        <v>0</v>
      </c>
      <c r="E49" s="10">
        <f t="shared" ref="E49:R49" si="31">SUM(E50:E53)</f>
        <v>194000</v>
      </c>
      <c r="F49" s="10">
        <f t="shared" si="31"/>
        <v>0</v>
      </c>
      <c r="G49" s="10">
        <f t="shared" si="31"/>
        <v>0</v>
      </c>
      <c r="H49" s="10">
        <f t="shared" si="31"/>
        <v>19364000</v>
      </c>
      <c r="I49" s="10">
        <f t="shared" si="31"/>
        <v>0</v>
      </c>
      <c r="J49" s="10">
        <f t="shared" si="31"/>
        <v>0</v>
      </c>
      <c r="K49" s="10">
        <f t="shared" si="31"/>
        <v>0</v>
      </c>
      <c r="L49" s="10">
        <f t="shared" si="31"/>
        <v>0</v>
      </c>
      <c r="M49" s="10">
        <f t="shared" si="31"/>
        <v>0</v>
      </c>
      <c r="N49" s="10">
        <f t="shared" si="31"/>
        <v>0</v>
      </c>
      <c r="O49" s="10">
        <f t="shared" si="2"/>
        <v>19558000</v>
      </c>
      <c r="P49" s="10">
        <f t="shared" si="31"/>
        <v>0</v>
      </c>
      <c r="Q49" s="10">
        <f t="shared" si="4"/>
        <v>0</v>
      </c>
      <c r="R49" s="10">
        <f t="shared" si="31"/>
        <v>0</v>
      </c>
      <c r="S49" s="13">
        <f t="shared" ref="S49:S79" si="32">O49+Q49+R49</f>
        <v>19558000</v>
      </c>
    </row>
    <row r="50" spans="1:19" ht="13.5" customHeight="1" x14ac:dyDescent="0.15">
      <c r="A50" s="101"/>
      <c r="B50" s="104"/>
      <c r="C50" s="14" t="s">
        <v>38</v>
      </c>
      <c r="D50" s="15">
        <v>0</v>
      </c>
      <c r="E50" s="15">
        <v>0</v>
      </c>
      <c r="F50" s="15">
        <v>0</v>
      </c>
      <c r="G50" s="15">
        <v>0</v>
      </c>
      <c r="H50" s="15">
        <v>18711000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f t="shared" si="2"/>
        <v>18711000</v>
      </c>
      <c r="P50" s="15">
        <v>0</v>
      </c>
      <c r="Q50" s="15">
        <f t="shared" si="4"/>
        <v>0</v>
      </c>
      <c r="R50" s="15">
        <v>0</v>
      </c>
      <c r="S50" s="19">
        <f t="shared" si="32"/>
        <v>18711000</v>
      </c>
    </row>
    <row r="51" spans="1:19" ht="13.5" customHeight="1" x14ac:dyDescent="0.15">
      <c r="A51" s="101"/>
      <c r="B51" s="104"/>
      <c r="C51" s="14" t="s">
        <v>39</v>
      </c>
      <c r="D51" s="15">
        <v>0</v>
      </c>
      <c r="E51" s="15">
        <v>194000</v>
      </c>
      <c r="F51" s="15">
        <v>0</v>
      </c>
      <c r="G51" s="15">
        <v>0</v>
      </c>
      <c r="H51" s="15">
        <v>635000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f t="shared" si="2"/>
        <v>829000</v>
      </c>
      <c r="P51" s="15">
        <v>0</v>
      </c>
      <c r="Q51" s="15">
        <f t="shared" si="4"/>
        <v>0</v>
      </c>
      <c r="R51" s="15">
        <v>0</v>
      </c>
      <c r="S51" s="19">
        <f t="shared" si="32"/>
        <v>829000</v>
      </c>
    </row>
    <row r="52" spans="1:19" ht="13.5" customHeight="1" x14ac:dyDescent="0.15">
      <c r="A52" s="101"/>
      <c r="B52" s="104"/>
      <c r="C52" s="14" t="s">
        <v>40</v>
      </c>
      <c r="D52" s="15">
        <v>0</v>
      </c>
      <c r="E52" s="15">
        <v>0</v>
      </c>
      <c r="F52" s="15">
        <v>0</v>
      </c>
      <c r="G52" s="15">
        <v>0</v>
      </c>
      <c r="H52" s="15">
        <v>8000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f t="shared" si="2"/>
        <v>8000</v>
      </c>
      <c r="P52" s="15">
        <v>0</v>
      </c>
      <c r="Q52" s="15">
        <f t="shared" si="4"/>
        <v>0</v>
      </c>
      <c r="R52" s="15">
        <v>0</v>
      </c>
      <c r="S52" s="19">
        <f t="shared" si="32"/>
        <v>8000</v>
      </c>
    </row>
    <row r="53" spans="1:19" ht="13.5" customHeight="1" x14ac:dyDescent="0.15">
      <c r="A53" s="101"/>
      <c r="B53" s="104"/>
      <c r="C53" s="14" t="s">
        <v>41</v>
      </c>
      <c r="D53" s="15">
        <f>D54</f>
        <v>0</v>
      </c>
      <c r="E53" s="15">
        <f t="shared" ref="E53:R53" si="33">E54</f>
        <v>0</v>
      </c>
      <c r="F53" s="15">
        <f t="shared" si="33"/>
        <v>0</v>
      </c>
      <c r="G53" s="15">
        <f t="shared" si="33"/>
        <v>0</v>
      </c>
      <c r="H53" s="15">
        <f t="shared" si="33"/>
        <v>10000</v>
      </c>
      <c r="I53" s="15">
        <f t="shared" si="33"/>
        <v>0</v>
      </c>
      <c r="J53" s="15">
        <f t="shared" si="33"/>
        <v>0</v>
      </c>
      <c r="K53" s="15">
        <f t="shared" si="33"/>
        <v>0</v>
      </c>
      <c r="L53" s="15">
        <f t="shared" si="33"/>
        <v>0</v>
      </c>
      <c r="M53" s="15">
        <f t="shared" si="33"/>
        <v>0</v>
      </c>
      <c r="N53" s="15">
        <f t="shared" si="33"/>
        <v>0</v>
      </c>
      <c r="O53" s="15">
        <f t="shared" si="2"/>
        <v>10000</v>
      </c>
      <c r="P53" s="15">
        <f t="shared" si="33"/>
        <v>0</v>
      </c>
      <c r="Q53" s="15">
        <f t="shared" si="4"/>
        <v>0</v>
      </c>
      <c r="R53" s="15">
        <f t="shared" si="33"/>
        <v>0</v>
      </c>
      <c r="S53" s="19">
        <f t="shared" si="32"/>
        <v>10000</v>
      </c>
    </row>
    <row r="54" spans="1:19" ht="13.5" customHeight="1" x14ac:dyDescent="0.15">
      <c r="A54" s="101"/>
      <c r="B54" s="104"/>
      <c r="C54" s="2" t="s">
        <v>32</v>
      </c>
      <c r="D54" s="3">
        <v>0</v>
      </c>
      <c r="E54" s="3">
        <v>0</v>
      </c>
      <c r="F54" s="3">
        <v>0</v>
      </c>
      <c r="G54" s="3">
        <v>0</v>
      </c>
      <c r="H54" s="3">
        <v>10000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7">
        <f t="shared" si="2"/>
        <v>10000</v>
      </c>
      <c r="P54" s="3">
        <v>0</v>
      </c>
      <c r="Q54" s="7">
        <f t="shared" si="4"/>
        <v>0</v>
      </c>
      <c r="R54" s="3">
        <v>0</v>
      </c>
      <c r="S54" s="20">
        <f t="shared" si="32"/>
        <v>10000</v>
      </c>
    </row>
    <row r="55" spans="1:19" ht="13.5" customHeight="1" x14ac:dyDescent="0.15">
      <c r="A55" s="101"/>
      <c r="B55" s="104"/>
      <c r="C55" s="9" t="s">
        <v>42</v>
      </c>
      <c r="D55" s="10">
        <v>500000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f t="shared" si="2"/>
        <v>500000</v>
      </c>
      <c r="P55" s="10">
        <v>0</v>
      </c>
      <c r="Q55" s="10">
        <f t="shared" si="4"/>
        <v>0</v>
      </c>
      <c r="R55" s="10">
        <v>0</v>
      </c>
      <c r="S55" s="13">
        <f t="shared" si="32"/>
        <v>500000</v>
      </c>
    </row>
    <row r="56" spans="1:19" ht="13.5" customHeight="1" x14ac:dyDescent="0.15">
      <c r="A56" s="101"/>
      <c r="B56" s="104"/>
      <c r="C56" s="9" t="s">
        <v>43</v>
      </c>
      <c r="D56" s="10">
        <v>50000</v>
      </c>
      <c r="E56" s="10">
        <v>0</v>
      </c>
      <c r="F56" s="10">
        <v>3000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f t="shared" si="2"/>
        <v>53000</v>
      </c>
      <c r="P56" s="10">
        <v>0</v>
      </c>
      <c r="Q56" s="10">
        <f t="shared" si="4"/>
        <v>0</v>
      </c>
      <c r="R56" s="10">
        <v>0</v>
      </c>
      <c r="S56" s="13">
        <f t="shared" si="32"/>
        <v>53000</v>
      </c>
    </row>
    <row r="57" spans="1:19" ht="13.5" customHeight="1" x14ac:dyDescent="0.15">
      <c r="A57" s="101"/>
      <c r="B57" s="104"/>
      <c r="C57" s="9" t="s">
        <v>44</v>
      </c>
      <c r="D57" s="10">
        <f>SUM(D58:D59)</f>
        <v>420000</v>
      </c>
      <c r="E57" s="10">
        <f t="shared" ref="E57:R57" si="34">SUM(E58:E59)</f>
        <v>5550000</v>
      </c>
      <c r="F57" s="10">
        <f t="shared" si="34"/>
        <v>0</v>
      </c>
      <c r="G57" s="10">
        <f t="shared" si="34"/>
        <v>0</v>
      </c>
      <c r="H57" s="10">
        <f t="shared" si="34"/>
        <v>0</v>
      </c>
      <c r="I57" s="10">
        <f t="shared" si="34"/>
        <v>0</v>
      </c>
      <c r="J57" s="10">
        <f t="shared" si="34"/>
        <v>0</v>
      </c>
      <c r="K57" s="10">
        <f t="shared" si="34"/>
        <v>0</v>
      </c>
      <c r="L57" s="10">
        <f t="shared" si="34"/>
        <v>0</v>
      </c>
      <c r="M57" s="10">
        <f t="shared" si="34"/>
        <v>0</v>
      </c>
      <c r="N57" s="10">
        <f t="shared" si="34"/>
        <v>0</v>
      </c>
      <c r="O57" s="10">
        <f t="shared" si="2"/>
        <v>5970000</v>
      </c>
      <c r="P57" s="10">
        <f t="shared" si="34"/>
        <v>5000</v>
      </c>
      <c r="Q57" s="10">
        <f t="shared" si="4"/>
        <v>5000</v>
      </c>
      <c r="R57" s="10">
        <f t="shared" si="34"/>
        <v>0</v>
      </c>
      <c r="S57" s="13">
        <f t="shared" si="32"/>
        <v>5975000</v>
      </c>
    </row>
    <row r="58" spans="1:19" ht="13.5" customHeight="1" x14ac:dyDescent="0.15">
      <c r="A58" s="101"/>
      <c r="B58" s="104"/>
      <c r="C58" s="14" t="s">
        <v>45</v>
      </c>
      <c r="D58" s="15">
        <v>0</v>
      </c>
      <c r="E58" s="15">
        <v>1502000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f t="shared" si="2"/>
        <v>1502000</v>
      </c>
      <c r="P58" s="15">
        <v>0</v>
      </c>
      <c r="Q58" s="15">
        <f t="shared" si="4"/>
        <v>0</v>
      </c>
      <c r="R58" s="15">
        <v>0</v>
      </c>
      <c r="S58" s="19">
        <f t="shared" si="32"/>
        <v>1502000</v>
      </c>
    </row>
    <row r="59" spans="1:19" ht="13.5" customHeight="1" x14ac:dyDescent="0.15">
      <c r="A59" s="101"/>
      <c r="B59" s="104"/>
      <c r="C59" s="14" t="s">
        <v>46</v>
      </c>
      <c r="D59" s="15">
        <v>420000</v>
      </c>
      <c r="E59" s="15">
        <v>4048000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f t="shared" si="2"/>
        <v>4468000</v>
      </c>
      <c r="P59" s="15">
        <v>5000</v>
      </c>
      <c r="Q59" s="15">
        <f t="shared" si="4"/>
        <v>5000</v>
      </c>
      <c r="R59" s="15">
        <v>0</v>
      </c>
      <c r="S59" s="19">
        <f t="shared" si="32"/>
        <v>4473000</v>
      </c>
    </row>
    <row r="60" spans="1:19" ht="13.5" customHeight="1" x14ac:dyDescent="0.15">
      <c r="A60" s="101"/>
      <c r="B60" s="105"/>
      <c r="C60" s="11" t="s">
        <v>47</v>
      </c>
      <c r="D60" s="12">
        <f>D10+D44+D49+D55+D56+D57</f>
        <v>970000</v>
      </c>
      <c r="E60" s="12">
        <f>E10+E44+E49+E55+E56+E57</f>
        <v>251888000</v>
      </c>
      <c r="F60" s="12">
        <f t="shared" ref="F60:R60" si="35">F10+F44+F49+F55+F56+F57</f>
        <v>25474000</v>
      </c>
      <c r="G60" s="12">
        <f t="shared" si="35"/>
        <v>26420000</v>
      </c>
      <c r="H60" s="12">
        <f t="shared" si="35"/>
        <v>19364000</v>
      </c>
      <c r="I60" s="12">
        <f t="shared" si="35"/>
        <v>14473000</v>
      </c>
      <c r="J60" s="12">
        <f t="shared" si="35"/>
        <v>11836000</v>
      </c>
      <c r="K60" s="12">
        <f t="shared" si="35"/>
        <v>0</v>
      </c>
      <c r="L60" s="12">
        <f t="shared" si="35"/>
        <v>82465000</v>
      </c>
      <c r="M60" s="12">
        <f t="shared" si="35"/>
        <v>30333000</v>
      </c>
      <c r="N60" s="12">
        <f t="shared" si="35"/>
        <v>0</v>
      </c>
      <c r="O60" s="12">
        <f t="shared" si="2"/>
        <v>463223000</v>
      </c>
      <c r="P60" s="12">
        <f t="shared" si="35"/>
        <v>26052000</v>
      </c>
      <c r="Q60" s="12">
        <f t="shared" si="4"/>
        <v>26052000</v>
      </c>
      <c r="R60" s="12">
        <f t="shared" si="35"/>
        <v>0</v>
      </c>
      <c r="S60" s="21">
        <f t="shared" si="32"/>
        <v>489275000</v>
      </c>
    </row>
    <row r="61" spans="1:19" ht="13.5" customHeight="1" x14ac:dyDescent="0.15">
      <c r="A61" s="101"/>
      <c r="B61" s="103" t="s">
        <v>67</v>
      </c>
      <c r="C61" s="9" t="s">
        <v>48</v>
      </c>
      <c r="D61" s="10">
        <f>SUM(D62:D68)</f>
        <v>300000</v>
      </c>
      <c r="E61" s="10">
        <f t="shared" ref="E61:R61" si="36">SUM(E62:E68)</f>
        <v>140707500</v>
      </c>
      <c r="F61" s="10">
        <f t="shared" si="36"/>
        <v>23415000</v>
      </c>
      <c r="G61" s="10">
        <f t="shared" si="36"/>
        <v>14417000</v>
      </c>
      <c r="H61" s="10">
        <f t="shared" si="36"/>
        <v>11857000</v>
      </c>
      <c r="I61" s="10">
        <f t="shared" si="36"/>
        <v>11504000</v>
      </c>
      <c r="J61" s="10">
        <f t="shared" si="36"/>
        <v>8373000</v>
      </c>
      <c r="K61" s="10">
        <f t="shared" si="36"/>
        <v>0</v>
      </c>
      <c r="L61" s="10">
        <f t="shared" si="36"/>
        <v>40761000</v>
      </c>
      <c r="M61" s="10">
        <f t="shared" si="36"/>
        <v>20917000</v>
      </c>
      <c r="N61" s="10">
        <f t="shared" si="36"/>
        <v>0</v>
      </c>
      <c r="O61" s="10">
        <f t="shared" si="2"/>
        <v>272251500</v>
      </c>
      <c r="P61" s="10">
        <f t="shared" si="36"/>
        <v>16198000</v>
      </c>
      <c r="Q61" s="10">
        <f t="shared" si="4"/>
        <v>16198000</v>
      </c>
      <c r="R61" s="10">
        <f t="shared" si="36"/>
        <v>0</v>
      </c>
      <c r="S61" s="13">
        <f t="shared" si="32"/>
        <v>288449500</v>
      </c>
    </row>
    <row r="62" spans="1:19" ht="13.5" customHeight="1" x14ac:dyDescent="0.15">
      <c r="A62" s="101"/>
      <c r="B62" s="104"/>
      <c r="C62" s="2" t="s">
        <v>49</v>
      </c>
      <c r="D62" s="3">
        <v>300000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7">
        <f t="shared" si="2"/>
        <v>300000</v>
      </c>
      <c r="P62" s="3">
        <v>0</v>
      </c>
      <c r="Q62" s="7">
        <f t="shared" si="4"/>
        <v>0</v>
      </c>
      <c r="R62" s="3">
        <v>0</v>
      </c>
      <c r="S62" s="20">
        <f t="shared" si="32"/>
        <v>300000</v>
      </c>
    </row>
    <row r="63" spans="1:19" ht="13.5" customHeight="1" x14ac:dyDescent="0.15">
      <c r="A63" s="101"/>
      <c r="B63" s="104"/>
      <c r="C63" s="2" t="s">
        <v>50</v>
      </c>
      <c r="D63" s="3">
        <v>0</v>
      </c>
      <c r="E63" s="3">
        <v>85701000</v>
      </c>
      <c r="F63" s="3">
        <v>14284000</v>
      </c>
      <c r="G63" s="3">
        <v>3747000</v>
      </c>
      <c r="H63" s="3">
        <v>11316000</v>
      </c>
      <c r="I63" s="3">
        <v>7229000</v>
      </c>
      <c r="J63" s="3">
        <v>4289000</v>
      </c>
      <c r="K63" s="3">
        <v>0</v>
      </c>
      <c r="L63" s="3">
        <v>19450000</v>
      </c>
      <c r="M63" s="3">
        <v>11041000</v>
      </c>
      <c r="N63" s="3">
        <v>0</v>
      </c>
      <c r="O63" s="7">
        <f t="shared" si="2"/>
        <v>157057000</v>
      </c>
      <c r="P63" s="3">
        <v>10506000</v>
      </c>
      <c r="Q63" s="7">
        <f t="shared" si="4"/>
        <v>10506000</v>
      </c>
      <c r="R63" s="3">
        <v>0</v>
      </c>
      <c r="S63" s="20">
        <f t="shared" si="32"/>
        <v>167563000</v>
      </c>
    </row>
    <row r="64" spans="1:19" ht="13.5" customHeight="1" x14ac:dyDescent="0.15">
      <c r="A64" s="101"/>
      <c r="B64" s="104"/>
      <c r="C64" s="2" t="s">
        <v>51</v>
      </c>
      <c r="D64" s="3">
        <v>0</v>
      </c>
      <c r="E64" s="3">
        <v>13657000</v>
      </c>
      <c r="F64" s="3">
        <v>2276000</v>
      </c>
      <c r="G64" s="3">
        <v>652000</v>
      </c>
      <c r="H64" s="3">
        <v>541000</v>
      </c>
      <c r="I64" s="3">
        <v>1072000</v>
      </c>
      <c r="J64" s="3">
        <v>502000</v>
      </c>
      <c r="K64" s="3">
        <v>0</v>
      </c>
      <c r="L64" s="3">
        <v>2873000</v>
      </c>
      <c r="M64" s="3">
        <v>1628000</v>
      </c>
      <c r="N64" s="3">
        <v>0</v>
      </c>
      <c r="O64" s="7">
        <f t="shared" si="2"/>
        <v>23201000</v>
      </c>
      <c r="P64" s="3">
        <v>2263000</v>
      </c>
      <c r="Q64" s="7">
        <f t="shared" si="4"/>
        <v>2263000</v>
      </c>
      <c r="R64" s="3">
        <v>0</v>
      </c>
      <c r="S64" s="20">
        <f t="shared" si="32"/>
        <v>25464000</v>
      </c>
    </row>
    <row r="65" spans="1:19" ht="13.5" customHeight="1" x14ac:dyDescent="0.15">
      <c r="A65" s="101"/>
      <c r="B65" s="104"/>
      <c r="C65" s="2" t="s">
        <v>52</v>
      </c>
      <c r="D65" s="3">
        <v>0</v>
      </c>
      <c r="E65" s="3">
        <v>19828000</v>
      </c>
      <c r="F65" s="3">
        <v>3305000</v>
      </c>
      <c r="G65" s="3">
        <v>9082000</v>
      </c>
      <c r="H65" s="3">
        <v>0</v>
      </c>
      <c r="I65" s="3">
        <v>1918000</v>
      </c>
      <c r="J65" s="3">
        <v>2824000</v>
      </c>
      <c r="K65" s="3">
        <v>0</v>
      </c>
      <c r="L65" s="3">
        <v>15202000</v>
      </c>
      <c r="M65" s="3">
        <v>6819000</v>
      </c>
      <c r="N65" s="3">
        <v>0</v>
      </c>
      <c r="O65" s="7">
        <f t="shared" si="2"/>
        <v>58978000</v>
      </c>
      <c r="P65" s="3">
        <v>1759000</v>
      </c>
      <c r="Q65" s="7">
        <f t="shared" si="4"/>
        <v>1759000</v>
      </c>
      <c r="R65" s="3">
        <v>0</v>
      </c>
      <c r="S65" s="20">
        <f t="shared" si="32"/>
        <v>60737000</v>
      </c>
    </row>
    <row r="66" spans="1:19" ht="13.5" customHeight="1" x14ac:dyDescent="0.15">
      <c r="A66" s="101"/>
      <c r="B66" s="104"/>
      <c r="C66" s="2" t="s">
        <v>53</v>
      </c>
      <c r="D66" s="3">
        <v>0</v>
      </c>
      <c r="E66" s="3">
        <v>5232000</v>
      </c>
      <c r="F66" s="3">
        <v>872000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7">
        <f t="shared" si="2"/>
        <v>6104000</v>
      </c>
      <c r="P66" s="3">
        <v>0</v>
      </c>
      <c r="Q66" s="7">
        <f t="shared" si="4"/>
        <v>0</v>
      </c>
      <c r="R66" s="3">
        <v>0</v>
      </c>
      <c r="S66" s="20">
        <f t="shared" si="32"/>
        <v>6104000</v>
      </c>
    </row>
    <row r="67" spans="1:19" ht="13.5" customHeight="1" x14ac:dyDescent="0.15">
      <c r="A67" s="101"/>
      <c r="B67" s="104"/>
      <c r="C67" s="2" t="s">
        <v>54</v>
      </c>
      <c r="D67" s="3">
        <v>0</v>
      </c>
      <c r="E67" s="3">
        <v>222500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7">
        <f t="shared" si="2"/>
        <v>222500</v>
      </c>
      <c r="P67" s="3">
        <v>0</v>
      </c>
      <c r="Q67" s="7">
        <f t="shared" si="4"/>
        <v>0</v>
      </c>
      <c r="R67" s="3">
        <v>0</v>
      </c>
      <c r="S67" s="20">
        <f t="shared" si="32"/>
        <v>222500</v>
      </c>
    </row>
    <row r="68" spans="1:19" ht="13.5" customHeight="1" x14ac:dyDescent="0.15">
      <c r="A68" s="101"/>
      <c r="B68" s="104"/>
      <c r="C68" s="2" t="s">
        <v>55</v>
      </c>
      <c r="D68" s="3">
        <v>0</v>
      </c>
      <c r="E68" s="3">
        <v>16067000</v>
      </c>
      <c r="F68" s="3">
        <v>2678000</v>
      </c>
      <c r="G68" s="3">
        <v>936000</v>
      </c>
      <c r="H68" s="3">
        <v>0</v>
      </c>
      <c r="I68" s="3">
        <v>1285000</v>
      </c>
      <c r="J68" s="3">
        <v>758000</v>
      </c>
      <c r="K68" s="3">
        <v>0</v>
      </c>
      <c r="L68" s="3">
        <v>3236000</v>
      </c>
      <c r="M68" s="3">
        <v>1429000</v>
      </c>
      <c r="N68" s="3">
        <v>0</v>
      </c>
      <c r="O68" s="7">
        <f t="shared" si="2"/>
        <v>26389000</v>
      </c>
      <c r="P68" s="3">
        <v>1670000</v>
      </c>
      <c r="Q68" s="7">
        <f t="shared" si="4"/>
        <v>1670000</v>
      </c>
      <c r="R68" s="3">
        <v>0</v>
      </c>
      <c r="S68" s="20">
        <f t="shared" si="32"/>
        <v>28059000</v>
      </c>
    </row>
    <row r="69" spans="1:19" ht="13.5" customHeight="1" x14ac:dyDescent="0.15">
      <c r="A69" s="101"/>
      <c r="B69" s="104"/>
      <c r="C69" s="9" t="s">
        <v>56</v>
      </c>
      <c r="D69" s="10">
        <f>SUM(D70:D82)</f>
        <v>0</v>
      </c>
      <c r="E69" s="10">
        <f t="shared" ref="E69:R69" si="37">SUM(E70:E82)</f>
        <v>53387000</v>
      </c>
      <c r="F69" s="10">
        <f t="shared" si="37"/>
        <v>8899000</v>
      </c>
      <c r="G69" s="10">
        <f t="shared" si="37"/>
        <v>6304000</v>
      </c>
      <c r="H69" s="10">
        <f t="shared" si="37"/>
        <v>805000</v>
      </c>
      <c r="I69" s="10">
        <f t="shared" si="37"/>
        <v>129000</v>
      </c>
      <c r="J69" s="10">
        <f t="shared" si="37"/>
        <v>159000</v>
      </c>
      <c r="K69" s="10">
        <f t="shared" si="37"/>
        <v>0</v>
      </c>
      <c r="L69" s="10">
        <f t="shared" si="37"/>
        <v>12298000</v>
      </c>
      <c r="M69" s="10">
        <f t="shared" si="37"/>
        <v>3935000</v>
      </c>
      <c r="N69" s="10">
        <f t="shared" si="37"/>
        <v>0</v>
      </c>
      <c r="O69" s="10">
        <f t="shared" si="2"/>
        <v>85916000</v>
      </c>
      <c r="P69" s="10">
        <f t="shared" si="37"/>
        <v>5588000</v>
      </c>
      <c r="Q69" s="10">
        <f t="shared" si="4"/>
        <v>5588000</v>
      </c>
      <c r="R69" s="10">
        <f t="shared" si="37"/>
        <v>0</v>
      </c>
      <c r="S69" s="13">
        <f t="shared" si="32"/>
        <v>91504000</v>
      </c>
    </row>
    <row r="70" spans="1:19" ht="13.5" customHeight="1" x14ac:dyDescent="0.15">
      <c r="A70" s="101"/>
      <c r="B70" s="104"/>
      <c r="C70" s="2" t="s">
        <v>57</v>
      </c>
      <c r="D70" s="3">
        <v>0</v>
      </c>
      <c r="E70" s="3">
        <v>19641000</v>
      </c>
      <c r="F70" s="3">
        <v>3274000</v>
      </c>
      <c r="G70" s="3">
        <v>656000</v>
      </c>
      <c r="H70" s="3">
        <v>0</v>
      </c>
      <c r="I70" s="3">
        <v>0</v>
      </c>
      <c r="J70" s="3">
        <v>0</v>
      </c>
      <c r="K70" s="3">
        <v>0</v>
      </c>
      <c r="L70" s="3">
        <v>6668000</v>
      </c>
      <c r="M70" s="3">
        <v>1793000</v>
      </c>
      <c r="N70" s="3">
        <v>0</v>
      </c>
      <c r="O70" s="7">
        <f t="shared" si="2"/>
        <v>32032000</v>
      </c>
      <c r="P70" s="3">
        <v>2630000</v>
      </c>
      <c r="Q70" s="7">
        <f t="shared" si="4"/>
        <v>2630000</v>
      </c>
      <c r="R70" s="3">
        <v>0</v>
      </c>
      <c r="S70" s="20">
        <f t="shared" si="32"/>
        <v>34662000</v>
      </c>
    </row>
    <row r="71" spans="1:19" ht="13.5" customHeight="1" x14ac:dyDescent="0.15">
      <c r="A71" s="101"/>
      <c r="B71" s="104"/>
      <c r="C71" s="2" t="s">
        <v>58</v>
      </c>
      <c r="D71" s="3">
        <v>0</v>
      </c>
      <c r="E71" s="3">
        <v>4671000</v>
      </c>
      <c r="F71" s="3">
        <v>779000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7">
        <f t="shared" si="2"/>
        <v>5450000</v>
      </c>
      <c r="P71" s="3">
        <v>0</v>
      </c>
      <c r="Q71" s="7">
        <f t="shared" si="4"/>
        <v>0</v>
      </c>
      <c r="R71" s="3">
        <v>0</v>
      </c>
      <c r="S71" s="20">
        <f t="shared" si="32"/>
        <v>5450000</v>
      </c>
    </row>
    <row r="72" spans="1:19" ht="13.5" customHeight="1" x14ac:dyDescent="0.15">
      <c r="A72" s="101"/>
      <c r="B72" s="104"/>
      <c r="C72" s="2" t="s">
        <v>59</v>
      </c>
      <c r="D72" s="3">
        <v>0</v>
      </c>
      <c r="E72" s="3">
        <v>3338000</v>
      </c>
      <c r="F72" s="3">
        <v>556000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7">
        <f t="shared" si="2"/>
        <v>3894000</v>
      </c>
      <c r="P72" s="3">
        <v>0</v>
      </c>
      <c r="Q72" s="7">
        <f t="shared" si="4"/>
        <v>0</v>
      </c>
      <c r="R72" s="3">
        <v>0</v>
      </c>
      <c r="S72" s="20">
        <f t="shared" si="32"/>
        <v>3894000</v>
      </c>
    </row>
    <row r="73" spans="1:19" ht="13.5" customHeight="1" x14ac:dyDescent="0.15">
      <c r="A73" s="101"/>
      <c r="B73" s="104"/>
      <c r="C73" s="2" t="s">
        <v>60</v>
      </c>
      <c r="D73" s="3">
        <v>0</v>
      </c>
      <c r="E73" s="3">
        <v>351000</v>
      </c>
      <c r="F73" s="3">
        <v>58000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7">
        <f t="shared" si="2"/>
        <v>409000</v>
      </c>
      <c r="P73" s="3">
        <v>0</v>
      </c>
      <c r="Q73" s="7">
        <f t="shared" si="4"/>
        <v>0</v>
      </c>
      <c r="R73" s="3">
        <v>0</v>
      </c>
      <c r="S73" s="20">
        <f t="shared" si="32"/>
        <v>409000</v>
      </c>
    </row>
    <row r="74" spans="1:19" ht="13.5" customHeight="1" x14ac:dyDescent="0.15">
      <c r="A74" s="101"/>
      <c r="B74" s="104"/>
      <c r="C74" s="2" t="s">
        <v>61</v>
      </c>
      <c r="D74" s="3">
        <v>0</v>
      </c>
      <c r="E74" s="3">
        <v>2890000</v>
      </c>
      <c r="F74" s="3">
        <v>482000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7">
        <f t="shared" si="2"/>
        <v>3372000</v>
      </c>
      <c r="P74" s="3">
        <v>0</v>
      </c>
      <c r="Q74" s="7">
        <f t="shared" si="4"/>
        <v>0</v>
      </c>
      <c r="R74" s="3">
        <v>0</v>
      </c>
      <c r="S74" s="20">
        <f t="shared" si="32"/>
        <v>3372000</v>
      </c>
    </row>
    <row r="75" spans="1:19" ht="13.5" customHeight="1" x14ac:dyDescent="0.15">
      <c r="A75" s="101"/>
      <c r="B75" s="104"/>
      <c r="C75" s="2" t="s">
        <v>62</v>
      </c>
      <c r="D75" s="3">
        <v>0</v>
      </c>
      <c r="E75" s="3">
        <v>561000</v>
      </c>
      <c r="F75" s="3">
        <v>94000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7">
        <f t="shared" ref="O75:O120" si="38">SUM(D75:N75)</f>
        <v>655000</v>
      </c>
      <c r="P75" s="3">
        <v>16000</v>
      </c>
      <c r="Q75" s="7">
        <f t="shared" ref="Q75:Q120" si="39">P75</f>
        <v>16000</v>
      </c>
      <c r="R75" s="3">
        <v>0</v>
      </c>
      <c r="S75" s="20">
        <f t="shared" si="32"/>
        <v>671000</v>
      </c>
    </row>
    <row r="76" spans="1:19" ht="13.5" customHeight="1" x14ac:dyDescent="0.15">
      <c r="A76" s="101"/>
      <c r="B76" s="104"/>
      <c r="C76" s="2" t="s">
        <v>63</v>
      </c>
      <c r="D76" s="3">
        <v>0</v>
      </c>
      <c r="E76" s="3">
        <v>407000</v>
      </c>
      <c r="F76" s="3">
        <v>68000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7">
        <f t="shared" si="38"/>
        <v>475000</v>
      </c>
      <c r="P76" s="3">
        <v>0</v>
      </c>
      <c r="Q76" s="7">
        <f t="shared" si="39"/>
        <v>0</v>
      </c>
      <c r="R76" s="3">
        <v>0</v>
      </c>
      <c r="S76" s="20">
        <f t="shared" si="32"/>
        <v>475000</v>
      </c>
    </row>
    <row r="77" spans="1:19" ht="13.5" customHeight="1" x14ac:dyDescent="0.15">
      <c r="A77" s="101"/>
      <c r="B77" s="104"/>
      <c r="C77" s="2" t="s">
        <v>64</v>
      </c>
      <c r="D77" s="3">
        <v>0</v>
      </c>
      <c r="E77" s="3">
        <v>7082000</v>
      </c>
      <c r="F77" s="3">
        <v>1180000</v>
      </c>
      <c r="G77" s="3">
        <v>2448000</v>
      </c>
      <c r="H77" s="3">
        <v>805000</v>
      </c>
      <c r="I77" s="3">
        <v>129000</v>
      </c>
      <c r="J77" s="3">
        <v>129000</v>
      </c>
      <c r="K77" s="3">
        <v>0</v>
      </c>
      <c r="L77" s="3">
        <v>3927000</v>
      </c>
      <c r="M77" s="3">
        <v>1719000</v>
      </c>
      <c r="N77" s="3">
        <v>0</v>
      </c>
      <c r="O77" s="7">
        <f t="shared" si="38"/>
        <v>17419000</v>
      </c>
      <c r="P77" s="3">
        <v>1836000</v>
      </c>
      <c r="Q77" s="7">
        <f t="shared" si="39"/>
        <v>1836000</v>
      </c>
      <c r="R77" s="3">
        <v>0</v>
      </c>
      <c r="S77" s="20">
        <f t="shared" si="32"/>
        <v>19255000</v>
      </c>
    </row>
    <row r="78" spans="1:19" ht="13.5" customHeight="1" x14ac:dyDescent="0.15">
      <c r="A78" s="101"/>
      <c r="B78" s="104"/>
      <c r="C78" s="2" t="s">
        <v>65</v>
      </c>
      <c r="D78" s="3">
        <v>0</v>
      </c>
      <c r="E78" s="3">
        <v>2758000</v>
      </c>
      <c r="F78" s="3">
        <v>460000</v>
      </c>
      <c r="G78" s="3">
        <v>780000</v>
      </c>
      <c r="H78" s="3">
        <v>0</v>
      </c>
      <c r="I78" s="3">
        <v>0</v>
      </c>
      <c r="J78" s="3">
        <v>0</v>
      </c>
      <c r="K78" s="3">
        <v>0</v>
      </c>
      <c r="L78" s="3">
        <v>701000</v>
      </c>
      <c r="M78" s="3">
        <v>174000</v>
      </c>
      <c r="N78" s="3">
        <v>0</v>
      </c>
      <c r="O78" s="7">
        <f t="shared" si="38"/>
        <v>4873000</v>
      </c>
      <c r="P78" s="3">
        <v>0</v>
      </c>
      <c r="Q78" s="7">
        <f t="shared" si="39"/>
        <v>0</v>
      </c>
      <c r="R78" s="3">
        <v>0</v>
      </c>
      <c r="S78" s="20">
        <f t="shared" si="32"/>
        <v>4873000</v>
      </c>
    </row>
    <row r="79" spans="1:19" ht="13.5" customHeight="1" x14ac:dyDescent="0.15">
      <c r="A79" s="101"/>
      <c r="B79" s="104"/>
      <c r="C79" s="2" t="s">
        <v>66</v>
      </c>
      <c r="D79" s="3">
        <v>0</v>
      </c>
      <c r="E79" s="3">
        <v>3823000</v>
      </c>
      <c r="F79" s="3">
        <v>637000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7">
        <f t="shared" si="38"/>
        <v>4460000</v>
      </c>
      <c r="P79" s="3">
        <v>142000</v>
      </c>
      <c r="Q79" s="7">
        <f t="shared" si="39"/>
        <v>142000</v>
      </c>
      <c r="R79" s="3">
        <v>0</v>
      </c>
      <c r="S79" s="20">
        <f t="shared" si="32"/>
        <v>4602000</v>
      </c>
    </row>
    <row r="80" spans="1:19" ht="13.5" customHeight="1" x14ac:dyDescent="0.15">
      <c r="A80" s="101"/>
      <c r="B80" s="104"/>
      <c r="C80" s="2" t="s">
        <v>68</v>
      </c>
      <c r="D80" s="3">
        <v>0</v>
      </c>
      <c r="E80" s="3">
        <v>1754000</v>
      </c>
      <c r="F80" s="3">
        <v>292000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7">
        <f t="shared" si="38"/>
        <v>2046000</v>
      </c>
      <c r="P80" s="3">
        <v>0</v>
      </c>
      <c r="Q80" s="7">
        <f t="shared" si="39"/>
        <v>0</v>
      </c>
      <c r="R80" s="3">
        <v>0</v>
      </c>
      <c r="S80" s="20">
        <f t="shared" ref="S80:S105" si="40">O80+Q80+R80</f>
        <v>2046000</v>
      </c>
    </row>
    <row r="81" spans="1:19" ht="13.5" customHeight="1" x14ac:dyDescent="0.15">
      <c r="A81" s="101"/>
      <c r="B81" s="104"/>
      <c r="C81" s="2" t="s">
        <v>69</v>
      </c>
      <c r="D81" s="3">
        <v>0</v>
      </c>
      <c r="E81" s="3">
        <v>5014000</v>
      </c>
      <c r="F81" s="3">
        <v>836000</v>
      </c>
      <c r="G81" s="3">
        <v>964000</v>
      </c>
      <c r="H81" s="3">
        <v>0</v>
      </c>
      <c r="I81" s="3">
        <v>0</v>
      </c>
      <c r="J81" s="3">
        <v>30000</v>
      </c>
      <c r="K81" s="3">
        <v>0</v>
      </c>
      <c r="L81" s="3">
        <v>770000</v>
      </c>
      <c r="M81" s="3">
        <v>192000</v>
      </c>
      <c r="N81" s="3">
        <v>0</v>
      </c>
      <c r="O81" s="7">
        <f t="shared" si="38"/>
        <v>7806000</v>
      </c>
      <c r="P81" s="3">
        <v>964000</v>
      </c>
      <c r="Q81" s="7">
        <f t="shared" si="39"/>
        <v>964000</v>
      </c>
      <c r="R81" s="3">
        <v>0</v>
      </c>
      <c r="S81" s="20">
        <f t="shared" si="40"/>
        <v>8770000</v>
      </c>
    </row>
    <row r="82" spans="1:19" ht="13.5" customHeight="1" x14ac:dyDescent="0.15">
      <c r="A82" s="101"/>
      <c r="B82" s="104"/>
      <c r="C82" s="2" t="s">
        <v>70</v>
      </c>
      <c r="D82" s="3">
        <v>0</v>
      </c>
      <c r="E82" s="3">
        <v>1097000</v>
      </c>
      <c r="F82" s="3">
        <v>183000</v>
      </c>
      <c r="G82" s="3">
        <v>1456000</v>
      </c>
      <c r="H82" s="3">
        <v>0</v>
      </c>
      <c r="I82" s="3">
        <v>0</v>
      </c>
      <c r="J82" s="3">
        <v>0</v>
      </c>
      <c r="K82" s="3">
        <v>0</v>
      </c>
      <c r="L82" s="3">
        <v>232000</v>
      </c>
      <c r="M82" s="3">
        <v>57000</v>
      </c>
      <c r="N82" s="3">
        <v>0</v>
      </c>
      <c r="O82" s="7">
        <f t="shared" si="38"/>
        <v>3025000</v>
      </c>
      <c r="P82" s="3">
        <v>0</v>
      </c>
      <c r="Q82" s="7">
        <f t="shared" si="39"/>
        <v>0</v>
      </c>
      <c r="R82" s="3">
        <v>0</v>
      </c>
      <c r="S82" s="20">
        <f t="shared" si="40"/>
        <v>3025000</v>
      </c>
    </row>
    <row r="83" spans="1:19" ht="13.5" customHeight="1" x14ac:dyDescent="0.15">
      <c r="A83" s="101" t="s">
        <v>30</v>
      </c>
      <c r="B83" s="104" t="s">
        <v>92</v>
      </c>
      <c r="C83" s="9" t="s">
        <v>72</v>
      </c>
      <c r="D83" s="10">
        <f>SUM(D84:D100)</f>
        <v>722000</v>
      </c>
      <c r="E83" s="10">
        <f t="shared" ref="E83:R83" si="41">SUM(E84:E100)</f>
        <v>31036000</v>
      </c>
      <c r="F83" s="10">
        <f t="shared" si="41"/>
        <v>5032000</v>
      </c>
      <c r="G83" s="10">
        <f t="shared" si="41"/>
        <v>817000</v>
      </c>
      <c r="H83" s="10">
        <f t="shared" si="41"/>
        <v>540000</v>
      </c>
      <c r="I83" s="10">
        <f t="shared" si="41"/>
        <v>1334000</v>
      </c>
      <c r="J83" s="10">
        <f t="shared" si="41"/>
        <v>1195000</v>
      </c>
      <c r="K83" s="10">
        <f t="shared" si="41"/>
        <v>0</v>
      </c>
      <c r="L83" s="10">
        <f t="shared" si="41"/>
        <v>1717000</v>
      </c>
      <c r="M83" s="10">
        <f t="shared" si="41"/>
        <v>44000</v>
      </c>
      <c r="N83" s="10">
        <f t="shared" si="41"/>
        <v>0</v>
      </c>
      <c r="O83" s="10">
        <f t="shared" si="38"/>
        <v>42437000</v>
      </c>
      <c r="P83" s="10">
        <f t="shared" si="41"/>
        <v>3255000</v>
      </c>
      <c r="Q83" s="10">
        <f t="shared" si="39"/>
        <v>3255000</v>
      </c>
      <c r="R83" s="10">
        <f t="shared" si="41"/>
        <v>0</v>
      </c>
      <c r="S83" s="13">
        <f t="shared" si="40"/>
        <v>45692000</v>
      </c>
    </row>
    <row r="84" spans="1:19" ht="13.5" customHeight="1" x14ac:dyDescent="0.15">
      <c r="A84" s="101"/>
      <c r="B84" s="104"/>
      <c r="C84" s="2" t="s">
        <v>73</v>
      </c>
      <c r="D84" s="3">
        <v>0</v>
      </c>
      <c r="E84" s="3">
        <v>561000</v>
      </c>
      <c r="F84" s="3">
        <v>93000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7">
        <f t="shared" si="38"/>
        <v>654000</v>
      </c>
      <c r="P84" s="3">
        <v>0</v>
      </c>
      <c r="Q84" s="7">
        <f t="shared" si="39"/>
        <v>0</v>
      </c>
      <c r="R84" s="3">
        <v>0</v>
      </c>
      <c r="S84" s="20">
        <f t="shared" si="40"/>
        <v>654000</v>
      </c>
    </row>
    <row r="85" spans="1:19" ht="13.5" customHeight="1" x14ac:dyDescent="0.15">
      <c r="A85" s="101"/>
      <c r="B85" s="104"/>
      <c r="C85" s="2" t="s">
        <v>74</v>
      </c>
      <c r="D85" s="3">
        <v>0</v>
      </c>
      <c r="E85" s="3">
        <v>32000</v>
      </c>
      <c r="F85" s="3">
        <v>5000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7">
        <f t="shared" si="38"/>
        <v>37000</v>
      </c>
      <c r="P85" s="3">
        <v>0</v>
      </c>
      <c r="Q85" s="7">
        <f t="shared" si="39"/>
        <v>0</v>
      </c>
      <c r="R85" s="3">
        <v>0</v>
      </c>
      <c r="S85" s="20">
        <f t="shared" si="40"/>
        <v>37000</v>
      </c>
    </row>
    <row r="86" spans="1:19" ht="13.5" customHeight="1" x14ac:dyDescent="0.15">
      <c r="A86" s="101"/>
      <c r="B86" s="104"/>
      <c r="C86" s="2" t="s">
        <v>75</v>
      </c>
      <c r="D86" s="3">
        <v>0</v>
      </c>
      <c r="E86" s="3">
        <v>40000</v>
      </c>
      <c r="F86" s="3">
        <v>7000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7">
        <f t="shared" si="38"/>
        <v>47000</v>
      </c>
      <c r="P86" s="3">
        <v>0</v>
      </c>
      <c r="Q86" s="7">
        <f t="shared" si="39"/>
        <v>0</v>
      </c>
      <c r="R86" s="3">
        <v>0</v>
      </c>
      <c r="S86" s="20">
        <f t="shared" si="40"/>
        <v>47000</v>
      </c>
    </row>
    <row r="87" spans="1:19" ht="13.5" customHeight="1" x14ac:dyDescent="0.15">
      <c r="A87" s="101"/>
      <c r="B87" s="104"/>
      <c r="C87" s="2" t="s">
        <v>76</v>
      </c>
      <c r="D87" s="3">
        <v>0</v>
      </c>
      <c r="E87" s="3">
        <v>840000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7">
        <f t="shared" si="38"/>
        <v>840000</v>
      </c>
      <c r="P87" s="3">
        <v>0</v>
      </c>
      <c r="Q87" s="7">
        <f t="shared" si="39"/>
        <v>0</v>
      </c>
      <c r="R87" s="3">
        <v>0</v>
      </c>
      <c r="S87" s="20">
        <f t="shared" si="40"/>
        <v>840000</v>
      </c>
    </row>
    <row r="88" spans="1:19" ht="13.5" customHeight="1" x14ac:dyDescent="0.15">
      <c r="A88" s="101"/>
      <c r="B88" s="104"/>
      <c r="C88" s="2" t="s">
        <v>77</v>
      </c>
      <c r="D88" s="3">
        <v>120000</v>
      </c>
      <c r="E88" s="3">
        <v>776000</v>
      </c>
      <c r="F88" s="3">
        <v>129000</v>
      </c>
      <c r="G88" s="3">
        <v>0</v>
      </c>
      <c r="H88" s="3">
        <v>0</v>
      </c>
      <c r="I88" s="3">
        <v>42000</v>
      </c>
      <c r="J88" s="3">
        <v>26000</v>
      </c>
      <c r="K88" s="3">
        <v>0</v>
      </c>
      <c r="L88" s="3">
        <v>0</v>
      </c>
      <c r="M88" s="3">
        <v>0</v>
      </c>
      <c r="N88" s="3">
        <v>0</v>
      </c>
      <c r="O88" s="7">
        <f t="shared" si="38"/>
        <v>1093000</v>
      </c>
      <c r="P88" s="3">
        <v>0</v>
      </c>
      <c r="Q88" s="7">
        <f t="shared" si="39"/>
        <v>0</v>
      </c>
      <c r="R88" s="3">
        <v>0</v>
      </c>
      <c r="S88" s="20">
        <f t="shared" si="40"/>
        <v>1093000</v>
      </c>
    </row>
    <row r="89" spans="1:19" ht="13.5" customHeight="1" x14ac:dyDescent="0.15">
      <c r="A89" s="101"/>
      <c r="B89" s="104"/>
      <c r="C89" s="2" t="s">
        <v>78</v>
      </c>
      <c r="D89" s="3">
        <v>0</v>
      </c>
      <c r="E89" s="3">
        <v>1116000</v>
      </c>
      <c r="F89" s="3">
        <v>186000</v>
      </c>
      <c r="G89" s="3">
        <v>29000</v>
      </c>
      <c r="H89" s="3">
        <v>0</v>
      </c>
      <c r="I89" s="3">
        <v>0</v>
      </c>
      <c r="J89" s="3">
        <v>0</v>
      </c>
      <c r="K89" s="3">
        <v>0</v>
      </c>
      <c r="L89" s="3">
        <v>62000</v>
      </c>
      <c r="M89" s="3">
        <v>0</v>
      </c>
      <c r="N89" s="3">
        <v>0</v>
      </c>
      <c r="O89" s="7">
        <f t="shared" si="38"/>
        <v>1393000</v>
      </c>
      <c r="P89" s="3">
        <v>167000</v>
      </c>
      <c r="Q89" s="7">
        <f t="shared" si="39"/>
        <v>167000</v>
      </c>
      <c r="R89" s="3">
        <v>0</v>
      </c>
      <c r="S89" s="20">
        <f t="shared" si="40"/>
        <v>1560000</v>
      </c>
    </row>
    <row r="90" spans="1:19" ht="13.5" customHeight="1" x14ac:dyDescent="0.15">
      <c r="A90" s="101"/>
      <c r="B90" s="104"/>
      <c r="C90" s="2" t="s">
        <v>79</v>
      </c>
      <c r="D90" s="3">
        <v>0</v>
      </c>
      <c r="E90" s="3">
        <v>1911000</v>
      </c>
      <c r="F90" s="3">
        <v>319000</v>
      </c>
      <c r="G90" s="3">
        <v>0</v>
      </c>
      <c r="H90" s="3">
        <v>0</v>
      </c>
      <c r="I90" s="3">
        <v>193000</v>
      </c>
      <c r="J90" s="3">
        <v>89000</v>
      </c>
      <c r="K90" s="3">
        <v>0</v>
      </c>
      <c r="L90" s="3">
        <v>0</v>
      </c>
      <c r="M90" s="3">
        <v>0</v>
      </c>
      <c r="N90" s="3">
        <v>0</v>
      </c>
      <c r="O90" s="7">
        <f t="shared" si="38"/>
        <v>2512000</v>
      </c>
      <c r="P90" s="3">
        <v>0</v>
      </c>
      <c r="Q90" s="7">
        <f t="shared" si="39"/>
        <v>0</v>
      </c>
      <c r="R90" s="3">
        <v>0</v>
      </c>
      <c r="S90" s="20">
        <f t="shared" si="40"/>
        <v>2512000</v>
      </c>
    </row>
    <row r="91" spans="1:19" ht="13.5" customHeight="1" x14ac:dyDescent="0.15">
      <c r="A91" s="101"/>
      <c r="B91" s="104"/>
      <c r="C91" s="2" t="s">
        <v>80</v>
      </c>
      <c r="D91" s="3">
        <v>100000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7">
        <f t="shared" si="38"/>
        <v>100000</v>
      </c>
      <c r="P91" s="3">
        <v>0</v>
      </c>
      <c r="Q91" s="7">
        <f t="shared" si="39"/>
        <v>0</v>
      </c>
      <c r="R91" s="3">
        <v>0</v>
      </c>
      <c r="S91" s="20">
        <f t="shared" si="40"/>
        <v>100000</v>
      </c>
    </row>
    <row r="92" spans="1:19" ht="13.5" customHeight="1" x14ac:dyDescent="0.15">
      <c r="A92" s="101"/>
      <c r="B92" s="104"/>
      <c r="C92" s="2" t="s">
        <v>81</v>
      </c>
      <c r="D92" s="3">
        <v>0</v>
      </c>
      <c r="E92" s="3">
        <v>1917000</v>
      </c>
      <c r="F92" s="3">
        <v>320000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7">
        <f t="shared" si="38"/>
        <v>2237000</v>
      </c>
      <c r="P92" s="3">
        <v>0</v>
      </c>
      <c r="Q92" s="7">
        <f t="shared" si="39"/>
        <v>0</v>
      </c>
      <c r="R92" s="3">
        <v>0</v>
      </c>
      <c r="S92" s="20">
        <f t="shared" si="40"/>
        <v>2237000</v>
      </c>
    </row>
    <row r="93" spans="1:19" ht="13.5" customHeight="1" x14ac:dyDescent="0.15">
      <c r="A93" s="101"/>
      <c r="B93" s="104"/>
      <c r="C93" s="2" t="s">
        <v>82</v>
      </c>
      <c r="D93" s="3">
        <v>0</v>
      </c>
      <c r="E93" s="3">
        <v>13631000</v>
      </c>
      <c r="F93" s="3">
        <v>2272000</v>
      </c>
      <c r="G93" s="3">
        <v>734000</v>
      </c>
      <c r="H93" s="3">
        <v>0</v>
      </c>
      <c r="I93" s="3">
        <v>19000</v>
      </c>
      <c r="J93" s="3">
        <v>0</v>
      </c>
      <c r="K93" s="3">
        <v>0</v>
      </c>
      <c r="L93" s="3">
        <v>1611000</v>
      </c>
      <c r="M93" s="3">
        <v>34000</v>
      </c>
      <c r="N93" s="3">
        <v>0</v>
      </c>
      <c r="O93" s="7">
        <f t="shared" si="38"/>
        <v>18301000</v>
      </c>
      <c r="P93" s="3">
        <v>3033000</v>
      </c>
      <c r="Q93" s="7">
        <f t="shared" si="39"/>
        <v>3033000</v>
      </c>
      <c r="R93" s="3">
        <v>0</v>
      </c>
      <c r="S93" s="20">
        <f t="shared" si="40"/>
        <v>21334000</v>
      </c>
    </row>
    <row r="94" spans="1:19" ht="13.5" customHeight="1" x14ac:dyDescent="0.15">
      <c r="A94" s="101"/>
      <c r="B94" s="104"/>
      <c r="C94" s="2" t="s">
        <v>83</v>
      </c>
      <c r="D94" s="3">
        <v>2000</v>
      </c>
      <c r="E94" s="3">
        <v>2522000</v>
      </c>
      <c r="F94" s="3">
        <v>420000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1000</v>
      </c>
      <c r="M94" s="3">
        <v>0</v>
      </c>
      <c r="N94" s="3">
        <v>0</v>
      </c>
      <c r="O94" s="7">
        <f t="shared" si="38"/>
        <v>2945000</v>
      </c>
      <c r="P94" s="3">
        <v>1000</v>
      </c>
      <c r="Q94" s="7">
        <f t="shared" si="39"/>
        <v>1000</v>
      </c>
      <c r="R94" s="3">
        <v>0</v>
      </c>
      <c r="S94" s="20">
        <f t="shared" si="40"/>
        <v>2946000</v>
      </c>
    </row>
    <row r="95" spans="1:19" ht="13.5" customHeight="1" x14ac:dyDescent="0.15">
      <c r="A95" s="101"/>
      <c r="B95" s="104"/>
      <c r="C95" s="2" t="s">
        <v>84</v>
      </c>
      <c r="D95" s="3">
        <v>0</v>
      </c>
      <c r="E95" s="3">
        <v>726000</v>
      </c>
      <c r="F95" s="3">
        <v>121000</v>
      </c>
      <c r="G95" s="3">
        <v>54000</v>
      </c>
      <c r="H95" s="3">
        <v>0</v>
      </c>
      <c r="I95" s="3">
        <v>1080000</v>
      </c>
      <c r="J95" s="3">
        <v>1080000</v>
      </c>
      <c r="K95" s="3">
        <v>0</v>
      </c>
      <c r="L95" s="3">
        <v>43000</v>
      </c>
      <c r="M95" s="3">
        <v>10000</v>
      </c>
      <c r="N95" s="3">
        <v>0</v>
      </c>
      <c r="O95" s="7">
        <f t="shared" si="38"/>
        <v>3114000</v>
      </c>
      <c r="P95" s="3">
        <v>54000</v>
      </c>
      <c r="Q95" s="7">
        <f t="shared" si="39"/>
        <v>54000</v>
      </c>
      <c r="R95" s="3">
        <v>0</v>
      </c>
      <c r="S95" s="20">
        <f t="shared" si="40"/>
        <v>3168000</v>
      </c>
    </row>
    <row r="96" spans="1:19" ht="13.5" customHeight="1" x14ac:dyDescent="0.15">
      <c r="A96" s="101"/>
      <c r="B96" s="104"/>
      <c r="C96" s="2" t="s">
        <v>85</v>
      </c>
      <c r="D96" s="3">
        <v>0</v>
      </c>
      <c r="E96" s="3">
        <v>451000</v>
      </c>
      <c r="F96" s="3">
        <v>75000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7">
        <f t="shared" si="38"/>
        <v>526000</v>
      </c>
      <c r="P96" s="3">
        <v>0</v>
      </c>
      <c r="Q96" s="7">
        <f t="shared" si="39"/>
        <v>0</v>
      </c>
      <c r="R96" s="3">
        <v>0</v>
      </c>
      <c r="S96" s="20">
        <f t="shared" si="40"/>
        <v>526000</v>
      </c>
    </row>
    <row r="97" spans="1:19" ht="13.5" customHeight="1" x14ac:dyDescent="0.15">
      <c r="A97" s="101"/>
      <c r="B97" s="104"/>
      <c r="C97" s="2" t="s">
        <v>86</v>
      </c>
      <c r="D97" s="3">
        <v>300000</v>
      </c>
      <c r="E97" s="3">
        <v>5989000</v>
      </c>
      <c r="F97" s="3">
        <v>998000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7">
        <f t="shared" si="38"/>
        <v>7287000</v>
      </c>
      <c r="P97" s="3">
        <v>0</v>
      </c>
      <c r="Q97" s="7">
        <f t="shared" si="39"/>
        <v>0</v>
      </c>
      <c r="R97" s="3">
        <v>0</v>
      </c>
      <c r="S97" s="20">
        <f t="shared" si="40"/>
        <v>7287000</v>
      </c>
    </row>
    <row r="98" spans="1:19" ht="13.5" customHeight="1" x14ac:dyDescent="0.15">
      <c r="A98" s="101"/>
      <c r="B98" s="104"/>
      <c r="C98" s="2" t="s">
        <v>87</v>
      </c>
      <c r="D98" s="3">
        <v>200000</v>
      </c>
      <c r="E98" s="3">
        <v>99000</v>
      </c>
      <c r="F98" s="3">
        <v>16000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7">
        <f t="shared" si="38"/>
        <v>315000</v>
      </c>
      <c r="P98" s="3">
        <v>0</v>
      </c>
      <c r="Q98" s="7">
        <f t="shared" si="39"/>
        <v>0</v>
      </c>
      <c r="R98" s="3">
        <v>0</v>
      </c>
      <c r="S98" s="20">
        <f t="shared" si="40"/>
        <v>315000</v>
      </c>
    </row>
    <row r="99" spans="1:19" ht="13.5" customHeight="1" x14ac:dyDescent="0.15">
      <c r="A99" s="101"/>
      <c r="B99" s="104"/>
      <c r="C99" s="2" t="s">
        <v>88</v>
      </c>
      <c r="D99" s="3">
        <v>0</v>
      </c>
      <c r="E99" s="3">
        <v>414000</v>
      </c>
      <c r="F99" s="3">
        <v>69000</v>
      </c>
      <c r="G99" s="3">
        <v>0</v>
      </c>
      <c r="H99" s="3">
        <v>540000</v>
      </c>
      <c r="I99" s="3">
        <v>0</v>
      </c>
      <c r="J99" s="3">
        <v>0</v>
      </c>
      <c r="K99" s="3">
        <v>0</v>
      </c>
      <c r="L99" s="3">
        <v>0</v>
      </c>
      <c r="M99" s="3">
        <v>0</v>
      </c>
      <c r="N99" s="3">
        <v>0</v>
      </c>
      <c r="O99" s="7">
        <f t="shared" si="38"/>
        <v>1023000</v>
      </c>
      <c r="P99" s="3">
        <v>0</v>
      </c>
      <c r="Q99" s="7">
        <f t="shared" si="39"/>
        <v>0</v>
      </c>
      <c r="R99" s="3">
        <v>0</v>
      </c>
      <c r="S99" s="20">
        <f t="shared" si="40"/>
        <v>1023000</v>
      </c>
    </row>
    <row r="100" spans="1:19" ht="13.5" customHeight="1" x14ac:dyDescent="0.15">
      <c r="A100" s="101"/>
      <c r="B100" s="104"/>
      <c r="C100" s="2" t="s">
        <v>71</v>
      </c>
      <c r="D100" s="3">
        <v>0</v>
      </c>
      <c r="E100" s="3">
        <v>11000</v>
      </c>
      <c r="F100" s="3">
        <v>2000</v>
      </c>
      <c r="G100" s="3">
        <v>0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3">
        <v>0</v>
      </c>
      <c r="O100" s="7">
        <f t="shared" si="38"/>
        <v>13000</v>
      </c>
      <c r="P100" s="3">
        <v>0</v>
      </c>
      <c r="Q100" s="7">
        <f t="shared" si="39"/>
        <v>0</v>
      </c>
      <c r="R100" s="3">
        <v>0</v>
      </c>
      <c r="S100" s="20">
        <f t="shared" si="40"/>
        <v>13000</v>
      </c>
    </row>
    <row r="101" spans="1:19" ht="13.5" customHeight="1" x14ac:dyDescent="0.15">
      <c r="A101" s="101"/>
      <c r="B101" s="104"/>
      <c r="C101" s="9" t="s">
        <v>89</v>
      </c>
      <c r="D101" s="10">
        <v>0</v>
      </c>
      <c r="E101" s="10">
        <v>3000</v>
      </c>
      <c r="F101" s="10">
        <v>0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10">
        <v>1500000</v>
      </c>
      <c r="M101" s="10">
        <v>136000</v>
      </c>
      <c r="N101" s="10">
        <v>620000</v>
      </c>
      <c r="O101" s="10">
        <f t="shared" si="38"/>
        <v>2259000</v>
      </c>
      <c r="P101" s="10">
        <v>0</v>
      </c>
      <c r="Q101" s="10">
        <f t="shared" si="39"/>
        <v>0</v>
      </c>
      <c r="R101" s="10">
        <v>0</v>
      </c>
      <c r="S101" s="13">
        <f t="shared" si="40"/>
        <v>2259000</v>
      </c>
    </row>
    <row r="102" spans="1:19" ht="13.5" customHeight="1" x14ac:dyDescent="0.15">
      <c r="A102" s="101"/>
      <c r="B102" s="104"/>
      <c r="C102" s="9" t="s">
        <v>90</v>
      </c>
      <c r="D102" s="10">
        <f>D103</f>
        <v>0</v>
      </c>
      <c r="E102" s="10">
        <f t="shared" ref="E102:R102" si="42">E103</f>
        <v>2088000</v>
      </c>
      <c r="F102" s="10">
        <f t="shared" si="42"/>
        <v>0</v>
      </c>
      <c r="G102" s="10">
        <f t="shared" si="42"/>
        <v>0</v>
      </c>
      <c r="H102" s="10">
        <f t="shared" si="42"/>
        <v>0</v>
      </c>
      <c r="I102" s="10">
        <f t="shared" si="42"/>
        <v>0</v>
      </c>
      <c r="J102" s="10">
        <f t="shared" si="42"/>
        <v>0</v>
      </c>
      <c r="K102" s="10">
        <f t="shared" si="42"/>
        <v>0</v>
      </c>
      <c r="L102" s="10">
        <f t="shared" si="42"/>
        <v>0</v>
      </c>
      <c r="M102" s="10">
        <f t="shared" si="42"/>
        <v>0</v>
      </c>
      <c r="N102" s="10">
        <f t="shared" si="42"/>
        <v>0</v>
      </c>
      <c r="O102" s="10">
        <f t="shared" si="38"/>
        <v>2088000</v>
      </c>
      <c r="P102" s="10">
        <f t="shared" si="42"/>
        <v>0</v>
      </c>
      <c r="Q102" s="10">
        <f t="shared" si="39"/>
        <v>0</v>
      </c>
      <c r="R102" s="10">
        <f t="shared" si="42"/>
        <v>0</v>
      </c>
      <c r="S102" s="13">
        <f t="shared" si="40"/>
        <v>2088000</v>
      </c>
    </row>
    <row r="103" spans="1:19" ht="13.5" customHeight="1" x14ac:dyDescent="0.15">
      <c r="A103" s="101"/>
      <c r="B103" s="104"/>
      <c r="C103" s="2" t="s">
        <v>91</v>
      </c>
      <c r="D103" s="3">
        <v>0</v>
      </c>
      <c r="E103" s="3">
        <v>2088000</v>
      </c>
      <c r="F103" s="3">
        <v>0</v>
      </c>
      <c r="G103" s="3">
        <v>0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3">
        <v>0</v>
      </c>
      <c r="N103" s="3">
        <v>0</v>
      </c>
      <c r="O103" s="7">
        <f t="shared" si="38"/>
        <v>2088000</v>
      </c>
      <c r="P103" s="3">
        <v>0</v>
      </c>
      <c r="Q103" s="7">
        <f t="shared" si="39"/>
        <v>0</v>
      </c>
      <c r="R103" s="3">
        <v>0</v>
      </c>
      <c r="S103" s="20">
        <f t="shared" si="40"/>
        <v>2088000</v>
      </c>
    </row>
    <row r="104" spans="1:19" ht="13.5" customHeight="1" x14ac:dyDescent="0.15">
      <c r="A104" s="101"/>
      <c r="B104" s="105"/>
      <c r="C104" s="11" t="s">
        <v>93</v>
      </c>
      <c r="D104" s="12">
        <f>D61+D69+D83+D101+D102</f>
        <v>1022000</v>
      </c>
      <c r="E104" s="12">
        <f t="shared" ref="E104:R104" si="43">E61+E69+E83+E101+E102</f>
        <v>227221500</v>
      </c>
      <c r="F104" s="12">
        <f t="shared" si="43"/>
        <v>37346000</v>
      </c>
      <c r="G104" s="12">
        <f t="shared" si="43"/>
        <v>21538000</v>
      </c>
      <c r="H104" s="12">
        <f t="shared" si="43"/>
        <v>13202000</v>
      </c>
      <c r="I104" s="12">
        <f t="shared" si="43"/>
        <v>12967000</v>
      </c>
      <c r="J104" s="12">
        <f t="shared" si="43"/>
        <v>9727000</v>
      </c>
      <c r="K104" s="12">
        <f t="shared" si="43"/>
        <v>0</v>
      </c>
      <c r="L104" s="12">
        <f t="shared" si="43"/>
        <v>56276000</v>
      </c>
      <c r="M104" s="12">
        <f t="shared" si="43"/>
        <v>25032000</v>
      </c>
      <c r="N104" s="12">
        <f t="shared" si="43"/>
        <v>620000</v>
      </c>
      <c r="O104" s="12">
        <f t="shared" si="38"/>
        <v>404951500</v>
      </c>
      <c r="P104" s="12">
        <f t="shared" si="43"/>
        <v>25041000</v>
      </c>
      <c r="Q104" s="12">
        <f t="shared" si="39"/>
        <v>25041000</v>
      </c>
      <c r="R104" s="12">
        <f t="shared" si="43"/>
        <v>0</v>
      </c>
      <c r="S104" s="21">
        <f t="shared" si="40"/>
        <v>429992500</v>
      </c>
    </row>
    <row r="105" spans="1:19" ht="13.5" customHeight="1" x14ac:dyDescent="0.15">
      <c r="A105" s="102"/>
      <c r="B105" s="93" t="s">
        <v>94</v>
      </c>
      <c r="C105" s="93" t="s">
        <v>95</v>
      </c>
      <c r="D105" s="16">
        <f>D60-D104</f>
        <v>-52000</v>
      </c>
      <c r="E105" s="16">
        <f t="shared" ref="E105:R105" si="44">E60-E104</f>
        <v>24666500</v>
      </c>
      <c r="F105" s="16">
        <f t="shared" si="44"/>
        <v>-11872000</v>
      </c>
      <c r="G105" s="16">
        <f t="shared" si="44"/>
        <v>4882000</v>
      </c>
      <c r="H105" s="16">
        <f t="shared" si="44"/>
        <v>6162000</v>
      </c>
      <c r="I105" s="16">
        <f t="shared" si="44"/>
        <v>1506000</v>
      </c>
      <c r="J105" s="16">
        <f t="shared" si="44"/>
        <v>2109000</v>
      </c>
      <c r="K105" s="16">
        <f t="shared" si="44"/>
        <v>0</v>
      </c>
      <c r="L105" s="16">
        <f t="shared" si="44"/>
        <v>26189000</v>
      </c>
      <c r="M105" s="16">
        <f t="shared" si="44"/>
        <v>5301000</v>
      </c>
      <c r="N105" s="16">
        <f t="shared" si="44"/>
        <v>-620000</v>
      </c>
      <c r="O105" s="16">
        <f t="shared" si="38"/>
        <v>58271500</v>
      </c>
      <c r="P105" s="16">
        <f t="shared" si="44"/>
        <v>1011000</v>
      </c>
      <c r="Q105" s="16">
        <f t="shared" si="39"/>
        <v>1011000</v>
      </c>
      <c r="R105" s="16">
        <f t="shared" si="44"/>
        <v>0</v>
      </c>
      <c r="S105" s="22">
        <f t="shared" si="40"/>
        <v>59282500</v>
      </c>
    </row>
    <row r="106" spans="1:19" ht="13.5" customHeight="1" x14ac:dyDescent="0.15">
      <c r="A106" s="88" t="s">
        <v>135</v>
      </c>
      <c r="B106" s="18" t="s">
        <v>132</v>
      </c>
      <c r="C106" s="11" t="s">
        <v>96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f t="shared" si="38"/>
        <v>0</v>
      </c>
      <c r="P106" s="12">
        <v>0</v>
      </c>
      <c r="Q106" s="12">
        <f t="shared" si="39"/>
        <v>0</v>
      </c>
      <c r="R106" s="12">
        <v>0</v>
      </c>
      <c r="S106" s="21">
        <f t="shared" ref="S106:S115" si="45">O106+Q106+R106</f>
        <v>0</v>
      </c>
    </row>
    <row r="107" spans="1:19" ht="13.5" customHeight="1" x14ac:dyDescent="0.15">
      <c r="A107" s="89"/>
      <c r="B107" s="91" t="s">
        <v>67</v>
      </c>
      <c r="C107" s="9" t="s">
        <v>97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16289000</v>
      </c>
      <c r="M107" s="10">
        <v>12684000</v>
      </c>
      <c r="N107" s="10">
        <v>6981000</v>
      </c>
      <c r="O107" s="10">
        <f t="shared" si="38"/>
        <v>35954000</v>
      </c>
      <c r="P107" s="10">
        <v>0</v>
      </c>
      <c r="Q107" s="10">
        <f t="shared" si="39"/>
        <v>0</v>
      </c>
      <c r="R107" s="10">
        <v>0</v>
      </c>
      <c r="S107" s="13">
        <f t="shared" si="45"/>
        <v>35954000</v>
      </c>
    </row>
    <row r="108" spans="1:19" ht="13.5" customHeight="1" x14ac:dyDescent="0.15">
      <c r="A108" s="89"/>
      <c r="B108" s="91"/>
      <c r="C108" s="9" t="s">
        <v>98</v>
      </c>
      <c r="D108" s="10">
        <f>D109</f>
        <v>0</v>
      </c>
      <c r="E108" s="10">
        <f t="shared" ref="E108:R108" si="46">E109</f>
        <v>4280000</v>
      </c>
      <c r="F108" s="10">
        <f t="shared" si="46"/>
        <v>0</v>
      </c>
      <c r="G108" s="10">
        <f t="shared" si="46"/>
        <v>0</v>
      </c>
      <c r="H108" s="10">
        <f t="shared" si="46"/>
        <v>0</v>
      </c>
      <c r="I108" s="10">
        <f t="shared" si="46"/>
        <v>0</v>
      </c>
      <c r="J108" s="10">
        <f t="shared" si="46"/>
        <v>0</v>
      </c>
      <c r="K108" s="10">
        <f t="shared" si="46"/>
        <v>0</v>
      </c>
      <c r="L108" s="10">
        <f t="shared" si="46"/>
        <v>0</v>
      </c>
      <c r="M108" s="10">
        <f t="shared" si="46"/>
        <v>0</v>
      </c>
      <c r="N108" s="10">
        <f t="shared" si="46"/>
        <v>0</v>
      </c>
      <c r="O108" s="10">
        <f t="shared" si="38"/>
        <v>4280000</v>
      </c>
      <c r="P108" s="10">
        <f t="shared" si="46"/>
        <v>540000</v>
      </c>
      <c r="Q108" s="10">
        <f t="shared" si="39"/>
        <v>540000</v>
      </c>
      <c r="R108" s="10">
        <f t="shared" si="46"/>
        <v>0</v>
      </c>
      <c r="S108" s="13">
        <f t="shared" si="45"/>
        <v>4820000</v>
      </c>
    </row>
    <row r="109" spans="1:19" ht="13.5" customHeight="1" x14ac:dyDescent="0.15">
      <c r="A109" s="89"/>
      <c r="B109" s="91"/>
      <c r="C109" s="2" t="s">
        <v>99</v>
      </c>
      <c r="D109" s="3">
        <v>0</v>
      </c>
      <c r="E109" s="3">
        <v>4280000</v>
      </c>
      <c r="F109" s="3">
        <v>0</v>
      </c>
      <c r="G109" s="3">
        <v>0</v>
      </c>
      <c r="H109" s="3">
        <v>0</v>
      </c>
      <c r="I109" s="3">
        <v>0</v>
      </c>
      <c r="J109" s="3">
        <v>0</v>
      </c>
      <c r="K109" s="3">
        <v>0</v>
      </c>
      <c r="L109" s="3">
        <v>0</v>
      </c>
      <c r="M109" s="3">
        <v>0</v>
      </c>
      <c r="N109" s="3">
        <v>0</v>
      </c>
      <c r="O109" s="7">
        <f t="shared" si="38"/>
        <v>4280000</v>
      </c>
      <c r="P109" s="3">
        <v>540000</v>
      </c>
      <c r="Q109" s="7">
        <f t="shared" si="39"/>
        <v>540000</v>
      </c>
      <c r="R109" s="3">
        <v>0</v>
      </c>
      <c r="S109" s="20">
        <f t="shared" si="45"/>
        <v>4820000</v>
      </c>
    </row>
    <row r="110" spans="1:19" ht="13.5" customHeight="1" x14ac:dyDescent="0.15">
      <c r="A110" s="89"/>
      <c r="B110" s="91"/>
      <c r="C110" s="9" t="s">
        <v>100</v>
      </c>
      <c r="D110" s="10">
        <v>0</v>
      </c>
      <c r="E110" s="10">
        <v>1721000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f t="shared" si="38"/>
        <v>1721000</v>
      </c>
      <c r="P110" s="10">
        <v>0</v>
      </c>
      <c r="Q110" s="10">
        <f t="shared" si="39"/>
        <v>0</v>
      </c>
      <c r="R110" s="10">
        <v>0</v>
      </c>
      <c r="S110" s="13">
        <f t="shared" si="45"/>
        <v>1721000</v>
      </c>
    </row>
    <row r="111" spans="1:19" ht="13.5" customHeight="1" x14ac:dyDescent="0.15">
      <c r="A111" s="90"/>
      <c r="B111" s="92"/>
      <c r="C111" s="11" t="s">
        <v>101</v>
      </c>
      <c r="D111" s="12">
        <f>D107+D108+D110</f>
        <v>0</v>
      </c>
      <c r="E111" s="12">
        <f t="shared" ref="E111:R111" si="47">E107+E108+E110</f>
        <v>6001000</v>
      </c>
      <c r="F111" s="12">
        <f t="shared" si="47"/>
        <v>0</v>
      </c>
      <c r="G111" s="12">
        <f t="shared" si="47"/>
        <v>0</v>
      </c>
      <c r="H111" s="12">
        <f t="shared" si="47"/>
        <v>0</v>
      </c>
      <c r="I111" s="12">
        <f t="shared" si="47"/>
        <v>0</v>
      </c>
      <c r="J111" s="12">
        <f t="shared" si="47"/>
        <v>0</v>
      </c>
      <c r="K111" s="12">
        <f t="shared" si="47"/>
        <v>0</v>
      </c>
      <c r="L111" s="12">
        <f t="shared" si="47"/>
        <v>16289000</v>
      </c>
      <c r="M111" s="12">
        <f t="shared" si="47"/>
        <v>12684000</v>
      </c>
      <c r="N111" s="12">
        <f t="shared" si="47"/>
        <v>6981000</v>
      </c>
      <c r="O111" s="12">
        <f t="shared" si="38"/>
        <v>41955000</v>
      </c>
      <c r="P111" s="12">
        <f t="shared" si="47"/>
        <v>540000</v>
      </c>
      <c r="Q111" s="12">
        <f t="shared" si="39"/>
        <v>540000</v>
      </c>
      <c r="R111" s="12">
        <f t="shared" si="47"/>
        <v>0</v>
      </c>
      <c r="S111" s="21">
        <f t="shared" si="45"/>
        <v>42495000</v>
      </c>
    </row>
    <row r="112" spans="1:19" ht="13.5" customHeight="1" thickBot="1" x14ac:dyDescent="0.2">
      <c r="A112" s="96"/>
      <c r="B112" s="97" t="s">
        <v>130</v>
      </c>
      <c r="C112" s="97" t="s">
        <v>131</v>
      </c>
      <c r="D112" s="17">
        <f>D106-D111</f>
        <v>0</v>
      </c>
      <c r="E112" s="17">
        <f t="shared" ref="E112:R112" si="48">E106-E111</f>
        <v>-6001000</v>
      </c>
      <c r="F112" s="17">
        <f t="shared" si="48"/>
        <v>0</v>
      </c>
      <c r="G112" s="17">
        <f t="shared" si="48"/>
        <v>0</v>
      </c>
      <c r="H112" s="17">
        <f t="shared" si="48"/>
        <v>0</v>
      </c>
      <c r="I112" s="17">
        <f t="shared" si="48"/>
        <v>0</v>
      </c>
      <c r="J112" s="17">
        <f t="shared" si="48"/>
        <v>0</v>
      </c>
      <c r="K112" s="17">
        <f t="shared" si="48"/>
        <v>0</v>
      </c>
      <c r="L112" s="17">
        <f t="shared" si="48"/>
        <v>-16289000</v>
      </c>
      <c r="M112" s="17">
        <f t="shared" si="48"/>
        <v>-12684000</v>
      </c>
      <c r="N112" s="17">
        <f t="shared" si="48"/>
        <v>-6981000</v>
      </c>
      <c r="O112" s="17">
        <f t="shared" si="38"/>
        <v>-41955000</v>
      </c>
      <c r="P112" s="17">
        <f t="shared" si="48"/>
        <v>-540000</v>
      </c>
      <c r="Q112" s="17">
        <f t="shared" si="39"/>
        <v>-540000</v>
      </c>
      <c r="R112" s="17">
        <f t="shared" si="48"/>
        <v>0</v>
      </c>
      <c r="S112" s="23">
        <f t="shared" si="45"/>
        <v>-42495000</v>
      </c>
    </row>
    <row r="113" spans="1:19" ht="13.5" customHeight="1" x14ac:dyDescent="0.15">
      <c r="A113" s="88" t="s">
        <v>136</v>
      </c>
      <c r="B113" s="18" t="s">
        <v>132</v>
      </c>
      <c r="C113" s="11" t="s">
        <v>102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f t="shared" si="38"/>
        <v>0</v>
      </c>
      <c r="P113" s="12">
        <v>0</v>
      </c>
      <c r="Q113" s="12">
        <f t="shared" si="39"/>
        <v>0</v>
      </c>
      <c r="R113" s="12">
        <v>0</v>
      </c>
      <c r="S113" s="21">
        <f t="shared" si="45"/>
        <v>0</v>
      </c>
    </row>
    <row r="114" spans="1:19" ht="13.5" customHeight="1" x14ac:dyDescent="0.15">
      <c r="A114" s="89"/>
      <c r="B114" s="91" t="s">
        <v>133</v>
      </c>
      <c r="C114" s="9" t="s">
        <v>103</v>
      </c>
      <c r="D114" s="10">
        <f>D115</f>
        <v>0</v>
      </c>
      <c r="E114" s="10">
        <f t="shared" ref="E114:R114" si="49">E115</f>
        <v>1350000</v>
      </c>
      <c r="F114" s="10">
        <f t="shared" si="49"/>
        <v>0</v>
      </c>
      <c r="G114" s="10">
        <f t="shared" si="49"/>
        <v>78000</v>
      </c>
      <c r="H114" s="10">
        <f t="shared" si="49"/>
        <v>0</v>
      </c>
      <c r="I114" s="10">
        <f t="shared" si="49"/>
        <v>54000</v>
      </c>
      <c r="J114" s="10">
        <f t="shared" si="49"/>
        <v>0</v>
      </c>
      <c r="K114" s="10">
        <f t="shared" si="49"/>
        <v>0</v>
      </c>
      <c r="L114" s="10">
        <f t="shared" si="49"/>
        <v>756000</v>
      </c>
      <c r="M114" s="10">
        <f t="shared" si="49"/>
        <v>132000</v>
      </c>
      <c r="N114" s="10">
        <f t="shared" si="49"/>
        <v>0</v>
      </c>
      <c r="O114" s="10">
        <f t="shared" si="38"/>
        <v>2370000</v>
      </c>
      <c r="P114" s="10">
        <f t="shared" si="49"/>
        <v>90000</v>
      </c>
      <c r="Q114" s="10">
        <f t="shared" si="39"/>
        <v>90000</v>
      </c>
      <c r="R114" s="10">
        <f t="shared" si="49"/>
        <v>0</v>
      </c>
      <c r="S114" s="13">
        <f t="shared" si="45"/>
        <v>2460000</v>
      </c>
    </row>
    <row r="115" spans="1:19" ht="13.5" customHeight="1" x14ac:dyDescent="0.15">
      <c r="A115" s="89"/>
      <c r="B115" s="91"/>
      <c r="C115" s="2" t="s">
        <v>104</v>
      </c>
      <c r="D115" s="3">
        <v>0</v>
      </c>
      <c r="E115" s="3">
        <v>1350000</v>
      </c>
      <c r="F115" s="3">
        <v>0</v>
      </c>
      <c r="G115" s="3">
        <v>78000</v>
      </c>
      <c r="H115" s="3">
        <v>0</v>
      </c>
      <c r="I115" s="3">
        <v>54000</v>
      </c>
      <c r="J115" s="3">
        <v>0</v>
      </c>
      <c r="K115" s="3">
        <v>0</v>
      </c>
      <c r="L115" s="3">
        <v>756000</v>
      </c>
      <c r="M115" s="3">
        <v>132000</v>
      </c>
      <c r="N115" s="3">
        <v>0</v>
      </c>
      <c r="O115" s="7">
        <f t="shared" si="38"/>
        <v>2370000</v>
      </c>
      <c r="P115" s="3">
        <v>90000</v>
      </c>
      <c r="Q115" s="7">
        <f t="shared" si="39"/>
        <v>90000</v>
      </c>
      <c r="R115" s="3">
        <v>0</v>
      </c>
      <c r="S115" s="20">
        <f t="shared" si="45"/>
        <v>2460000</v>
      </c>
    </row>
    <row r="116" spans="1:19" ht="13.5" customHeight="1" x14ac:dyDescent="0.15">
      <c r="A116" s="89"/>
      <c r="B116" s="91"/>
      <c r="C116" s="9" t="s">
        <v>105</v>
      </c>
      <c r="D116" s="10">
        <f>D117</f>
        <v>0</v>
      </c>
      <c r="E116" s="10">
        <f t="shared" ref="E116:R116" si="50">E117</f>
        <v>864000</v>
      </c>
      <c r="F116" s="10">
        <f t="shared" si="50"/>
        <v>0</v>
      </c>
      <c r="G116" s="10">
        <f t="shared" si="50"/>
        <v>0</v>
      </c>
      <c r="H116" s="10">
        <f t="shared" si="50"/>
        <v>0</v>
      </c>
      <c r="I116" s="10">
        <f t="shared" si="50"/>
        <v>0</v>
      </c>
      <c r="J116" s="10">
        <f t="shared" si="50"/>
        <v>0</v>
      </c>
      <c r="K116" s="10">
        <f t="shared" si="50"/>
        <v>0</v>
      </c>
      <c r="L116" s="10">
        <f t="shared" si="50"/>
        <v>0</v>
      </c>
      <c r="M116" s="10">
        <f t="shared" si="50"/>
        <v>0</v>
      </c>
      <c r="N116" s="10">
        <f t="shared" si="50"/>
        <v>0</v>
      </c>
      <c r="O116" s="10">
        <f t="shared" si="38"/>
        <v>864000</v>
      </c>
      <c r="P116" s="10">
        <f t="shared" si="50"/>
        <v>0</v>
      </c>
      <c r="Q116" s="10">
        <f t="shared" si="39"/>
        <v>0</v>
      </c>
      <c r="R116" s="10">
        <f t="shared" si="50"/>
        <v>0</v>
      </c>
      <c r="S116" s="13">
        <f t="shared" ref="S116:S120" si="51">O116+Q116+R116</f>
        <v>864000</v>
      </c>
    </row>
    <row r="117" spans="1:19" ht="13.5" customHeight="1" x14ac:dyDescent="0.15">
      <c r="A117" s="89"/>
      <c r="B117" s="91"/>
      <c r="C117" s="2" t="s">
        <v>106</v>
      </c>
      <c r="D117" s="3">
        <v>0</v>
      </c>
      <c r="E117" s="3">
        <v>864000</v>
      </c>
      <c r="F117" s="3">
        <v>0</v>
      </c>
      <c r="G117" s="3">
        <v>0</v>
      </c>
      <c r="H117" s="3">
        <v>0</v>
      </c>
      <c r="I117" s="3">
        <v>0</v>
      </c>
      <c r="J117" s="3">
        <v>0</v>
      </c>
      <c r="K117" s="3">
        <v>0</v>
      </c>
      <c r="L117" s="3">
        <v>0</v>
      </c>
      <c r="M117" s="3">
        <v>0</v>
      </c>
      <c r="N117" s="3">
        <v>0</v>
      </c>
      <c r="O117" s="7">
        <f t="shared" si="38"/>
        <v>864000</v>
      </c>
      <c r="P117" s="3">
        <v>0</v>
      </c>
      <c r="Q117" s="7">
        <f t="shared" si="39"/>
        <v>0</v>
      </c>
      <c r="R117" s="3">
        <v>0</v>
      </c>
      <c r="S117" s="20">
        <f t="shared" si="51"/>
        <v>864000</v>
      </c>
    </row>
    <row r="118" spans="1:19" ht="13.5" customHeight="1" x14ac:dyDescent="0.15">
      <c r="A118" s="90"/>
      <c r="B118" s="92"/>
      <c r="C118" s="11" t="s">
        <v>107</v>
      </c>
      <c r="D118" s="12">
        <f>D114+D116</f>
        <v>0</v>
      </c>
      <c r="E118" s="12">
        <f t="shared" ref="E118:R118" si="52">E114+E116</f>
        <v>2214000</v>
      </c>
      <c r="F118" s="12">
        <f t="shared" si="52"/>
        <v>0</v>
      </c>
      <c r="G118" s="12">
        <f t="shared" si="52"/>
        <v>78000</v>
      </c>
      <c r="H118" s="12">
        <f t="shared" si="52"/>
        <v>0</v>
      </c>
      <c r="I118" s="12">
        <f t="shared" si="52"/>
        <v>54000</v>
      </c>
      <c r="J118" s="12">
        <f t="shared" si="52"/>
        <v>0</v>
      </c>
      <c r="K118" s="12">
        <f t="shared" si="52"/>
        <v>0</v>
      </c>
      <c r="L118" s="12">
        <f t="shared" si="52"/>
        <v>756000</v>
      </c>
      <c r="M118" s="12">
        <f t="shared" si="52"/>
        <v>132000</v>
      </c>
      <c r="N118" s="12">
        <f t="shared" si="52"/>
        <v>0</v>
      </c>
      <c r="O118" s="12">
        <f t="shared" si="38"/>
        <v>3234000</v>
      </c>
      <c r="P118" s="12">
        <f t="shared" si="52"/>
        <v>90000</v>
      </c>
      <c r="Q118" s="12">
        <f t="shared" si="39"/>
        <v>90000</v>
      </c>
      <c r="R118" s="12">
        <f t="shared" si="52"/>
        <v>0</v>
      </c>
      <c r="S118" s="21">
        <f t="shared" si="51"/>
        <v>3324000</v>
      </c>
    </row>
    <row r="119" spans="1:19" ht="13.5" customHeight="1" x14ac:dyDescent="0.15">
      <c r="A119" s="90"/>
      <c r="B119" s="93" t="s">
        <v>108</v>
      </c>
      <c r="C119" s="93" t="s">
        <v>109</v>
      </c>
      <c r="D119" s="16">
        <f>D113-D118</f>
        <v>0</v>
      </c>
      <c r="E119" s="16">
        <f t="shared" ref="E119:R119" si="53">E113-E118</f>
        <v>-2214000</v>
      </c>
      <c r="F119" s="16">
        <f t="shared" si="53"/>
        <v>0</v>
      </c>
      <c r="G119" s="16">
        <f t="shared" si="53"/>
        <v>-78000</v>
      </c>
      <c r="H119" s="16">
        <f t="shared" si="53"/>
        <v>0</v>
      </c>
      <c r="I119" s="16">
        <f t="shared" si="53"/>
        <v>-54000</v>
      </c>
      <c r="J119" s="16">
        <f t="shared" si="53"/>
        <v>0</v>
      </c>
      <c r="K119" s="16">
        <f t="shared" si="53"/>
        <v>0</v>
      </c>
      <c r="L119" s="16">
        <f t="shared" si="53"/>
        <v>-756000</v>
      </c>
      <c r="M119" s="16">
        <f t="shared" si="53"/>
        <v>-132000</v>
      </c>
      <c r="N119" s="16">
        <f t="shared" si="53"/>
        <v>0</v>
      </c>
      <c r="O119" s="16">
        <f t="shared" si="38"/>
        <v>-3234000</v>
      </c>
      <c r="P119" s="16">
        <f t="shared" si="53"/>
        <v>-90000</v>
      </c>
      <c r="Q119" s="16">
        <f t="shared" si="39"/>
        <v>-90000</v>
      </c>
      <c r="R119" s="16">
        <f t="shared" si="53"/>
        <v>0</v>
      </c>
      <c r="S119" s="22">
        <f t="shared" si="51"/>
        <v>-3324000</v>
      </c>
    </row>
    <row r="120" spans="1:19" ht="13.5" customHeight="1" thickBot="1" x14ac:dyDescent="0.2">
      <c r="A120" s="94" t="s">
        <v>110</v>
      </c>
      <c r="B120" s="95"/>
      <c r="C120" s="95" t="s">
        <v>111</v>
      </c>
      <c r="D120" s="4">
        <f>D105+D112+D119</f>
        <v>-52000</v>
      </c>
      <c r="E120" s="4">
        <f t="shared" ref="E120:R120" si="54">E105+E112+E119</f>
        <v>16451500</v>
      </c>
      <c r="F120" s="4">
        <f t="shared" si="54"/>
        <v>-11872000</v>
      </c>
      <c r="G120" s="4">
        <f t="shared" si="54"/>
        <v>4804000</v>
      </c>
      <c r="H120" s="4">
        <f t="shared" si="54"/>
        <v>6162000</v>
      </c>
      <c r="I120" s="4">
        <f t="shared" si="54"/>
        <v>1452000</v>
      </c>
      <c r="J120" s="4">
        <f t="shared" si="54"/>
        <v>2109000</v>
      </c>
      <c r="K120" s="4">
        <f t="shared" si="54"/>
        <v>0</v>
      </c>
      <c r="L120" s="4">
        <f t="shared" si="54"/>
        <v>9144000</v>
      </c>
      <c r="M120" s="4">
        <f t="shared" si="54"/>
        <v>-7515000</v>
      </c>
      <c r="N120" s="4">
        <f t="shared" si="54"/>
        <v>-7601000</v>
      </c>
      <c r="O120" s="8">
        <f t="shared" si="38"/>
        <v>13082500</v>
      </c>
      <c r="P120" s="4">
        <f t="shared" si="54"/>
        <v>381000</v>
      </c>
      <c r="Q120" s="8">
        <f t="shared" si="39"/>
        <v>381000</v>
      </c>
      <c r="R120" s="4">
        <f t="shared" si="54"/>
        <v>0</v>
      </c>
      <c r="S120" s="24">
        <f t="shared" si="51"/>
        <v>13463500</v>
      </c>
    </row>
  </sheetData>
  <mergeCells count="32">
    <mergeCell ref="A4:S4"/>
    <mergeCell ref="A6:S6"/>
    <mergeCell ref="A10:A82"/>
    <mergeCell ref="A83:A105"/>
    <mergeCell ref="B10:B60"/>
    <mergeCell ref="B61:B82"/>
    <mergeCell ref="B83:B104"/>
    <mergeCell ref="A8:C9"/>
    <mergeCell ref="D8:D9"/>
    <mergeCell ref="E8:E9"/>
    <mergeCell ref="F8:F9"/>
    <mergeCell ref="G8:G9"/>
    <mergeCell ref="H8:H9"/>
    <mergeCell ref="I8:I9"/>
    <mergeCell ref="J8:J9"/>
    <mergeCell ref="K8:K9"/>
    <mergeCell ref="A113:A119"/>
    <mergeCell ref="B114:B118"/>
    <mergeCell ref="B119:C119"/>
    <mergeCell ref="A120:C120"/>
    <mergeCell ref="B105:C105"/>
    <mergeCell ref="A106:A112"/>
    <mergeCell ref="B107:B111"/>
    <mergeCell ref="B112:C112"/>
    <mergeCell ref="Q8:Q9"/>
    <mergeCell ref="R8:R9"/>
    <mergeCell ref="S8:S9"/>
    <mergeCell ref="L8:L9"/>
    <mergeCell ref="M8:M9"/>
    <mergeCell ref="N8:N9"/>
    <mergeCell ref="O8:O9"/>
    <mergeCell ref="P8:P9"/>
  </mergeCells>
  <phoneticPr fontId="1"/>
  <pageMargins left="0.23622047244094491" right="0.23622047244094491" top="0.74803149606299213" bottom="0.74803149606299213" header="0.31496062992125984" footer="0.31496062992125984"/>
  <pageSetup paperSize="8" scale="72" orientation="landscape" r:id="rId1"/>
  <rowBreaks count="1" manualBreakCount="1">
    <brk id="8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資金収支予算書</vt:lpstr>
      <vt:lpstr>資金収支予算内訳表</vt:lpstr>
      <vt:lpstr>資金収支予算書!Print_Titles</vt:lpstr>
      <vt:lpstr>資金収支予算内訳表!Print_Titles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okatakezimusyo1</dc:creator>
  <cp:lastModifiedBy>AINOSATO</cp:lastModifiedBy>
  <cp:lastPrinted>2021-03-12T08:31:53Z</cp:lastPrinted>
  <dcterms:created xsi:type="dcterms:W3CDTF">2006-11-16T00:13:03Z</dcterms:created>
  <dcterms:modified xsi:type="dcterms:W3CDTF">2022-04-16T02:36:05Z</dcterms:modified>
</cp:coreProperties>
</file>