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tohfumiya/Desktop/"/>
    </mc:Choice>
  </mc:AlternateContent>
  <xr:revisionPtr revIDLastSave="0" documentId="13_ncr:1_{E7B08376-46A0-8F4C-B795-AC02FCCA338E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活動計算書" sheetId="3" r:id="rId1"/>
  </sheets>
  <definedNames>
    <definedName name="_xlnm.Print_Area" localSheetId="0">活動計算書!$A$2:$I$92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3" l="1"/>
  <c r="G28" i="3"/>
  <c r="G27" i="3"/>
  <c r="G64" i="3"/>
  <c r="H65" i="3" s="1"/>
  <c r="I81" i="3" s="1"/>
  <c r="H19" i="3"/>
  <c r="H60" i="3"/>
  <c r="H80" i="3"/>
  <c r="H89" i="3"/>
  <c r="H22" i="3"/>
  <c r="H15" i="3"/>
  <c r="H9" i="3"/>
  <c r="G30" i="3" l="1"/>
  <c r="H32" i="3"/>
  <c r="I61" i="3" s="1"/>
  <c r="I82" i="3" s="1"/>
  <c r="I23" i="3"/>
  <c r="I83" i="3" l="1"/>
  <c r="I90" i="3" s="1"/>
  <c r="I92" i="3" s="1"/>
</calcChain>
</file>

<file path=xl/sharedStrings.xml><?xml version="1.0" encoding="utf-8"?>
<sst xmlns="http://schemas.openxmlformats.org/spreadsheetml/2006/main" count="108" uniqueCount="90">
  <si>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</si>
  <si>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</si>
  <si>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１．</t>
    <phoneticPr fontId="19"/>
  </si>
  <si>
    <t>２．</t>
    <phoneticPr fontId="19"/>
  </si>
  <si>
    <t>（１）</t>
    <phoneticPr fontId="19"/>
  </si>
  <si>
    <t>（２）</t>
    <phoneticPr fontId="19"/>
  </si>
  <si>
    <t>Ⅱ</t>
    <phoneticPr fontId="19"/>
  </si>
  <si>
    <t>Ⅲ</t>
    <phoneticPr fontId="19"/>
  </si>
  <si>
    <t>次期繰越正味財産額</t>
  </si>
  <si>
    <t>前期繰越正味財産額</t>
  </si>
  <si>
    <t>当期正味財産増減額</t>
  </si>
  <si>
    <t>経常外費用計</t>
    <phoneticPr fontId="19"/>
  </si>
  <si>
    <t>雑損失</t>
    <rPh sb="0" eb="1">
      <t>ザツ</t>
    </rPh>
    <rPh sb="1" eb="3">
      <t>ソンシツ</t>
    </rPh>
    <phoneticPr fontId="19"/>
  </si>
  <si>
    <t>経常外費用</t>
    <phoneticPr fontId="19"/>
  </si>
  <si>
    <t>Ⅳ</t>
    <phoneticPr fontId="19"/>
  </si>
  <si>
    <t>経常外収益計</t>
    <phoneticPr fontId="19"/>
  </si>
  <si>
    <t>経常外収益</t>
    <phoneticPr fontId="19"/>
  </si>
  <si>
    <t>当期経常増減額</t>
    <rPh sb="0" eb="2">
      <t>トウキ</t>
    </rPh>
    <rPh sb="2" eb="4">
      <t>ケイジョウ</t>
    </rPh>
    <rPh sb="4" eb="7">
      <t>ゾウゲンガク</t>
    </rPh>
    <phoneticPr fontId="19"/>
  </si>
  <si>
    <t>経常費用計</t>
    <rPh sb="0" eb="2">
      <t>ケイジョウ</t>
    </rPh>
    <rPh sb="2" eb="4">
      <t>ヒヨウ</t>
    </rPh>
    <rPh sb="4" eb="5">
      <t>ケイ</t>
    </rPh>
    <phoneticPr fontId="19"/>
  </si>
  <si>
    <t>管理費計</t>
    <rPh sb="0" eb="3">
      <t>カンリヒ</t>
    </rPh>
    <rPh sb="3" eb="4">
      <t>ケイ</t>
    </rPh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</si>
  <si>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</si>
  <si>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雑費</t>
    <rPh sb="0" eb="2">
      <t>ザッピ</t>
    </rPh>
    <phoneticPr fontId="19"/>
  </si>
  <si>
    <t>支払利息</t>
    <rPh sb="0" eb="2">
      <t>シハラ</t>
    </rPh>
    <rPh sb="2" eb="4">
      <t>リソク</t>
    </rPh>
    <phoneticPr fontId="19"/>
  </si>
  <si>
    <t>研修費</t>
    <rPh sb="0" eb="2">
      <t>ケンシュウ</t>
    </rPh>
    <rPh sb="2" eb="3">
      <t>ヒ</t>
    </rPh>
    <phoneticPr fontId="19"/>
  </si>
  <si>
    <t>支払報酬</t>
    <rPh sb="0" eb="2">
      <t>シハラ</t>
    </rPh>
    <rPh sb="2" eb="4">
      <t>ホウシュウ</t>
    </rPh>
    <phoneticPr fontId="19"/>
  </si>
  <si>
    <t>支払手数料</t>
    <rPh sb="0" eb="2">
      <t>シハラ</t>
    </rPh>
    <rPh sb="2" eb="5">
      <t>テスウリョウ</t>
    </rPh>
    <phoneticPr fontId="19"/>
  </si>
  <si>
    <t>租税公課</t>
    <rPh sb="0" eb="2">
      <t>ソゼイ</t>
    </rPh>
    <rPh sb="2" eb="4">
      <t>コウカ</t>
    </rPh>
    <phoneticPr fontId="19"/>
  </si>
  <si>
    <t>地代家賃</t>
    <rPh sb="0" eb="4">
      <t>チダイヤチン</t>
    </rPh>
    <phoneticPr fontId="19"/>
  </si>
  <si>
    <t>広告宣伝費</t>
    <rPh sb="0" eb="2">
      <t>コウコク</t>
    </rPh>
    <rPh sb="2" eb="5">
      <t>センデンヒ</t>
    </rPh>
    <phoneticPr fontId="19"/>
  </si>
  <si>
    <t>会議費</t>
    <rPh sb="0" eb="3">
      <t>カイギヒ</t>
    </rPh>
    <phoneticPr fontId="19"/>
  </si>
  <si>
    <t>接待交際費</t>
    <rPh sb="0" eb="2">
      <t>セッタイ</t>
    </rPh>
    <rPh sb="2" eb="5">
      <t>コウサイヒ</t>
    </rPh>
    <phoneticPr fontId="19"/>
  </si>
  <si>
    <t>その他経費</t>
    <phoneticPr fontId="19"/>
  </si>
  <si>
    <t>人件費計</t>
    <rPh sb="0" eb="3">
      <t>ジンケンヒ</t>
    </rPh>
    <rPh sb="3" eb="4">
      <t>ケイ</t>
    </rPh>
    <phoneticPr fontId="19"/>
  </si>
  <si>
    <t>役員報酬</t>
    <rPh sb="0" eb="2">
      <t>ヤクイン</t>
    </rPh>
    <rPh sb="2" eb="4">
      <t>ホウシュウ</t>
    </rPh>
    <phoneticPr fontId="19"/>
  </si>
  <si>
    <t>人件費</t>
    <phoneticPr fontId="19"/>
  </si>
  <si>
    <t>管理費</t>
    <phoneticPr fontId="19"/>
  </si>
  <si>
    <t>事業費計</t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</si>
  <si>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</si>
  <si>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>新聞図書費</t>
    <rPh sb="0" eb="2">
      <t>シンブン</t>
    </rPh>
    <rPh sb="2" eb="5">
      <t>トショヒ</t>
    </rPh>
    <phoneticPr fontId="19"/>
  </si>
  <si>
    <t>諸会費</t>
    <rPh sb="0" eb="3">
      <t>ショカイヒ</t>
    </rPh>
    <phoneticPr fontId="19"/>
  </si>
  <si>
    <t>水道光熱費</t>
    <rPh sb="0" eb="2">
      <t>スイドウ</t>
    </rPh>
    <rPh sb="2" eb="5">
      <t>コウネツヒ</t>
    </rPh>
    <phoneticPr fontId="19"/>
  </si>
  <si>
    <t>車両費</t>
    <rPh sb="0" eb="2">
      <t>シャリョウ</t>
    </rPh>
    <rPh sb="2" eb="3">
      <t>ヒ</t>
    </rPh>
    <phoneticPr fontId="19"/>
  </si>
  <si>
    <t>修繕費</t>
    <rPh sb="0" eb="3">
      <t>シュウゼンヒ</t>
    </rPh>
    <phoneticPr fontId="19"/>
  </si>
  <si>
    <t>通信費</t>
    <rPh sb="0" eb="3">
      <t>ツウシンヒ</t>
    </rPh>
    <phoneticPr fontId="19"/>
  </si>
  <si>
    <t>業務委託費</t>
    <rPh sb="0" eb="2">
      <t>ギョウム</t>
    </rPh>
    <rPh sb="2" eb="4">
      <t>イタク</t>
    </rPh>
    <rPh sb="4" eb="5">
      <t>ヒ</t>
    </rPh>
    <phoneticPr fontId="19"/>
  </si>
  <si>
    <t>運賃</t>
    <rPh sb="0" eb="2">
      <t>ウンチン</t>
    </rPh>
    <phoneticPr fontId="19"/>
  </si>
  <si>
    <t>保険料</t>
    <rPh sb="0" eb="3">
      <t>ホケンリョウ</t>
    </rPh>
    <phoneticPr fontId="19"/>
  </si>
  <si>
    <t>リース料</t>
    <rPh sb="3" eb="4">
      <t>リョウ</t>
    </rPh>
    <phoneticPr fontId="19"/>
  </si>
  <si>
    <t>旅費交通費</t>
    <rPh sb="0" eb="2">
      <t>リョヒ</t>
    </rPh>
    <rPh sb="2" eb="5">
      <t>コウツウヒ</t>
    </rPh>
    <phoneticPr fontId="19"/>
  </si>
  <si>
    <t>消耗品費</t>
    <rPh sb="0" eb="3">
      <t>ショウモウヒン</t>
    </rPh>
    <rPh sb="3" eb="4">
      <t>ヒ</t>
    </rPh>
    <phoneticPr fontId="19"/>
  </si>
  <si>
    <t>福利厚生費</t>
    <rPh sb="0" eb="2">
      <t>フクリ</t>
    </rPh>
    <rPh sb="2" eb="5">
      <t>コウセイヒ</t>
    </rPh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</si>
  <si>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</si>
  <si>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賞与</t>
    <rPh sb="0" eb="2">
      <t>ショウヨ</t>
    </rPh>
    <phoneticPr fontId="19"/>
  </si>
  <si>
    <t>給料手当</t>
    <rPh sb="0" eb="2">
      <t>キュウリョウ</t>
    </rPh>
    <rPh sb="2" eb="4">
      <t>テアテ</t>
    </rPh>
    <phoneticPr fontId="19"/>
  </si>
  <si>
    <t>作業工賃</t>
    <rPh sb="0" eb="2">
      <t>サギョウ</t>
    </rPh>
    <rPh sb="2" eb="4">
      <t>コウチン</t>
    </rPh>
    <phoneticPr fontId="19"/>
  </si>
  <si>
    <t>事業費</t>
    <phoneticPr fontId="19"/>
  </si>
  <si>
    <t>経常費用</t>
  </si>
  <si>
    <t>経常収益計</t>
    <phoneticPr fontId="19"/>
  </si>
  <si>
    <t>雑収益</t>
    <phoneticPr fontId="19"/>
  </si>
  <si>
    <t>受取利息</t>
    <rPh sb="0" eb="2">
      <t>ウケトリ</t>
    </rPh>
    <rPh sb="2" eb="4">
      <t>リソク</t>
    </rPh>
    <phoneticPr fontId="19"/>
  </si>
  <si>
    <t>その他収益</t>
    <phoneticPr fontId="19"/>
  </si>
  <si>
    <t>５．</t>
    <phoneticPr fontId="19"/>
  </si>
  <si>
    <t>事業収益</t>
    <phoneticPr fontId="19"/>
  </si>
  <si>
    <t>４．</t>
    <phoneticPr fontId="19"/>
  </si>
  <si>
    <t>給付金収入</t>
    <rPh sb="0" eb="3">
      <t>キュウフキン</t>
    </rPh>
    <rPh sb="3" eb="5">
      <t>シュウニュウ</t>
    </rPh>
    <phoneticPr fontId="19"/>
  </si>
  <si>
    <t>民間助成金収入</t>
    <rPh sb="0" eb="2">
      <t>ミンカン</t>
    </rPh>
    <rPh sb="2" eb="4">
      <t>ジョセイ</t>
    </rPh>
    <rPh sb="4" eb="5">
      <t>キン</t>
    </rPh>
    <rPh sb="5" eb="7">
      <t>シュウニュウ</t>
    </rPh>
    <phoneticPr fontId="19"/>
  </si>
  <si>
    <t>受取助成金等</t>
    <phoneticPr fontId="19"/>
  </si>
  <si>
    <t>３．</t>
    <phoneticPr fontId="19"/>
  </si>
  <si>
    <t>受取寄附金　　</t>
    <rPh sb="0" eb="2">
      <t>ウケトリ</t>
    </rPh>
    <phoneticPr fontId="19"/>
  </si>
  <si>
    <t>受取寄附金</t>
  </si>
  <si>
    <t>受取会費</t>
  </si>
  <si>
    <t>１．</t>
  </si>
  <si>
    <t>経常収益</t>
  </si>
  <si>
    <t>Ⅰ</t>
  </si>
  <si>
    <t>様式例・記載例（法第28条第１項「前事業年度の計算書類（活動計算書）」）</t>
    <phoneticPr fontId="19"/>
  </si>
  <si>
    <t>障害福祉ｻｰﾋﾞｽ事業収益</t>
    <rPh sb="0" eb="2">
      <t>ショウガイ</t>
    </rPh>
    <rPh sb="2" eb="4">
      <t>フクシ</t>
    </rPh>
    <rPh sb="9" eb="11">
      <t>ジギョウ</t>
    </rPh>
    <rPh sb="11" eb="13">
      <t>シュウエキ</t>
    </rPh>
    <phoneticPr fontId="19"/>
  </si>
  <si>
    <t>ｸﾞﾙｰﾌﾟﾎｰﾑ事業収益</t>
    <rPh sb="9" eb="11">
      <t>ジギョウ</t>
    </rPh>
    <rPh sb="11" eb="13">
      <t>シュウエキ</t>
    </rPh>
    <phoneticPr fontId="19"/>
  </si>
  <si>
    <t>ﾚｽﾄﾗﾝ事業収益</t>
    <rPh sb="5" eb="7">
      <t>ジギョウ</t>
    </rPh>
    <rPh sb="7" eb="9">
      <t>シュウエキ</t>
    </rPh>
    <phoneticPr fontId="19"/>
  </si>
  <si>
    <t>正会員受取会費</t>
    <rPh sb="0" eb="3">
      <t>セイカイイン</t>
    </rPh>
    <rPh sb="3" eb="5">
      <t>ウケトリ</t>
    </rPh>
    <rPh sb="5" eb="7">
      <t>カイヒ</t>
    </rPh>
    <phoneticPr fontId="19"/>
  </si>
  <si>
    <t>金額</t>
    <rPh sb="0" eb="2">
      <t>キンガク</t>
    </rPh>
    <phoneticPr fontId="2"/>
  </si>
  <si>
    <t>グループホーム原価</t>
    <rPh sb="7" eb="9">
      <t>ゲンカ</t>
    </rPh>
    <phoneticPr fontId="19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</si>
  <si>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9"/>
  </si>
  <si>
    <t>仕入高</t>
    <rPh sb="0" eb="2">
      <t>シイレ</t>
    </rPh>
    <rPh sb="2" eb="3">
      <t>ダカ</t>
    </rPh>
    <phoneticPr fontId="19"/>
  </si>
  <si>
    <t>長期前払費用償却</t>
    <rPh sb="0" eb="2">
      <t>チョウキ</t>
    </rPh>
    <rPh sb="2" eb="4">
      <t>マエバラ</t>
    </rPh>
    <rPh sb="4" eb="6">
      <t>ヒヨウ</t>
    </rPh>
    <rPh sb="6" eb="8">
      <t>ショウキャク</t>
    </rPh>
    <phoneticPr fontId="19"/>
  </si>
  <si>
    <t>寄附金</t>
    <rPh sb="0" eb="3">
      <t>キフキン</t>
    </rPh>
    <phoneticPr fontId="19"/>
  </si>
  <si>
    <t>寄付金</t>
    <rPh sb="0" eb="2">
      <t>キフ</t>
    </rPh>
    <rPh sb="2" eb="3">
      <t>キン</t>
    </rPh>
    <phoneticPr fontId="19"/>
  </si>
  <si>
    <t>受取補助金</t>
    <rPh sb="0" eb="2">
      <t>ウケトリ</t>
    </rPh>
    <rPh sb="2" eb="5">
      <t>ホジョキン</t>
    </rPh>
    <phoneticPr fontId="19"/>
  </si>
  <si>
    <t>令和　６年４月１日から令和　７年３月３１日まで</t>
    <rPh sb="0" eb="2">
      <t>レイワ</t>
    </rPh>
    <rPh sb="4" eb="5">
      <t>ネン</t>
    </rPh>
    <rPh sb="6" eb="7">
      <t>ガツ</t>
    </rPh>
    <rPh sb="7" eb="8">
      <t>ニチ</t>
    </rPh>
    <rPh sb="10" eb="12">
      <t>レイワ</t>
    </rPh>
    <rPh sb="15" eb="16">
      <t>ヘイネン</t>
    </rPh>
    <rPh sb="16" eb="17">
      <t>ガツ</t>
    </rPh>
    <rPh sb="19" eb="20">
      <t>ニチ</t>
    </rPh>
    <phoneticPr fontId="19"/>
  </si>
  <si>
    <t>特定非営利活動法人　ユアフィールドつくば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</si>
  <si>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令和　６年度　活動計算書（案）</t>
    <rPh sb="0" eb="2">
      <t>レイワ</t>
    </rPh>
    <rPh sb="4" eb="5">
      <t>ネン</t>
    </rPh>
    <rPh sb="5" eb="6">
      <t>ド</t>
    </rPh>
    <rPh sb="7" eb="9">
      <t>カツドウ</t>
    </rPh>
    <rPh sb="9" eb="12">
      <t>ケイサンショ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</si>
</sst>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49" fontId="0" fillId="0" borderId="0" xfId="0" applyNumberFormat="1"/>
    <xf numFmtId="49" fontId="22" fillId="0" borderId="0" xfId="0" applyNumberFormat="1" applyFont="1" applyAlignment="1">
      <alignment horizontal="centerContinuous"/>
    </xf>
    <xf numFmtId="0" fontId="23" fillId="0" borderId="0" xfId="0" applyFont="1"/>
    <xf numFmtId="49" fontId="21" fillId="0" borderId="0" xfId="0" applyNumberFormat="1" applyFont="1" applyAlignment="1">
      <alignment horizontal="centerContinuous"/>
    </xf>
    <xf numFmtId="0" fontId="21" fillId="0" borderId="0" xfId="0" applyFont="1"/>
    <xf numFmtId="49" fontId="21" fillId="0" borderId="0" xfId="0" applyNumberFormat="1" applyFont="1"/>
    <xf numFmtId="49" fontId="21" fillId="0" borderId="10" xfId="0" applyNumberFormat="1" applyFont="1" applyBorder="1" applyAlignment="1">
      <alignment horizontal="centerContinuous"/>
    </xf>
    <xf numFmtId="49" fontId="21" fillId="0" borderId="11" xfId="0" applyNumberFormat="1" applyFont="1" applyBorder="1" applyAlignment="1">
      <alignment horizontal="centerContinuous"/>
    </xf>
    <xf numFmtId="49" fontId="21" fillId="0" borderId="12" xfId="0" applyNumberFormat="1" applyFont="1" applyBorder="1" applyAlignment="1">
      <alignment horizontal="centerContinuous"/>
    </xf>
    <xf numFmtId="49" fontId="21" fillId="0" borderId="15" xfId="0" applyNumberFormat="1" applyFont="1" applyBorder="1"/>
    <xf numFmtId="49" fontId="21" fillId="0" borderId="16" xfId="0" applyNumberFormat="1" applyFont="1" applyBorder="1"/>
    <xf numFmtId="49" fontId="21" fillId="0" borderId="20" xfId="0" applyNumberFormat="1" applyFont="1" applyBorder="1"/>
    <xf numFmtId="49" fontId="21" fillId="0" borderId="21" xfId="0" applyNumberFormat="1" applyFont="1" applyBorder="1"/>
    <xf numFmtId="49" fontId="21" fillId="0" borderId="22" xfId="0" applyNumberFormat="1" applyFont="1" applyBorder="1"/>
    <xf numFmtId="49" fontId="21" fillId="0" borderId="0" xfId="0" applyNumberFormat="1" applyFont="1" applyAlignment="1">
      <alignment horizontal="center" vertical="center" shrinkToFit="1"/>
    </xf>
    <xf numFmtId="176" fontId="21" fillId="0" borderId="14" xfId="42" applyNumberFormat="1" applyFont="1" applyBorder="1" applyAlignment="1">
      <alignment horizontal="right"/>
    </xf>
    <xf numFmtId="176" fontId="21" fillId="0" borderId="17" xfId="42" applyNumberFormat="1" applyFont="1" applyBorder="1" applyAlignment="1">
      <alignment horizontal="right"/>
    </xf>
    <xf numFmtId="176" fontId="21" fillId="0" borderId="18" xfId="42" applyNumberFormat="1" applyFont="1" applyBorder="1" applyAlignment="1">
      <alignment horizontal="right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49" fontId="20" fillId="0" borderId="0" xfId="0" applyNumberFormat="1" applyFont="1"/>
    <xf numFmtId="176" fontId="21" fillId="0" borderId="17" xfId="42" applyNumberFormat="1" applyFont="1" applyFill="1" applyBorder="1" applyAlignment="1" applyProtection="1">
      <alignment horizontal="right"/>
      <protection locked="0"/>
    </xf>
    <xf numFmtId="176" fontId="21" fillId="0" borderId="17" xfId="42" applyNumberFormat="1" applyFont="1" applyFill="1" applyBorder="1" applyAlignment="1">
      <alignment horizontal="right"/>
    </xf>
    <xf numFmtId="176" fontId="0" fillId="0" borderId="0" xfId="42" applyNumberFormat="1" applyFont="1" applyFill="1" applyAlignment="1"/>
    <xf numFmtId="176" fontId="0" fillId="0" borderId="0" xfId="42" applyNumberFormat="1" applyFont="1" applyAlignment="1"/>
    <xf numFmtId="176" fontId="22" fillId="0" borderId="0" xfId="42" applyNumberFormat="1" applyFont="1" applyFill="1" applyAlignment="1">
      <alignment horizontal="centerContinuous"/>
    </xf>
    <xf numFmtId="176" fontId="22" fillId="0" borderId="0" xfId="42" applyNumberFormat="1" applyFont="1" applyAlignment="1">
      <alignment horizontal="centerContinuous"/>
    </xf>
    <xf numFmtId="176" fontId="21" fillId="0" borderId="0" xfId="42" applyNumberFormat="1" applyFont="1" applyFill="1" applyAlignment="1">
      <alignment horizontal="centerContinuous"/>
    </xf>
    <xf numFmtId="176" fontId="21" fillId="0" borderId="0" xfId="42" applyNumberFormat="1" applyFont="1" applyAlignment="1">
      <alignment horizontal="centerContinuous"/>
    </xf>
    <xf numFmtId="176" fontId="21" fillId="0" borderId="0" xfId="42" applyNumberFormat="1" applyFont="1" applyFill="1" applyAlignment="1"/>
    <xf numFmtId="176" fontId="21" fillId="0" borderId="0" xfId="42" applyNumberFormat="1" applyFont="1" applyAlignment="1"/>
    <xf numFmtId="176" fontId="21" fillId="0" borderId="0" xfId="42" applyNumberFormat="1" applyFont="1" applyFill="1" applyAlignment="1">
      <alignment horizontal="right"/>
    </xf>
    <xf numFmtId="176" fontId="21" fillId="0" borderId="13" xfId="42" applyNumberFormat="1" applyFont="1" applyFill="1" applyBorder="1" applyAlignment="1">
      <alignment horizontal="right"/>
    </xf>
    <xf numFmtId="176" fontId="21" fillId="0" borderId="14" xfId="42" applyNumberFormat="1" applyFont="1" applyFill="1" applyBorder="1" applyAlignment="1">
      <alignment horizontal="right"/>
    </xf>
    <xf numFmtId="176" fontId="21" fillId="0" borderId="15" xfId="42" applyNumberFormat="1" applyFont="1" applyFill="1" applyBorder="1" applyAlignment="1">
      <alignment horizontal="right"/>
    </xf>
    <xf numFmtId="176" fontId="21" fillId="0" borderId="15" xfId="42" applyNumberFormat="1" applyFont="1" applyBorder="1" applyAlignment="1">
      <alignment horizontal="right"/>
    </xf>
    <xf numFmtId="176" fontId="21" fillId="0" borderId="15" xfId="42" applyNumberFormat="1" applyFont="1" applyFill="1" applyBorder="1" applyAlignment="1" applyProtection="1">
      <alignment horizontal="right"/>
      <protection locked="0"/>
    </xf>
    <xf numFmtId="176" fontId="21" fillId="0" borderId="19" xfId="42" applyNumberFormat="1" applyFont="1" applyFill="1" applyBorder="1" applyAlignment="1">
      <alignment horizontal="right"/>
    </xf>
    <xf numFmtId="176" fontId="21" fillId="0" borderId="18" xfId="42" applyNumberFormat="1" applyFont="1" applyFill="1" applyBorder="1" applyAlignment="1" applyProtection="1">
      <alignment horizontal="right"/>
      <protection locked="0"/>
    </xf>
    <xf numFmtId="176" fontId="21" fillId="0" borderId="18" xfId="42" applyNumberFormat="1" applyFont="1" applyFill="1" applyBorder="1" applyAlignment="1">
      <alignment horizontal="right"/>
    </xf>
    <xf numFmtId="176" fontId="21" fillId="0" borderId="16" xfId="42" applyNumberFormat="1" applyFont="1" applyBorder="1" applyAlignment="1">
      <alignment horizontal="right"/>
    </xf>
    <xf numFmtId="176" fontId="21" fillId="0" borderId="20" xfId="42" applyNumberFormat="1" applyFont="1" applyFill="1" applyBorder="1" applyAlignment="1">
      <alignment horizontal="right"/>
    </xf>
    <xf numFmtId="176" fontId="21" fillId="0" borderId="0" xfId="42" applyNumberFormat="1" applyFont="1" applyFill="1" applyAlignment="1">
      <alignment vertical="top" wrapText="1"/>
    </xf>
    <xf numFmtId="176" fontId="21" fillId="0" borderId="0" xfId="42" applyNumberFormat="1" applyFont="1" applyAlignment="1">
      <alignment vertical="top"/>
    </xf>
    <xf numFmtId="176" fontId="21" fillId="0" borderId="10" xfId="42" applyNumberFormat="1" applyFont="1" applyFill="1" applyBorder="1" applyAlignment="1">
      <alignment horizontal="center" vertical="center"/>
    </xf>
    <xf numFmtId="176" fontId="21" fillId="0" borderId="11" xfId="42" applyNumberFormat="1" applyFont="1" applyFill="1" applyBorder="1" applyAlignment="1">
      <alignment horizontal="center" vertical="center"/>
    </xf>
    <xf numFmtId="176" fontId="21" fillId="0" borderId="12" xfId="42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桁区切り 2" xfId="43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00000000-0005-0000-0000-000023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view="pageBreakPreview" zoomScale="169" zoomScaleSheetLayoutView="100" workbookViewId="0">
      <selection activeCell="I92" sqref="I92"/>
    </sheetView>
  </sheetViews>
  <sheetFormatPr baseColWidth="10" defaultColWidth="8.83203125" defaultRowHeight="5.75" customHeight="1"/>
  <cols>
    <col min="1" max="2" width="2.6640625" style="1" customWidth="1"/>
    <col min="3" max="5" width="2.1640625" style="1" customWidth="1"/>
    <col min="6" max="6" width="29" style="1" customWidth="1"/>
    <col min="7" max="7" width="16.6640625" style="24" customWidth="1"/>
    <col min="8" max="8" width="16.6640625" style="25" customWidth="1"/>
    <col min="9" max="9" width="16.6640625" style="24" customWidth="1"/>
    <col min="10" max="10" width="12.1640625" customWidth="1"/>
    <col min="11" max="11" width="10.5" bestFit="1" customWidth="1"/>
  </cols>
  <sheetData>
    <row r="1" spans="1:9" ht="14">
      <c r="A1" s="21" t="s">
        <v>74</v>
      </c>
    </row>
    <row r="2" spans="1:9" s="3" customFormat="1" ht="21.5" customHeight="1">
      <c r="A2" s="2" t="s">
        <v>89</v>
      </c>
      <c r="B2" s="2"/>
      <c r="C2" s="2"/>
      <c r="D2" s="2"/>
      <c r="E2" s="2"/>
      <c r="F2" s="2"/>
      <c r="G2" s="26"/>
      <c r="H2" s="27"/>
      <c r="I2" s="26"/>
    </row>
    <row r="3" spans="1:9" s="5" customFormat="1" ht="14">
      <c r="A3" s="4" t="s">
        <v>87</v>
      </c>
      <c r="B3" s="4"/>
      <c r="C3" s="4"/>
      <c r="D3" s="4"/>
      <c r="E3" s="4"/>
      <c r="F3" s="4"/>
      <c r="G3" s="28"/>
      <c r="H3" s="29"/>
      <c r="I3" s="28"/>
    </row>
    <row r="4" spans="1:9" s="5" customFormat="1" ht="14">
      <c r="A4" s="6"/>
      <c r="B4" s="6"/>
      <c r="C4" s="6"/>
      <c r="D4" s="6"/>
      <c r="E4" s="6"/>
      <c r="F4" s="6"/>
      <c r="G4" s="30"/>
      <c r="H4" s="31"/>
      <c r="I4" s="32" t="s">
        <v>88</v>
      </c>
    </row>
    <row r="5" spans="1:9" s="6" customFormat="1" ht="14">
      <c r="G5" s="30"/>
      <c r="H5" s="31"/>
      <c r="I5" s="32" t="s">
        <v>0</v>
      </c>
    </row>
    <row r="6" spans="1:9" s="5" customFormat="1" ht="12" customHeight="1">
      <c r="A6" s="7" t="s">
        <v>1</v>
      </c>
      <c r="B6" s="8"/>
      <c r="C6" s="8"/>
      <c r="D6" s="8"/>
      <c r="E6" s="8"/>
      <c r="F6" s="9"/>
      <c r="G6" s="45" t="s">
        <v>79</v>
      </c>
      <c r="H6" s="46"/>
      <c r="I6" s="47"/>
    </row>
    <row r="7" spans="1:9" s="5" customFormat="1" ht="12" customHeight="1">
      <c r="A7" s="10" t="s">
        <v>73</v>
      </c>
      <c r="B7" s="6" t="s">
        <v>72</v>
      </c>
      <c r="C7" s="6"/>
      <c r="D7" s="6"/>
      <c r="E7" s="6"/>
      <c r="F7" s="11"/>
      <c r="G7" s="33"/>
      <c r="H7" s="16"/>
      <c r="I7" s="34"/>
    </row>
    <row r="8" spans="1:9" s="5" customFormat="1" ht="12" customHeight="1">
      <c r="A8" s="10"/>
      <c r="B8" s="6" t="s">
        <v>71</v>
      </c>
      <c r="C8" s="6" t="s">
        <v>70</v>
      </c>
      <c r="D8" s="6"/>
      <c r="E8" s="6"/>
      <c r="F8" s="11"/>
      <c r="G8" s="35"/>
      <c r="H8" s="36"/>
      <c r="I8" s="23"/>
    </row>
    <row r="9" spans="1:9" s="5" customFormat="1" ht="12" customHeight="1">
      <c r="A9" s="10"/>
      <c r="B9" s="6"/>
      <c r="C9" s="6" t="s">
        <v>78</v>
      </c>
      <c r="D9" s="6"/>
      <c r="E9" s="6"/>
      <c r="F9" s="11"/>
      <c r="G9" s="39">
        <v>100000</v>
      </c>
      <c r="H9" s="17">
        <f>+G9</f>
        <v>100000</v>
      </c>
      <c r="I9" s="23"/>
    </row>
    <row r="10" spans="1:9" s="5" customFormat="1" ht="12" customHeight="1">
      <c r="A10" s="10"/>
      <c r="B10" s="6" t="s">
        <v>3</v>
      </c>
      <c r="C10" s="6" t="s">
        <v>69</v>
      </c>
      <c r="D10" s="6"/>
      <c r="E10" s="6"/>
      <c r="F10" s="11"/>
      <c r="G10" s="23"/>
      <c r="H10" s="17"/>
      <c r="I10" s="23"/>
    </row>
    <row r="11" spans="1:9" s="5" customFormat="1" ht="12" customHeight="1">
      <c r="A11" s="10"/>
      <c r="B11" s="6"/>
      <c r="C11" s="6" t="s">
        <v>68</v>
      </c>
      <c r="D11" s="6"/>
      <c r="E11" s="6"/>
      <c r="F11" s="11"/>
      <c r="G11" s="39"/>
      <c r="H11" s="17"/>
      <c r="I11" s="23"/>
    </row>
    <row r="12" spans="1:9" s="5" customFormat="1" ht="12" customHeight="1">
      <c r="A12" s="10"/>
      <c r="B12" s="6" t="s">
        <v>67</v>
      </c>
      <c r="C12" s="6" t="s">
        <v>66</v>
      </c>
      <c r="D12" s="6"/>
      <c r="E12" s="6"/>
      <c r="F12" s="11"/>
      <c r="G12" s="23"/>
      <c r="H12" s="17"/>
      <c r="I12" s="23"/>
    </row>
    <row r="13" spans="1:9" s="5" customFormat="1" ht="12" customHeight="1">
      <c r="A13" s="10"/>
      <c r="B13" s="6"/>
      <c r="C13" s="6" t="s">
        <v>86</v>
      </c>
      <c r="D13" s="6"/>
      <c r="E13" s="6"/>
      <c r="F13" s="11"/>
      <c r="G13" s="23"/>
      <c r="H13" s="17"/>
      <c r="I13" s="23"/>
    </row>
    <row r="14" spans="1:9" s="5" customFormat="1" ht="12" customHeight="1">
      <c r="A14" s="10"/>
      <c r="B14" s="6"/>
      <c r="C14" s="6" t="s">
        <v>65</v>
      </c>
      <c r="D14" s="6"/>
      <c r="E14" s="6"/>
      <c r="F14" s="11"/>
      <c r="G14" s="23">
        <v>10000000</v>
      </c>
      <c r="H14" s="17"/>
      <c r="I14" s="23"/>
    </row>
    <row r="15" spans="1:9" s="5" customFormat="1" ht="12" customHeight="1">
      <c r="A15" s="10"/>
      <c r="B15" s="6"/>
      <c r="C15" s="6" t="s">
        <v>64</v>
      </c>
      <c r="D15" s="6"/>
      <c r="E15" s="6"/>
      <c r="F15" s="11"/>
      <c r="G15" s="39">
        <v>388163240</v>
      </c>
      <c r="H15" s="17">
        <f>+SUM(G13:G15)</f>
        <v>398163240</v>
      </c>
      <c r="I15" s="23"/>
    </row>
    <row r="16" spans="1:9" s="5" customFormat="1" ht="12" customHeight="1">
      <c r="A16" s="10"/>
      <c r="B16" s="6" t="s">
        <v>63</v>
      </c>
      <c r="C16" s="6" t="s">
        <v>62</v>
      </c>
      <c r="D16" s="6"/>
      <c r="E16" s="6"/>
      <c r="F16" s="11"/>
      <c r="G16" s="23"/>
      <c r="H16" s="17"/>
      <c r="I16" s="23"/>
    </row>
    <row r="17" spans="1:9" s="5" customFormat="1" ht="12" customHeight="1">
      <c r="A17" s="10"/>
      <c r="B17" s="6"/>
      <c r="C17" s="6" t="s">
        <v>75</v>
      </c>
      <c r="D17" s="6"/>
      <c r="E17" s="6"/>
      <c r="F17" s="11"/>
      <c r="G17" s="23">
        <v>40000000</v>
      </c>
      <c r="H17" s="17"/>
      <c r="I17" s="23"/>
    </row>
    <row r="18" spans="1:9" s="5" customFormat="1" ht="12" customHeight="1">
      <c r="A18" s="10"/>
      <c r="B18" s="6"/>
      <c r="C18" s="6" t="s">
        <v>76</v>
      </c>
      <c r="D18" s="6"/>
      <c r="E18" s="6"/>
      <c r="F18" s="11"/>
      <c r="G18" s="23">
        <v>21000000</v>
      </c>
      <c r="H18" s="17"/>
      <c r="I18" s="23"/>
    </row>
    <row r="19" spans="1:9" s="5" customFormat="1" ht="12" customHeight="1">
      <c r="A19" s="10"/>
      <c r="B19" s="6"/>
      <c r="C19" s="6" t="s">
        <v>77</v>
      </c>
      <c r="D19" s="6"/>
      <c r="E19" s="6"/>
      <c r="F19" s="11"/>
      <c r="G19" s="39">
        <v>0</v>
      </c>
      <c r="H19" s="17">
        <f>SUM(G16:G19)</f>
        <v>61000000</v>
      </c>
      <c r="I19" s="23"/>
    </row>
    <row r="20" spans="1:9" s="5" customFormat="1" ht="12" customHeight="1">
      <c r="A20" s="10"/>
      <c r="B20" s="6" t="s">
        <v>61</v>
      </c>
      <c r="C20" s="6" t="s">
        <v>60</v>
      </c>
      <c r="D20" s="6"/>
      <c r="E20" s="6"/>
      <c r="F20" s="11"/>
      <c r="G20" s="35"/>
      <c r="H20" s="17"/>
      <c r="I20" s="23"/>
    </row>
    <row r="21" spans="1:9" s="5" customFormat="1" ht="12" customHeight="1">
      <c r="A21" s="10"/>
      <c r="B21" s="6"/>
      <c r="C21" s="6" t="s">
        <v>59</v>
      </c>
      <c r="D21" s="6"/>
      <c r="E21" s="6"/>
      <c r="F21" s="11"/>
      <c r="G21" s="37">
        <v>500</v>
      </c>
      <c r="H21" s="17"/>
      <c r="I21" s="23"/>
    </row>
    <row r="22" spans="1:9" s="5" customFormat="1" ht="12" customHeight="1">
      <c r="A22" s="10"/>
      <c r="B22" s="6"/>
      <c r="C22" s="6" t="s">
        <v>58</v>
      </c>
      <c r="D22" s="6"/>
      <c r="E22" s="6"/>
      <c r="F22" s="11"/>
      <c r="G22" s="39">
        <v>5000000</v>
      </c>
      <c r="H22" s="18">
        <f>+SUM(G21:G22)</f>
        <v>5000500</v>
      </c>
      <c r="I22" s="23"/>
    </row>
    <row r="23" spans="1:9" s="5" customFormat="1" ht="12" customHeight="1">
      <c r="A23" s="10"/>
      <c r="B23" s="6" t="s">
        <v>57</v>
      </c>
      <c r="C23" s="6"/>
      <c r="D23" s="6"/>
      <c r="E23" s="6"/>
      <c r="F23" s="11"/>
      <c r="G23" s="23"/>
      <c r="H23" s="17"/>
      <c r="I23" s="23">
        <f>+SUM(H9:H22)</f>
        <v>464263740</v>
      </c>
    </row>
    <row r="24" spans="1:9" s="5" customFormat="1" ht="12" customHeight="1">
      <c r="A24" s="10" t="s">
        <v>6</v>
      </c>
      <c r="B24" s="6" t="s">
        <v>56</v>
      </c>
      <c r="C24" s="6"/>
      <c r="D24" s="6"/>
      <c r="E24" s="6"/>
      <c r="F24" s="11"/>
      <c r="G24" s="23"/>
      <c r="H24" s="17"/>
      <c r="I24" s="23"/>
    </row>
    <row r="25" spans="1:9" s="5" customFormat="1" ht="12" customHeight="1">
      <c r="A25" s="10"/>
      <c r="B25" s="6" t="s">
        <v>2</v>
      </c>
      <c r="C25" s="6" t="s">
        <v>55</v>
      </c>
      <c r="D25" s="6"/>
      <c r="E25" s="6"/>
      <c r="F25" s="11"/>
      <c r="G25" s="35"/>
      <c r="H25" s="17"/>
      <c r="I25" s="23"/>
    </row>
    <row r="26" spans="1:9" s="5" customFormat="1" ht="12" customHeight="1">
      <c r="A26" s="10"/>
      <c r="C26" s="48" t="s">
        <v>4</v>
      </c>
      <c r="D26" s="48"/>
      <c r="E26" s="6" t="s">
        <v>34</v>
      </c>
      <c r="F26" s="11"/>
      <c r="G26" s="37"/>
      <c r="H26" s="17"/>
      <c r="I26" s="23"/>
    </row>
    <row r="27" spans="1:9" s="5" customFormat="1" ht="12" customHeight="1">
      <c r="A27" s="10"/>
      <c r="C27" s="15"/>
      <c r="D27" s="15"/>
      <c r="E27" s="6" t="s">
        <v>33</v>
      </c>
      <c r="F27" s="11"/>
      <c r="G27" s="37">
        <f>5538000</f>
        <v>5538000</v>
      </c>
      <c r="H27" s="17"/>
      <c r="I27" s="23"/>
    </row>
    <row r="28" spans="1:9" s="5" customFormat="1" ht="12" customHeight="1">
      <c r="A28" s="10"/>
      <c r="B28" s="6"/>
      <c r="E28" s="6" t="s">
        <v>53</v>
      </c>
      <c r="F28" s="11"/>
      <c r="G28" s="37">
        <f>G15*0.5</f>
        <v>194081620</v>
      </c>
      <c r="H28" s="17"/>
      <c r="I28" s="23"/>
    </row>
    <row r="29" spans="1:9" s="5" customFormat="1" ht="12" customHeight="1">
      <c r="A29" s="10"/>
      <c r="B29" s="6"/>
      <c r="E29" s="6" t="s">
        <v>52</v>
      </c>
      <c r="F29" s="11"/>
      <c r="G29" s="37">
        <f>G28/9</f>
        <v>21564624.444444444</v>
      </c>
      <c r="H29" s="17"/>
      <c r="I29" s="23"/>
    </row>
    <row r="30" spans="1:9" s="5" customFormat="1" ht="12" customHeight="1">
      <c r="A30" s="10"/>
      <c r="B30" s="6"/>
      <c r="D30" s="6"/>
      <c r="E30" s="6" t="s">
        <v>51</v>
      </c>
      <c r="F30" s="11"/>
      <c r="G30" s="37">
        <f>(G28+G27+G29)*0.14</f>
        <v>30965794.222222224</v>
      </c>
      <c r="H30" s="17"/>
      <c r="I30" s="23"/>
    </row>
    <row r="31" spans="1:9" s="5" customFormat="1" ht="12" customHeight="1">
      <c r="A31" s="10"/>
      <c r="B31" s="6"/>
      <c r="E31" s="6" t="s">
        <v>50</v>
      </c>
      <c r="F31" s="11"/>
      <c r="G31" s="39">
        <v>6000000</v>
      </c>
      <c r="H31" s="17"/>
      <c r="I31" s="23"/>
    </row>
    <row r="32" spans="1:9" s="5" customFormat="1" ht="12" customHeight="1">
      <c r="A32" s="10"/>
      <c r="B32" s="6"/>
      <c r="E32" s="6" t="s">
        <v>32</v>
      </c>
      <c r="F32" s="11"/>
      <c r="G32" s="23"/>
      <c r="H32" s="18">
        <f>+SUM(G27:G31)</f>
        <v>258150038.66666669</v>
      </c>
      <c r="I32" s="23"/>
    </row>
    <row r="33" spans="1:9" s="5" customFormat="1" ht="12" customHeight="1">
      <c r="A33" s="10"/>
      <c r="C33" s="48" t="s">
        <v>5</v>
      </c>
      <c r="D33" s="48"/>
      <c r="E33" s="6" t="s">
        <v>31</v>
      </c>
      <c r="F33" s="11"/>
      <c r="G33" s="35"/>
      <c r="H33" s="17"/>
      <c r="I33" s="23"/>
    </row>
    <row r="34" spans="1:9" s="5" customFormat="1" ht="12" customHeight="1">
      <c r="A34" s="10"/>
      <c r="B34" s="6"/>
      <c r="E34" s="6" t="s">
        <v>54</v>
      </c>
      <c r="F34" s="11"/>
      <c r="G34" s="37">
        <v>25000000</v>
      </c>
      <c r="H34" s="17"/>
      <c r="I34" s="23"/>
    </row>
    <row r="35" spans="1:9" s="5" customFormat="1" ht="12" customHeight="1">
      <c r="A35" s="10"/>
      <c r="B35" s="6"/>
      <c r="D35" s="6"/>
      <c r="E35" s="6" t="s">
        <v>82</v>
      </c>
      <c r="F35" s="11"/>
      <c r="G35" s="37">
        <v>15000000</v>
      </c>
      <c r="H35" s="17"/>
      <c r="I35" s="23"/>
    </row>
    <row r="36" spans="1:9" s="5" customFormat="1" ht="12" customHeight="1">
      <c r="A36" s="10"/>
      <c r="B36" s="6"/>
      <c r="D36" s="6"/>
      <c r="E36" s="6" t="s">
        <v>80</v>
      </c>
      <c r="F36" s="11"/>
      <c r="G36" s="37">
        <v>17000000</v>
      </c>
      <c r="H36" s="17"/>
      <c r="I36" s="23"/>
    </row>
    <row r="37" spans="1:9" s="5" customFormat="1" ht="12" customHeight="1">
      <c r="A37" s="10"/>
      <c r="B37" s="6"/>
      <c r="D37" s="6"/>
      <c r="E37" s="6" t="s">
        <v>49</v>
      </c>
      <c r="F37" s="11"/>
      <c r="G37" s="37">
        <v>18000000</v>
      </c>
      <c r="H37" s="17"/>
      <c r="I37" s="23"/>
    </row>
    <row r="38" spans="1:9" s="5" customFormat="1" ht="12" customHeight="1">
      <c r="A38" s="10"/>
      <c r="B38" s="6"/>
      <c r="D38" s="6"/>
      <c r="E38" s="6" t="s">
        <v>28</v>
      </c>
      <c r="F38" s="11"/>
      <c r="G38" s="37">
        <v>500000</v>
      </c>
      <c r="H38" s="17"/>
      <c r="I38" s="23"/>
    </row>
    <row r="39" spans="1:9" s="5" customFormat="1" ht="12" customHeight="1">
      <c r="A39" s="10"/>
      <c r="B39" s="6"/>
      <c r="D39" s="6"/>
      <c r="E39" s="6" t="s">
        <v>48</v>
      </c>
      <c r="F39" s="11"/>
      <c r="G39" s="37">
        <v>11000000</v>
      </c>
      <c r="H39" s="17"/>
      <c r="I39" s="23"/>
    </row>
    <row r="40" spans="1:9" s="5" customFormat="1" ht="12" customHeight="1">
      <c r="A40" s="10"/>
      <c r="B40" s="6"/>
      <c r="D40" s="6"/>
      <c r="E40" s="6" t="s">
        <v>47</v>
      </c>
      <c r="F40" s="11"/>
      <c r="G40" s="37">
        <v>800000</v>
      </c>
      <c r="H40" s="17"/>
      <c r="I40" s="23"/>
    </row>
    <row r="41" spans="1:9" s="5" customFormat="1" ht="12" customHeight="1">
      <c r="A41" s="10"/>
      <c r="B41" s="6"/>
      <c r="D41" s="6"/>
      <c r="E41" s="6" t="s">
        <v>46</v>
      </c>
      <c r="F41" s="11"/>
      <c r="G41" s="37">
        <v>4000000</v>
      </c>
      <c r="H41" s="17"/>
      <c r="I41" s="23"/>
    </row>
    <row r="42" spans="1:9" s="5" customFormat="1" ht="12" customHeight="1">
      <c r="A42" s="10"/>
      <c r="B42" s="6"/>
      <c r="D42" s="6"/>
      <c r="E42" s="6" t="s">
        <v>29</v>
      </c>
      <c r="F42" s="11"/>
      <c r="G42" s="37">
        <v>800000</v>
      </c>
      <c r="H42" s="17"/>
      <c r="I42" s="23"/>
    </row>
    <row r="43" spans="1:9" s="5" customFormat="1" ht="12" customHeight="1">
      <c r="A43" s="10"/>
      <c r="B43" s="6"/>
      <c r="D43" s="6"/>
      <c r="E43" s="6" t="s">
        <v>30</v>
      </c>
      <c r="F43" s="11"/>
      <c r="G43" s="37">
        <v>200000</v>
      </c>
      <c r="H43" s="17"/>
      <c r="I43" s="23"/>
    </row>
    <row r="44" spans="1:9" s="5" customFormat="1" ht="12" customHeight="1">
      <c r="A44" s="10"/>
      <c r="B44" s="6"/>
      <c r="D44" s="6"/>
      <c r="E44" s="6" t="s">
        <v>45</v>
      </c>
      <c r="F44" s="11"/>
      <c r="G44" s="37">
        <v>3000000</v>
      </c>
      <c r="H44" s="17"/>
      <c r="I44" s="23"/>
    </row>
    <row r="45" spans="1:9" s="5" customFormat="1" ht="12" customHeight="1">
      <c r="A45" s="10"/>
      <c r="B45" s="6"/>
      <c r="D45" s="6"/>
      <c r="E45" s="6" t="s">
        <v>44</v>
      </c>
      <c r="F45" s="11"/>
      <c r="G45" s="37">
        <v>3500000</v>
      </c>
      <c r="H45" s="17"/>
      <c r="I45" s="23"/>
    </row>
    <row r="46" spans="1:9" s="5" customFormat="1" ht="12" customHeight="1">
      <c r="A46" s="10"/>
      <c r="B46" s="6"/>
      <c r="D46" s="6"/>
      <c r="E46" s="6" t="s">
        <v>43</v>
      </c>
      <c r="F46" s="11"/>
      <c r="G46" s="37">
        <v>3500000</v>
      </c>
      <c r="H46" s="17"/>
      <c r="I46" s="23"/>
    </row>
    <row r="47" spans="1:9" s="5" customFormat="1" ht="12" customHeight="1">
      <c r="A47" s="10"/>
      <c r="B47" s="6"/>
      <c r="D47" s="6"/>
      <c r="E47" s="6" t="s">
        <v>42</v>
      </c>
      <c r="F47" s="11"/>
      <c r="G47" s="37">
        <v>2000000</v>
      </c>
      <c r="H47" s="17"/>
      <c r="I47" s="23"/>
    </row>
    <row r="48" spans="1:9" s="5" customFormat="1" ht="12" customHeight="1">
      <c r="A48" s="10"/>
      <c r="B48" s="6"/>
      <c r="D48" s="6"/>
      <c r="E48" s="6" t="s">
        <v>41</v>
      </c>
      <c r="F48" s="11"/>
      <c r="G48" s="37">
        <v>4500000</v>
      </c>
      <c r="H48" s="17"/>
      <c r="I48" s="23"/>
    </row>
    <row r="49" spans="1:9" s="5" customFormat="1" ht="12" customHeight="1">
      <c r="A49" s="10"/>
      <c r="B49" s="6"/>
      <c r="D49" s="6"/>
      <c r="E49" s="6" t="s">
        <v>40</v>
      </c>
      <c r="F49" s="11"/>
      <c r="G49" s="37">
        <v>4000000</v>
      </c>
      <c r="H49" s="17"/>
      <c r="I49" s="23"/>
    </row>
    <row r="50" spans="1:9" s="5" customFormat="1" ht="12" customHeight="1">
      <c r="A50" s="10"/>
      <c r="B50" s="6"/>
      <c r="D50" s="6"/>
      <c r="E50" s="6" t="s">
        <v>25</v>
      </c>
      <c r="F50" s="11"/>
      <c r="G50" s="37">
        <v>8000000</v>
      </c>
      <c r="H50" s="17"/>
      <c r="I50" s="23"/>
    </row>
    <row r="51" spans="1:9" s="5" customFormat="1" ht="12" customHeight="1">
      <c r="A51" s="10"/>
      <c r="B51" s="6"/>
      <c r="D51" s="6"/>
      <c r="E51" s="6" t="s">
        <v>39</v>
      </c>
      <c r="F51" s="11"/>
      <c r="G51" s="37">
        <v>500000</v>
      </c>
      <c r="H51" s="17"/>
      <c r="I51" s="23"/>
    </row>
    <row r="52" spans="1:9" s="5" customFormat="1" ht="12" customHeight="1">
      <c r="A52" s="10"/>
      <c r="B52" s="6"/>
      <c r="D52" s="6"/>
      <c r="E52" s="6" t="s">
        <v>38</v>
      </c>
      <c r="F52" s="11"/>
      <c r="G52" s="37">
        <v>130000</v>
      </c>
      <c r="H52" s="17"/>
      <c r="I52" s="23"/>
    </row>
    <row r="53" spans="1:9" s="5" customFormat="1" ht="12" customHeight="1">
      <c r="A53" s="10"/>
      <c r="B53" s="6"/>
      <c r="D53" s="6"/>
      <c r="E53" s="6" t="s">
        <v>27</v>
      </c>
      <c r="F53" s="11"/>
      <c r="G53" s="37">
        <v>2500000</v>
      </c>
      <c r="H53" s="17"/>
      <c r="I53" s="23"/>
    </row>
    <row r="54" spans="1:9" s="5" customFormat="1" ht="12" customHeight="1">
      <c r="A54" s="10"/>
      <c r="B54" s="6"/>
      <c r="D54" s="6"/>
      <c r="E54" s="6" t="s">
        <v>26</v>
      </c>
      <c r="F54" s="11"/>
      <c r="G54" s="37">
        <v>2500000</v>
      </c>
      <c r="H54" s="17"/>
      <c r="I54" s="23"/>
    </row>
    <row r="55" spans="1:9" s="5" customFormat="1" ht="12" customHeight="1">
      <c r="A55" s="10"/>
      <c r="B55" s="6"/>
      <c r="D55" s="6"/>
      <c r="E55" s="6" t="s">
        <v>23</v>
      </c>
      <c r="F55" s="11"/>
      <c r="G55" s="37">
        <v>1000000</v>
      </c>
      <c r="H55" s="17"/>
      <c r="I55" s="23"/>
    </row>
    <row r="56" spans="1:9" s="5" customFormat="1" ht="12" customHeight="1">
      <c r="A56" s="10"/>
      <c r="B56" s="6"/>
      <c r="D56" s="6"/>
      <c r="E56" s="6" t="s">
        <v>85</v>
      </c>
      <c r="F56" s="11"/>
      <c r="G56" s="37">
        <v>100000</v>
      </c>
      <c r="H56" s="17"/>
      <c r="I56" s="23"/>
    </row>
    <row r="57" spans="1:9" s="5" customFormat="1" ht="12" customHeight="1">
      <c r="A57" s="10"/>
      <c r="B57" s="6"/>
      <c r="D57" s="6"/>
      <c r="E57" s="6" t="s">
        <v>83</v>
      </c>
      <c r="F57" s="11"/>
      <c r="G57" s="37">
        <v>1500000</v>
      </c>
      <c r="H57" s="17"/>
      <c r="I57" s="23"/>
    </row>
    <row r="58" spans="1:9" s="5" customFormat="1" ht="12" customHeight="1">
      <c r="A58" s="10"/>
      <c r="B58" s="6"/>
      <c r="D58" s="6"/>
      <c r="E58" s="6" t="s">
        <v>37</v>
      </c>
      <c r="F58" s="11"/>
      <c r="G58" s="37">
        <v>25000000</v>
      </c>
      <c r="H58" s="17"/>
      <c r="I58" s="23"/>
    </row>
    <row r="59" spans="1:9" s="5" customFormat="1" ht="12" customHeight="1">
      <c r="A59" s="10"/>
      <c r="B59" s="6"/>
      <c r="D59" s="6"/>
      <c r="E59" s="6" t="s">
        <v>21</v>
      </c>
      <c r="F59" s="11"/>
      <c r="G59" s="39">
        <v>2400000</v>
      </c>
      <c r="H59" s="17"/>
      <c r="I59" s="23"/>
    </row>
    <row r="60" spans="1:9" s="5" customFormat="1" ht="12" customHeight="1">
      <c r="A60" s="10"/>
      <c r="B60" s="6"/>
      <c r="D60" s="6"/>
      <c r="E60" s="6" t="s">
        <v>20</v>
      </c>
      <c r="F60" s="11"/>
      <c r="G60" s="23"/>
      <c r="H60" s="18">
        <f>+SUM(G34:G59)</f>
        <v>156430000</v>
      </c>
      <c r="I60" s="23"/>
    </row>
    <row r="61" spans="1:9" s="5" customFormat="1" ht="12" customHeight="1">
      <c r="A61" s="10"/>
      <c r="B61" s="6"/>
      <c r="C61" s="5" t="s">
        <v>36</v>
      </c>
      <c r="D61" s="6"/>
      <c r="E61" s="6"/>
      <c r="F61" s="11"/>
      <c r="G61" s="23"/>
      <c r="H61" s="17"/>
      <c r="I61" s="23">
        <f>+H32+H60</f>
        <v>414580038.66666669</v>
      </c>
    </row>
    <row r="62" spans="1:9" s="5" customFormat="1" ht="12" customHeight="1">
      <c r="A62" s="10"/>
      <c r="B62" s="6" t="s">
        <v>3</v>
      </c>
      <c r="C62" s="6" t="s">
        <v>35</v>
      </c>
      <c r="D62" s="6"/>
      <c r="E62" s="6"/>
      <c r="F62" s="11"/>
      <c r="G62" s="35"/>
      <c r="H62" s="17"/>
      <c r="I62" s="23"/>
    </row>
    <row r="63" spans="1:9" s="5" customFormat="1" ht="12" customHeight="1">
      <c r="A63" s="10"/>
      <c r="B63" s="6"/>
      <c r="C63" s="48" t="s">
        <v>4</v>
      </c>
      <c r="D63" s="48"/>
      <c r="E63" s="6" t="s">
        <v>34</v>
      </c>
      <c r="F63" s="11"/>
      <c r="G63" s="35"/>
      <c r="H63" s="17"/>
      <c r="I63" s="23"/>
    </row>
    <row r="64" spans="1:9" s="5" customFormat="1" ht="12" customHeight="1">
      <c r="A64" s="10"/>
      <c r="B64" s="6"/>
      <c r="D64" s="6"/>
      <c r="E64" s="6" t="s">
        <v>33</v>
      </c>
      <c r="F64" s="11"/>
      <c r="G64" s="39">
        <f>250000*12</f>
        <v>3000000</v>
      </c>
      <c r="H64" s="17"/>
      <c r="I64" s="23"/>
    </row>
    <row r="65" spans="1:9" s="5" customFormat="1" ht="12" customHeight="1">
      <c r="A65" s="10"/>
      <c r="B65" s="6"/>
      <c r="D65" s="6"/>
      <c r="E65" s="6" t="s">
        <v>32</v>
      </c>
      <c r="F65" s="11"/>
      <c r="G65" s="23"/>
      <c r="H65" s="18">
        <f>+G64</f>
        <v>3000000</v>
      </c>
      <c r="I65" s="23"/>
    </row>
    <row r="66" spans="1:9" s="5" customFormat="1" ht="12" customHeight="1">
      <c r="A66" s="10"/>
      <c r="B66" s="6"/>
      <c r="C66" s="48" t="s">
        <v>5</v>
      </c>
      <c r="D66" s="48"/>
      <c r="E66" s="6" t="s">
        <v>31</v>
      </c>
      <c r="F66" s="11"/>
      <c r="G66" s="35"/>
      <c r="H66" s="17"/>
      <c r="I66" s="23"/>
    </row>
    <row r="67" spans="1:9" s="5" customFormat="1" ht="12" customHeight="1">
      <c r="A67" s="10"/>
      <c r="B67" s="6"/>
      <c r="C67" s="15"/>
      <c r="D67" s="15"/>
      <c r="E67" s="6" t="s">
        <v>48</v>
      </c>
      <c r="F67" s="11"/>
      <c r="G67" s="35"/>
      <c r="H67" s="17"/>
      <c r="I67" s="23"/>
    </row>
    <row r="68" spans="1:9" s="5" customFormat="1" ht="12" customHeight="1">
      <c r="A68" s="10"/>
      <c r="B68" s="6"/>
      <c r="C68" s="15"/>
      <c r="D68" s="15"/>
      <c r="E68" s="6" t="s">
        <v>30</v>
      </c>
      <c r="F68" s="11"/>
      <c r="G68" s="35"/>
      <c r="H68" s="17"/>
      <c r="I68" s="23"/>
    </row>
    <row r="69" spans="1:9" s="5" customFormat="1" ht="12" customHeight="1">
      <c r="A69" s="10"/>
      <c r="B69" s="6"/>
      <c r="D69" s="6"/>
      <c r="E69" s="6" t="s">
        <v>29</v>
      </c>
      <c r="F69" s="11"/>
      <c r="G69" s="37"/>
      <c r="H69" s="17"/>
      <c r="I69" s="23"/>
    </row>
    <row r="70" spans="1:9" s="5" customFormat="1" ht="12" customHeight="1">
      <c r="A70" s="10"/>
      <c r="B70" s="6"/>
      <c r="D70" s="6"/>
      <c r="E70" s="6" t="s">
        <v>28</v>
      </c>
      <c r="F70" s="11"/>
      <c r="G70" s="37">
        <v>400000</v>
      </c>
      <c r="H70" s="17"/>
      <c r="I70" s="23"/>
    </row>
    <row r="71" spans="1:9" s="5" customFormat="1" ht="12" customHeight="1">
      <c r="A71" s="10"/>
      <c r="B71" s="6"/>
      <c r="D71" s="6"/>
      <c r="E71" s="6" t="s">
        <v>43</v>
      </c>
      <c r="F71" s="11"/>
      <c r="G71" s="37">
        <v>10000</v>
      </c>
      <c r="H71" s="17"/>
      <c r="I71" s="23"/>
    </row>
    <row r="72" spans="1:9" s="5" customFormat="1" ht="12" customHeight="1">
      <c r="A72" s="10"/>
      <c r="B72" s="6"/>
      <c r="D72" s="6"/>
      <c r="E72" s="6" t="s">
        <v>27</v>
      </c>
      <c r="F72" s="11"/>
      <c r="G72" s="37">
        <v>1300000</v>
      </c>
      <c r="H72" s="17"/>
      <c r="I72" s="23"/>
    </row>
    <row r="73" spans="1:9" s="5" customFormat="1" ht="12" customHeight="1">
      <c r="A73" s="10"/>
      <c r="B73" s="6"/>
      <c r="D73" s="6"/>
      <c r="E73" s="6" t="s">
        <v>26</v>
      </c>
      <c r="F73" s="11"/>
      <c r="G73" s="37">
        <v>1000000</v>
      </c>
      <c r="H73" s="17"/>
      <c r="I73" s="23"/>
    </row>
    <row r="74" spans="1:9" s="5" customFormat="1" ht="12" customHeight="1">
      <c r="A74" s="10"/>
      <c r="B74" s="6"/>
      <c r="D74" s="6"/>
      <c r="E74" s="6" t="s">
        <v>25</v>
      </c>
      <c r="F74" s="11"/>
      <c r="G74" s="37">
        <v>550000</v>
      </c>
      <c r="H74" s="17"/>
      <c r="I74" s="23"/>
    </row>
    <row r="75" spans="1:9" s="5" customFormat="1" ht="12" customHeight="1">
      <c r="A75" s="10"/>
      <c r="B75" s="6"/>
      <c r="D75" s="6"/>
      <c r="E75" s="6" t="s">
        <v>24</v>
      </c>
      <c r="F75" s="11"/>
      <c r="G75" s="37">
        <v>2390000</v>
      </c>
      <c r="H75" s="17"/>
      <c r="I75" s="23"/>
    </row>
    <row r="76" spans="1:9" s="5" customFormat="1" ht="12" customHeight="1">
      <c r="A76" s="10"/>
      <c r="B76" s="6"/>
      <c r="D76" s="6"/>
      <c r="E76" s="6" t="s">
        <v>84</v>
      </c>
      <c r="F76" s="11"/>
      <c r="G76" s="37"/>
      <c r="H76" s="17"/>
      <c r="I76" s="23"/>
    </row>
    <row r="77" spans="1:9" s="5" customFormat="1" ht="12" customHeight="1">
      <c r="A77" s="10"/>
      <c r="B77" s="6"/>
      <c r="D77" s="6"/>
      <c r="E77" s="6" t="s">
        <v>38</v>
      </c>
      <c r="F77" s="11"/>
      <c r="G77" s="37"/>
      <c r="H77" s="17"/>
      <c r="I77" s="23"/>
    </row>
    <row r="78" spans="1:9" s="5" customFormat="1" ht="12" customHeight="1">
      <c r="A78" s="10"/>
      <c r="B78" s="6"/>
      <c r="D78" s="6"/>
      <c r="E78" s="6" t="s">
        <v>22</v>
      </c>
      <c r="F78" s="11"/>
      <c r="G78" s="37">
        <v>1300000</v>
      </c>
      <c r="H78" s="17"/>
      <c r="I78" s="23"/>
    </row>
    <row r="79" spans="1:9" s="5" customFormat="1" ht="12" customHeight="1">
      <c r="A79" s="10"/>
      <c r="B79" s="6"/>
      <c r="D79" s="6"/>
      <c r="E79" s="6" t="s">
        <v>21</v>
      </c>
      <c r="F79" s="11"/>
      <c r="G79" s="22"/>
      <c r="H79" s="17"/>
      <c r="I79" s="23"/>
    </row>
    <row r="80" spans="1:9" s="5" customFormat="1" ht="12" customHeight="1">
      <c r="A80" s="10"/>
      <c r="B80" s="6"/>
      <c r="D80" s="6"/>
      <c r="E80" s="6" t="s">
        <v>20</v>
      </c>
      <c r="F80" s="11"/>
      <c r="G80" s="34"/>
      <c r="H80" s="18">
        <f>+SUM(G67:G79)</f>
        <v>6950000</v>
      </c>
      <c r="I80" s="23"/>
    </row>
    <row r="81" spans="1:9" s="5" customFormat="1" ht="12" customHeight="1">
      <c r="A81" s="10"/>
      <c r="B81" s="6"/>
      <c r="C81" s="6" t="s">
        <v>19</v>
      </c>
      <c r="D81" s="6"/>
      <c r="F81" s="11"/>
      <c r="G81" s="23"/>
      <c r="H81" s="17"/>
      <c r="I81" s="40">
        <f>+H65+H80</f>
        <v>9950000</v>
      </c>
    </row>
    <row r="82" spans="1:9" s="5" customFormat="1" ht="12" customHeight="1">
      <c r="A82" s="10"/>
      <c r="B82" s="6" t="s">
        <v>18</v>
      </c>
      <c r="D82" s="6"/>
      <c r="E82" s="6"/>
      <c r="F82" s="11"/>
      <c r="G82" s="23"/>
      <c r="H82" s="17"/>
      <c r="I82" s="38">
        <f>+I61+I81</f>
        <v>424530038.66666669</v>
      </c>
    </row>
    <row r="83" spans="1:9" s="5" customFormat="1" ht="12" customHeight="1">
      <c r="A83" s="10"/>
      <c r="C83" s="6" t="s">
        <v>17</v>
      </c>
      <c r="D83" s="6"/>
      <c r="E83" s="6"/>
      <c r="F83" s="11"/>
      <c r="G83" s="23"/>
      <c r="H83" s="17"/>
      <c r="I83" s="23">
        <f>+I23-I82</f>
        <v>39733701.333333313</v>
      </c>
    </row>
    <row r="84" spans="1:9" s="5" customFormat="1" ht="12" customHeight="1">
      <c r="A84" s="10" t="s">
        <v>7</v>
      </c>
      <c r="B84" s="6" t="s">
        <v>16</v>
      </c>
      <c r="C84" s="6"/>
      <c r="D84" s="6"/>
      <c r="E84" s="6"/>
      <c r="F84" s="11"/>
      <c r="G84" s="23"/>
      <c r="H84" s="41"/>
      <c r="I84" s="23"/>
    </row>
    <row r="85" spans="1:9" s="5" customFormat="1" ht="12" customHeight="1">
      <c r="A85" s="10"/>
      <c r="B85" s="6" t="s">
        <v>15</v>
      </c>
      <c r="D85" s="6"/>
      <c r="E85" s="6"/>
      <c r="F85" s="11"/>
      <c r="G85" s="23"/>
      <c r="H85" s="18">
        <v>0</v>
      </c>
      <c r="I85" s="23"/>
    </row>
    <row r="86" spans="1:9" s="5" customFormat="1" ht="12" customHeight="1">
      <c r="A86" s="10" t="s">
        <v>14</v>
      </c>
      <c r="B86" s="6" t="s">
        <v>13</v>
      </c>
      <c r="C86" s="6"/>
      <c r="D86" s="6"/>
      <c r="E86" s="6"/>
      <c r="F86" s="11"/>
      <c r="G86" s="23"/>
      <c r="H86" s="17"/>
      <c r="I86" s="23"/>
    </row>
    <row r="87" spans="1:9" s="5" customFormat="1" ht="12" customHeight="1">
      <c r="A87" s="10"/>
      <c r="B87" s="6"/>
      <c r="C87" s="6" t="s">
        <v>12</v>
      </c>
      <c r="D87" s="6"/>
      <c r="E87" s="6"/>
      <c r="F87" s="11"/>
      <c r="G87" s="17">
        <v>3910345</v>
      </c>
      <c r="H87" s="17"/>
      <c r="I87" s="23"/>
    </row>
    <row r="88" spans="1:9" s="5" customFormat="1" ht="12" customHeight="1">
      <c r="A88" s="10"/>
      <c r="B88" s="6"/>
      <c r="C88" s="6" t="s">
        <v>81</v>
      </c>
      <c r="D88" s="6"/>
      <c r="E88" s="6"/>
      <c r="F88" s="11"/>
      <c r="G88" s="17">
        <v>72025</v>
      </c>
      <c r="H88" s="17"/>
      <c r="I88" s="23"/>
    </row>
    <row r="89" spans="1:9" s="5" customFormat="1" ht="12" customHeight="1">
      <c r="A89" s="10"/>
      <c r="B89" s="6" t="s">
        <v>11</v>
      </c>
      <c r="D89" s="6"/>
      <c r="E89" s="6"/>
      <c r="F89" s="11"/>
      <c r="G89" s="23"/>
      <c r="H89" s="18">
        <f>+SUM(G87:G88)</f>
        <v>3982370</v>
      </c>
      <c r="I89" s="23"/>
    </row>
    <row r="90" spans="1:9" s="5" customFormat="1" ht="12" customHeight="1">
      <c r="A90" s="10"/>
      <c r="B90" s="6"/>
      <c r="C90" s="6" t="s">
        <v>10</v>
      </c>
      <c r="D90" s="6"/>
      <c r="E90" s="6"/>
      <c r="F90" s="11"/>
      <c r="G90" s="23"/>
      <c r="H90" s="17"/>
      <c r="I90" s="40">
        <f>+I83+H85-H89</f>
        <v>35751331.333333313</v>
      </c>
    </row>
    <row r="91" spans="1:9" s="5" customFormat="1" ht="12" customHeight="1">
      <c r="A91" s="10"/>
      <c r="B91" s="6"/>
      <c r="C91" s="6" t="s">
        <v>9</v>
      </c>
      <c r="D91" s="6"/>
      <c r="E91" s="6"/>
      <c r="F91" s="11"/>
      <c r="G91" s="35"/>
      <c r="H91" s="17"/>
      <c r="I91" s="22">
        <v>114860354</v>
      </c>
    </row>
    <row r="92" spans="1:9" s="5" customFormat="1" ht="12" customHeight="1">
      <c r="A92" s="12"/>
      <c r="B92" s="13"/>
      <c r="C92" s="13" t="s">
        <v>8</v>
      </c>
      <c r="D92" s="13"/>
      <c r="E92" s="13"/>
      <c r="F92" s="14"/>
      <c r="G92" s="42"/>
      <c r="H92" s="18"/>
      <c r="I92" s="40">
        <f>I90+I91</f>
        <v>150611685.33333331</v>
      </c>
    </row>
    <row r="93" spans="1:9" s="5" customFormat="1" ht="14">
      <c r="A93" s="20"/>
      <c r="B93" s="19"/>
      <c r="C93" s="19"/>
      <c r="D93" s="19"/>
      <c r="E93" s="19"/>
      <c r="F93" s="19"/>
      <c r="G93" s="43"/>
      <c r="H93" s="44"/>
      <c r="I93" s="43"/>
    </row>
  </sheetData>
  <mergeCells count="5">
    <mergeCell ref="G6:I6"/>
    <mergeCell ref="C26:D26"/>
    <mergeCell ref="C33:D33"/>
    <mergeCell ref="C63:D63"/>
    <mergeCell ref="C66:D66"/>
  </mergeCells>
  <phoneticPr fontId="19"/>
  <printOptions horizontalCentered="1"/>
  <pageMargins left="0.25" right="0.25" top="0.75" bottom="0.75" header="0.3" footer="0.3"/>
  <pageSetup paperSize="9" fitToHeight="0" orientation="portrait" r:id="rId1"/>
  <headerFooter scaleWithDoc="0"/>
  <rowBreaks count="2" manualBreakCount="2">
    <brk id="60" max="8" man="1"/>
    <brk id="9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活動計算書</vt:lpstr>
      <vt:lpstr>活動計算書!Print_Area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伊藤文弥</cp:lastModifiedBy>
  <cp:lastPrinted>2023-06-03T03:25:42Z</cp:lastPrinted>
  <dcterms:created xsi:type="dcterms:W3CDTF">2012-03-27T09:26:32Z</dcterms:created>
  <dcterms:modified xsi:type="dcterms:W3CDTF">2024-05-31T21:55:57Z</dcterms:modified>
</cp:coreProperties>
</file>