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明樂ビジネス用\Desktop\"/>
    </mc:Choice>
  </mc:AlternateContent>
  <xr:revisionPtr revIDLastSave="0" documentId="8_{ADBDC6A6-B5BD-425A-9D99-AD9F0113A62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予算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/>
  <c r="B10" i="1"/>
  <c r="B11" i="1"/>
  <c r="B12" i="1"/>
  <c r="B7" i="1"/>
  <c r="C27" i="1"/>
  <c r="D27" i="1" s="1"/>
  <c r="V27" i="1"/>
  <c r="C26" i="1"/>
  <c r="D26" i="1" s="1"/>
  <c r="V26" i="1"/>
  <c r="B27" i="1"/>
  <c r="B26" i="1"/>
  <c r="P27" i="1"/>
  <c r="P26" i="1"/>
  <c r="J27" i="1"/>
  <c r="J26" i="1"/>
  <c r="O23" i="1"/>
  <c r="O20" i="1"/>
  <c r="I13" i="1"/>
  <c r="C7" i="1"/>
  <c r="C8" i="1"/>
  <c r="C9" i="1"/>
  <c r="C10" i="1"/>
  <c r="C11" i="1"/>
  <c r="C12" i="1"/>
  <c r="N29" i="1"/>
  <c r="T29" i="1"/>
  <c r="T13" i="1"/>
  <c r="N13" i="1"/>
  <c r="B19" i="1" l="1"/>
  <c r="B20" i="1"/>
  <c r="B21" i="1"/>
  <c r="B22" i="1"/>
  <c r="B23" i="1"/>
  <c r="B24" i="1"/>
  <c r="B25" i="1"/>
  <c r="B28" i="1"/>
  <c r="B18" i="1"/>
  <c r="B17" i="1"/>
  <c r="D11" i="1"/>
  <c r="D10" i="1"/>
  <c r="D9" i="1"/>
  <c r="D8" i="1"/>
  <c r="V19" i="1"/>
  <c r="V20" i="1"/>
  <c r="V21" i="1"/>
  <c r="V22" i="1"/>
  <c r="V23" i="1"/>
  <c r="V24" i="1"/>
  <c r="V25" i="1"/>
  <c r="V28" i="1"/>
  <c r="V18" i="1"/>
  <c r="V17" i="1"/>
  <c r="P19" i="1"/>
  <c r="P20" i="1"/>
  <c r="P21" i="1"/>
  <c r="P22" i="1"/>
  <c r="P23" i="1"/>
  <c r="P24" i="1"/>
  <c r="P25" i="1"/>
  <c r="P28" i="1"/>
  <c r="P18" i="1"/>
  <c r="P17" i="1"/>
  <c r="V9" i="1"/>
  <c r="V10" i="1"/>
  <c r="V11" i="1"/>
  <c r="V12" i="1"/>
  <c r="V8" i="1"/>
  <c r="V7" i="1"/>
  <c r="P9" i="1"/>
  <c r="P10" i="1"/>
  <c r="P11" i="1"/>
  <c r="P12" i="1"/>
  <c r="P8" i="1"/>
  <c r="P7" i="1"/>
  <c r="J19" i="1"/>
  <c r="J20" i="1"/>
  <c r="J21" i="1"/>
  <c r="J22" i="1"/>
  <c r="J23" i="1"/>
  <c r="J24" i="1"/>
  <c r="J25" i="1"/>
  <c r="J28" i="1"/>
  <c r="J18" i="1"/>
  <c r="J17" i="1"/>
  <c r="J10" i="1"/>
  <c r="J11" i="1"/>
  <c r="J12" i="1"/>
  <c r="J9" i="1"/>
  <c r="J8" i="1"/>
  <c r="J7" i="1"/>
  <c r="H29" i="1"/>
  <c r="H13" i="1"/>
  <c r="C20" i="1"/>
  <c r="C21" i="1"/>
  <c r="C22" i="1"/>
  <c r="C23" i="1"/>
  <c r="C24" i="1"/>
  <c r="C25" i="1"/>
  <c r="C28" i="1"/>
  <c r="C17" i="1"/>
  <c r="C19" i="1"/>
  <c r="C18" i="1"/>
  <c r="D7" i="1"/>
  <c r="O29" i="1"/>
  <c r="O13" i="1"/>
  <c r="I29" i="1"/>
  <c r="D24" i="1" l="1"/>
  <c r="C29" i="1"/>
  <c r="J29" i="1"/>
  <c r="D23" i="1"/>
  <c r="D22" i="1"/>
  <c r="D21" i="1"/>
  <c r="D20" i="1"/>
  <c r="D19" i="1"/>
  <c r="D12" i="1"/>
  <c r="D13" i="1" s="1"/>
  <c r="D17" i="1"/>
  <c r="V13" i="1"/>
  <c r="D18" i="1"/>
  <c r="D28" i="1"/>
  <c r="D25" i="1"/>
  <c r="J13" i="1"/>
  <c r="P29" i="1"/>
  <c r="V29" i="1"/>
  <c r="B29" i="1"/>
  <c r="P13" i="1"/>
  <c r="B13" i="1"/>
  <c r="D29" i="1" l="1"/>
  <c r="C13" i="1"/>
</calcChain>
</file>

<file path=xl/sharedStrings.xml><?xml version="1.0" encoding="utf-8"?>
<sst xmlns="http://schemas.openxmlformats.org/spreadsheetml/2006/main" count="135" uniqueCount="38">
  <si>
    <t>収入の部</t>
    <rPh sb="0" eb="2">
      <t>シュウニュウ</t>
    </rPh>
    <rPh sb="3" eb="4">
      <t>ブ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</si>
  <si>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</si>
  <si>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入会金</t>
    <rPh sb="0" eb="3">
      <t>ニュウカイキン</t>
    </rPh>
    <phoneticPr fontId="1"/>
  </si>
  <si>
    <t>年会費</t>
    <rPh sb="0" eb="3">
      <t>ネンカイヒ</t>
    </rPh>
    <phoneticPr fontId="1"/>
  </si>
  <si>
    <t>寄付金</t>
    <rPh sb="0" eb="3">
      <t>キフキン</t>
    </rPh>
    <phoneticPr fontId="1"/>
  </si>
  <si>
    <t>雑収入</t>
    <rPh sb="0" eb="3">
      <t>ザッシュウニュウ</t>
    </rPh>
    <phoneticPr fontId="1"/>
  </si>
  <si>
    <t>収入合計</t>
    <rPh sb="0" eb="2">
      <t>シュウニュウ</t>
    </rPh>
    <rPh sb="2" eb="4">
      <t>ゴウケイ</t>
    </rPh>
    <phoneticPr fontId="1"/>
  </si>
  <si>
    <t>助成金・補助金</t>
    <rPh sb="0" eb="3">
      <t>ジョセイキン</t>
    </rPh>
    <rPh sb="4" eb="6">
      <t>ホジョ</t>
    </rPh>
    <rPh sb="6" eb="7">
      <t>キン</t>
    </rPh>
    <phoneticPr fontId="1"/>
  </si>
  <si>
    <t>備考</t>
    <rPh sb="0" eb="2">
      <t>ビコウ</t>
    </rPh>
    <phoneticPr fontId="1"/>
  </si>
  <si>
    <t>項目</t>
    <rPh sb="0" eb="2">
      <t>コウモク</t>
    </rPh>
    <phoneticPr fontId="1"/>
  </si>
  <si>
    <t>支出の部</t>
    <rPh sb="0" eb="2">
      <t>シシュツ</t>
    </rPh>
    <rPh sb="3" eb="4">
      <t>ブ</t>
    </rPh>
    <phoneticPr fontId="1"/>
  </si>
  <si>
    <t>報酬費</t>
    <rPh sb="0" eb="2">
      <t>ホウシュウ</t>
    </rPh>
    <rPh sb="2" eb="3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</si>
  <si>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</si>
  <si>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通信費</t>
    <rPh sb="0" eb="3">
      <t>ツウシンヒ</t>
    </rPh>
    <phoneticPr fontId="1"/>
  </si>
  <si>
    <t>消耗品費</t>
    <rPh sb="0" eb="3">
      <t>ショウモウヒン</t>
    </rPh>
    <rPh sb="3" eb="4">
      <t>ヒ</t>
    </rPh>
    <phoneticPr fontId="1"/>
  </si>
  <si>
    <t>諸経費</t>
    <rPh sb="0" eb="3">
      <t>ショケイヒ</t>
    </rPh>
    <phoneticPr fontId="1"/>
  </si>
  <si>
    <t>備品購入費</t>
    <rPh sb="0" eb="2">
      <t>ビヒン</t>
    </rPh>
    <rPh sb="2" eb="5">
      <t>コウニュウヒ</t>
    </rPh>
    <phoneticPr fontId="1"/>
  </si>
  <si>
    <t>燃料費</t>
    <rPh sb="0" eb="3">
      <t>ネンリョウヒ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</si>
  <si>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</si>
  <si>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予備費</t>
    <rPh sb="0" eb="3">
      <t>ヨビヒ</t>
    </rPh>
    <phoneticPr fontId="1"/>
  </si>
  <si>
    <t>使用料及び賃借料</t>
    <rPh sb="0" eb="2">
      <t>シヨウ</t>
    </rPh>
    <rPh sb="2" eb="3">
      <t>リョウ</t>
    </rPh>
    <rPh sb="3" eb="4">
      <t>オヨ</t>
    </rPh>
    <rPh sb="5" eb="8">
      <t>チンシャクリョウ</t>
    </rPh>
    <phoneticPr fontId="1"/>
  </si>
  <si>
    <t>支出合計</t>
    <rPh sb="0" eb="2">
      <t>シシュツ</t>
    </rPh>
    <rPh sb="2" eb="4">
      <t>ゴウケイ</t>
    </rPh>
    <phoneticPr fontId="1"/>
  </si>
  <si>
    <t>【本体会計】</t>
    <rPh sb="1" eb="3">
      <t>ホンタイ</t>
    </rPh>
    <rPh sb="3" eb="5">
      <t>カイケイ</t>
    </rPh>
    <phoneticPr fontId="1"/>
  </si>
  <si>
    <t>本年度予算</t>
    <rPh sb="0" eb="3">
      <t>ホンネンド</t>
    </rPh>
    <rPh sb="3" eb="5">
      <t>ヨサン</t>
    </rPh>
    <phoneticPr fontId="1"/>
  </si>
  <si>
    <t>前値度予算</t>
    <rPh sb="0" eb="2">
      <t>ゼンネ</t>
    </rPh>
    <rPh sb="2" eb="3">
      <t>ド</t>
    </rPh>
    <rPh sb="3" eb="5">
      <t>ヨサン</t>
    </rPh>
    <phoneticPr fontId="1"/>
  </si>
  <si>
    <t>比較増減</t>
    <rPh sb="0" eb="2">
      <t>ヒカク</t>
    </rPh>
    <rPh sb="2" eb="4">
      <t>ゾウゲン</t>
    </rPh>
    <phoneticPr fontId="1"/>
  </si>
  <si>
    <t>前年度予算</t>
    <rPh sb="0" eb="3">
      <t>ゼンネンド</t>
    </rPh>
    <rPh sb="3" eb="5">
      <t>ヨサン</t>
    </rPh>
    <phoneticPr fontId="1"/>
  </si>
  <si>
    <t>@1,000</t>
    <phoneticPr fontId="1"/>
  </si>
  <si>
    <t>電気代等</t>
    <rPh sb="0" eb="2">
      <t>デンキ</t>
    </rPh>
    <rPh sb="2" eb="3">
      <t>ダイ</t>
    </rPh>
    <rPh sb="3" eb="4">
      <t>トウ</t>
    </rPh>
    <phoneticPr fontId="1"/>
  </si>
  <si>
    <t>ホームページ年間使用料
ロッカー等使用料</t>
    <rPh sb="6" eb="8">
      <t>ネンカン</t>
    </rPh>
    <rPh sb="8" eb="11">
      <t>シヨウリョウ</t>
    </rPh>
    <rPh sb="16" eb="17">
      <t>トウ</t>
    </rPh>
    <rPh sb="17" eb="20">
      <t>シヨウリョウ</t>
    </rPh>
    <phoneticPr fontId="1"/>
  </si>
  <si>
    <t>【助成金（イオン財団）】</t>
    <rPh sb="1" eb="4">
      <t>ジョセイキン</t>
    </rPh>
    <rPh sb="8" eb="10">
      <t>ザイダン</t>
    </rPh>
    <phoneticPr fontId="1"/>
  </si>
  <si>
    <t>前年度予算</t>
    <rPh sb="0" eb="3">
      <t>ゼンネンド</t>
    </rPh>
    <rPh sb="2" eb="3">
      <t>ド</t>
    </rPh>
    <rPh sb="3" eb="5">
      <t>ヨサン</t>
    </rPh>
    <phoneticPr fontId="1"/>
  </si>
  <si>
    <t>【ふるさと納税】</t>
    <rPh sb="5" eb="7">
      <t>ノウゼイ</t>
    </rPh>
    <phoneticPr fontId="1"/>
  </si>
  <si>
    <t>@1,000：会員数26名</t>
    <rPh sb="7" eb="9">
      <t>カイイン</t>
    </rPh>
    <rPh sb="9" eb="10">
      <t>スウ</t>
    </rPh>
    <rPh sb="12" eb="13">
      <t>メイ</t>
    </rPh>
    <phoneticPr fontId="1"/>
  </si>
  <si>
    <t>返礼品</t>
    <rPh sb="0" eb="3">
      <t>ヘンレイヒン</t>
    </rPh>
    <phoneticPr fontId="1"/>
  </si>
  <si>
    <t>支払手数料</t>
    <rPh sb="0" eb="5">
      <t>シハライテスウリョウ</t>
    </rPh>
    <phoneticPr fontId="1"/>
  </si>
  <si>
    <t>令和　3　年度　ふるさと・夢つむぎネットワーク
予　算　書　（案）</t>
    <rPh sb="0" eb="1">
      <t>レイ</t>
    </rPh>
    <rPh sb="1" eb="2">
      <t>ワ</t>
    </rPh>
    <rPh sb="5" eb="7">
      <t>ネンド</t>
    </rPh>
    <rPh sb="13" eb="14">
      <t>ユメ</t>
    </rPh>
    <rPh sb="24" eb="25">
      <t>ヨ</t>
    </rPh>
    <rPh sb="26" eb="27">
      <t>サン</t>
    </rPh>
    <rPh sb="28" eb="29">
      <t>ショ</t>
    </rPh>
    <rPh sb="31" eb="32">
      <t>アン</t>
    </rPh>
    <phoneticPr fontId="1"/>
  </si>
  <si>
    <t>自　：　令和　　3年　4月　1日
至　：　令和　　4年　3月31日</t>
    <rPh sb="0" eb="1">
      <t>ジ</t>
    </rPh>
    <rPh sb="4" eb="5">
      <t>レイ</t>
    </rPh>
    <rPh sb="5" eb="6">
      <t>ワ</t>
    </rPh>
    <rPh sb="9" eb="10">
      <t>ネン</t>
    </rPh>
    <rPh sb="10" eb="11">
      <t>ヘイネン</t>
    </rPh>
    <rPh sb="12" eb="13">
      <t>ガツ</t>
    </rPh>
    <rPh sb="15" eb="16">
      <t>ニチ</t>
    </rPh>
    <rPh sb="17" eb="18">
      <t>イタ</t>
    </rPh>
    <rPh sb="21" eb="22">
      <t>レイ</t>
    </rPh>
    <rPh sb="22" eb="23">
      <t>ワ</t>
    </rPh>
    <rPh sb="26" eb="27">
      <t>ネン</t>
    </rPh>
    <rPh sb="29" eb="30">
      <t>ガツ</t>
    </rPh>
    <rPh sb="32" eb="3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</si>
</sst>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6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176" fontId="6" fillId="0" borderId="2" xfId="0" applyNumberFormat="1" applyFont="1" applyBorder="1">
      <alignment vertical="center"/>
    </xf>
    <xf numFmtId="176" fontId="4" fillId="0" borderId="0" xfId="0" applyNumberFormat="1" applyFont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0" borderId="1" xfId="1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1" applyNumberFormat="1" applyFont="1" applyBorder="1">
      <alignment vertical="center"/>
    </xf>
    <xf numFmtId="176" fontId="6" fillId="0" borderId="1" xfId="1" applyNumberFormat="1" applyFont="1" applyBorder="1">
      <alignment vertical="center"/>
    </xf>
    <xf numFmtId="176" fontId="6" fillId="0" borderId="3" xfId="0" applyNumberFormat="1" applyFont="1" applyBorder="1">
      <alignment vertical="center"/>
    </xf>
    <xf numFmtId="176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left" wrapText="1"/>
    </xf>
    <xf numFmtId="49" fontId="6" fillId="0" borderId="1" xfId="0" applyNumberFormat="1" applyFont="1" applyBorder="1">
      <alignment vertical="center"/>
    </xf>
    <xf numFmtId="176" fontId="6" fillId="0" borderId="1" xfId="0" applyNumberFormat="1" applyFont="1" applyBorder="1" applyAlignment="1">
      <alignment vertical="center" shrinkToFit="1"/>
    </xf>
    <xf numFmtId="176" fontId="10" fillId="0" borderId="1" xfId="0" applyNumberFormat="1" applyFont="1" applyBorder="1" applyAlignment="1">
      <alignment vertical="center" shrinkToFit="1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>
      <alignment vertical="center"/>
    </xf>
    <xf numFmtId="176" fontId="3" fillId="0" borderId="9" xfId="0" applyNumberFormat="1" applyFont="1" applyBorder="1">
      <alignment vertical="center"/>
    </xf>
    <xf numFmtId="176" fontId="3" fillId="0" borderId="10" xfId="1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176" fontId="12" fillId="0" borderId="0" xfId="0" applyNumberFormat="1" applyFont="1" applyBorder="1">
      <alignment vertical="center"/>
    </xf>
    <xf numFmtId="176" fontId="13" fillId="0" borderId="0" xfId="0" applyNumberFormat="1" applyFont="1">
      <alignment vertical="center"/>
    </xf>
    <xf numFmtId="49" fontId="10" fillId="0" borderId="1" xfId="0" applyNumberFormat="1" applyFont="1" applyBorder="1" applyAlignment="1">
      <alignment vertical="center" wrapText="1"/>
    </xf>
    <xf numFmtId="49" fontId="3" fillId="0" borderId="8" xfId="0" applyNumberFormat="1" applyFont="1" applyBorder="1">
      <alignment vertical="center"/>
    </xf>
    <xf numFmtId="49" fontId="3" fillId="0" borderId="11" xfId="0" applyNumberFormat="1" applyFont="1" applyBorder="1">
      <alignment vertical="center"/>
    </xf>
    <xf numFmtId="49" fontId="6" fillId="0" borderId="1" xfId="0" applyNumberFormat="1" applyFont="1" applyBorder="1" applyAlignment="1">
      <alignment vertical="center" wrapText="1"/>
    </xf>
    <xf numFmtId="176" fontId="16" fillId="0" borderId="1" xfId="1" applyNumberFormat="1" applyFont="1" applyBorder="1">
      <alignment vertical="center"/>
    </xf>
    <xf numFmtId="176" fontId="9" fillId="0" borderId="0" xfId="0" applyNumberFormat="1" applyFont="1" applyAlignment="1">
      <alignment horizontal="center" vertical="center" wrapText="1"/>
    </xf>
    <xf numFmtId="176" fontId="13" fillId="0" borderId="0" xfId="0" applyNumberFormat="1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 wrapText="1"/>
    </xf>
    <xf numFmtId="176" fontId="14" fillId="0" borderId="0" xfId="0" applyNumberFormat="1" applyFont="1" applyAlignment="1">
      <alignment horizontal="center" vertical="center"/>
    </xf>
    <xf numFmtId="176" fontId="15" fillId="0" borderId="0" xfId="0" applyNumberFormat="1" applyFont="1" applyAlignment="1">
      <alignment horizontal="left" wrapText="1"/>
    </xf>
    <xf numFmtId="176" fontId="6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tabSelected="1" zoomScaleNormal="100" workbookViewId="0">
      <selection activeCell="A3" sqref="A3"/>
    </sheetView>
  </sheetViews>
  <sheetFormatPr defaultColWidth="9" defaultRowHeight="16.2" x14ac:dyDescent="0.2"/>
  <cols>
    <col min="1" max="1" width="23.21875" style="1" customWidth="1"/>
    <col min="2" max="4" width="15.33203125" style="1" customWidth="1"/>
    <col min="5" max="5" width="22.33203125" style="1" customWidth="1"/>
    <col min="6" max="6" width="1.88671875" style="1" customWidth="1"/>
    <col min="7" max="7" width="11.77734375" style="2" customWidth="1"/>
    <col min="8" max="9" width="8.77734375" style="2" customWidth="1"/>
    <col min="10" max="10" width="9.77734375" style="2" customWidth="1"/>
    <col min="11" max="11" width="18.77734375" style="2" customWidth="1"/>
    <col min="12" max="12" width="0.44140625" style="2" customWidth="1"/>
    <col min="13" max="13" width="11.77734375" style="2" customWidth="1"/>
    <col min="14" max="15" width="8.77734375" style="2" customWidth="1"/>
    <col min="16" max="16" width="10" style="2" customWidth="1"/>
    <col min="17" max="17" width="18.77734375" style="2" customWidth="1"/>
    <col min="18" max="18" width="0.44140625" style="2" customWidth="1"/>
    <col min="19" max="19" width="11.77734375" style="2" customWidth="1"/>
    <col min="20" max="21" width="8.77734375" style="2" customWidth="1"/>
    <col min="22" max="22" width="9.88671875" style="2" customWidth="1"/>
    <col min="23" max="23" width="18.77734375" style="1" customWidth="1"/>
    <col min="24" max="16384" width="9" style="1"/>
  </cols>
  <sheetData>
    <row r="1" spans="1:23" ht="78" customHeight="1" x14ac:dyDescent="0.2">
      <c r="A1" s="38" t="s">
        <v>36</v>
      </c>
      <c r="B1" s="39"/>
      <c r="C1" s="39"/>
      <c r="D1" s="39"/>
      <c r="E1" s="39"/>
    </row>
    <row r="2" spans="1:23" s="30" customFormat="1" ht="54.75" customHeight="1" x14ac:dyDescent="0.25">
      <c r="A2" s="36" t="s">
        <v>37</v>
      </c>
      <c r="B2" s="37"/>
      <c r="C2" s="37"/>
      <c r="D2" s="37"/>
      <c r="E2" s="37"/>
      <c r="S2" s="40"/>
      <c r="T2" s="40"/>
      <c r="U2" s="40"/>
      <c r="V2" s="40"/>
      <c r="W2" s="40"/>
    </row>
    <row r="3" spans="1:23" ht="33.75" customHeight="1" x14ac:dyDescent="0.2">
      <c r="A3" s="15"/>
      <c r="B3" s="16"/>
      <c r="C3" s="16"/>
      <c r="D3" s="16"/>
      <c r="E3" s="16"/>
      <c r="S3" s="17"/>
      <c r="T3" s="17"/>
      <c r="U3" s="17"/>
      <c r="V3" s="17"/>
      <c r="W3" s="17"/>
    </row>
    <row r="4" spans="1:23" ht="39" customHeight="1" x14ac:dyDescent="0.2">
      <c r="G4" s="29" t="s">
        <v>22</v>
      </c>
      <c r="H4" s="3"/>
      <c r="I4" s="3"/>
      <c r="J4" s="3"/>
      <c r="L4" s="3"/>
      <c r="M4" s="29" t="s">
        <v>30</v>
      </c>
      <c r="R4" s="3"/>
      <c r="S4" s="29" t="s">
        <v>32</v>
      </c>
      <c r="T4" s="3"/>
      <c r="U4" s="3"/>
      <c r="V4" s="3"/>
    </row>
    <row r="5" spans="1:23" ht="39" customHeight="1" thickBot="1" x14ac:dyDescent="0.25">
      <c r="A5" s="4" t="s">
        <v>0</v>
      </c>
      <c r="G5" s="5" t="s">
        <v>0</v>
      </c>
      <c r="I5" s="5"/>
      <c r="J5" s="5"/>
      <c r="K5" s="5"/>
      <c r="L5" s="5"/>
      <c r="M5" s="5" t="s">
        <v>0</v>
      </c>
      <c r="O5" s="5"/>
      <c r="P5" s="5"/>
      <c r="Q5" s="5"/>
      <c r="R5" s="5"/>
      <c r="S5" s="5" t="s">
        <v>0</v>
      </c>
      <c r="T5" s="41"/>
      <c r="U5" s="42"/>
      <c r="V5" s="42"/>
      <c r="W5" s="42"/>
    </row>
    <row r="6" spans="1:23" s="6" customFormat="1" ht="30" customHeight="1" x14ac:dyDescent="0.2">
      <c r="A6" s="21" t="s">
        <v>9</v>
      </c>
      <c r="B6" s="22" t="s">
        <v>23</v>
      </c>
      <c r="C6" s="22" t="s">
        <v>31</v>
      </c>
      <c r="D6" s="22" t="s">
        <v>25</v>
      </c>
      <c r="E6" s="23" t="s">
        <v>8</v>
      </c>
      <c r="G6" s="7" t="s">
        <v>9</v>
      </c>
      <c r="H6" s="8" t="s">
        <v>23</v>
      </c>
      <c r="I6" s="8" t="s">
        <v>26</v>
      </c>
      <c r="J6" s="8" t="s">
        <v>25</v>
      </c>
      <c r="K6" s="7" t="s">
        <v>8</v>
      </c>
      <c r="L6" s="7"/>
      <c r="M6" s="7" t="s">
        <v>9</v>
      </c>
      <c r="N6" s="8" t="s">
        <v>23</v>
      </c>
      <c r="O6" s="8" t="s">
        <v>26</v>
      </c>
      <c r="P6" s="8" t="s">
        <v>25</v>
      </c>
      <c r="Q6" s="7" t="s">
        <v>8</v>
      </c>
      <c r="R6" s="7"/>
      <c r="S6" s="7" t="s">
        <v>9</v>
      </c>
      <c r="T6" s="8" t="s">
        <v>23</v>
      </c>
      <c r="U6" s="8" t="s">
        <v>26</v>
      </c>
      <c r="V6" s="8" t="s">
        <v>25</v>
      </c>
      <c r="W6" s="7" t="s">
        <v>8</v>
      </c>
    </row>
    <row r="7" spans="1:23" ht="30" customHeight="1" x14ac:dyDescent="0.2">
      <c r="A7" s="24" t="s">
        <v>1</v>
      </c>
      <c r="B7" s="10">
        <f>H7+N7+T7</f>
        <v>130317</v>
      </c>
      <c r="C7" s="9">
        <f>I7</f>
        <v>94363</v>
      </c>
      <c r="D7" s="9">
        <f>B7-C7</f>
        <v>35954</v>
      </c>
      <c r="E7" s="32"/>
      <c r="G7" s="11" t="s">
        <v>1</v>
      </c>
      <c r="H7" s="12">
        <v>130317</v>
      </c>
      <c r="I7" s="12">
        <v>94363</v>
      </c>
      <c r="J7" s="11">
        <f t="shared" ref="J7:J12" si="0">H7-I7</f>
        <v>35954</v>
      </c>
      <c r="K7" s="18"/>
      <c r="L7" s="11"/>
      <c r="M7" s="11" t="s">
        <v>1</v>
      </c>
      <c r="N7" s="12">
        <v>0</v>
      </c>
      <c r="O7" s="12">
        <v>0</v>
      </c>
      <c r="P7" s="11">
        <f>N7-O7</f>
        <v>0</v>
      </c>
      <c r="Q7" s="18"/>
      <c r="R7" s="11"/>
      <c r="S7" s="11" t="s">
        <v>1</v>
      </c>
      <c r="T7" s="12">
        <v>0</v>
      </c>
      <c r="U7" s="13">
        <v>0</v>
      </c>
      <c r="V7" s="13">
        <f>T7-U7</f>
        <v>0</v>
      </c>
      <c r="W7" s="18"/>
    </row>
    <row r="8" spans="1:23" ht="30" customHeight="1" x14ac:dyDescent="0.2">
      <c r="A8" s="24" t="s">
        <v>2</v>
      </c>
      <c r="B8" s="10">
        <f t="shared" ref="B8:B12" si="1">H8+N8+T8</f>
        <v>0</v>
      </c>
      <c r="C8" s="9">
        <f>I8</f>
        <v>0</v>
      </c>
      <c r="D8" s="9">
        <f>B8-C8</f>
        <v>0</v>
      </c>
      <c r="E8" s="32"/>
      <c r="G8" s="11" t="s">
        <v>2</v>
      </c>
      <c r="H8" s="12">
        <v>0</v>
      </c>
      <c r="I8" s="12">
        <v>0</v>
      </c>
      <c r="J8" s="11">
        <f t="shared" si="0"/>
        <v>0</v>
      </c>
      <c r="K8" s="18" t="s">
        <v>27</v>
      </c>
      <c r="L8" s="11"/>
      <c r="M8" s="11" t="s">
        <v>2</v>
      </c>
      <c r="N8" s="12">
        <v>0</v>
      </c>
      <c r="O8" s="12">
        <v>0</v>
      </c>
      <c r="P8" s="11">
        <f>N8-O8</f>
        <v>0</v>
      </c>
      <c r="Q8" s="18"/>
      <c r="R8" s="11"/>
      <c r="S8" s="11" t="s">
        <v>2</v>
      </c>
      <c r="T8" s="12">
        <v>0</v>
      </c>
      <c r="U8" s="13">
        <v>0</v>
      </c>
      <c r="V8" s="13">
        <f>T8-U8</f>
        <v>0</v>
      </c>
      <c r="W8" s="18"/>
    </row>
    <row r="9" spans="1:23" ht="30" customHeight="1" x14ac:dyDescent="0.2">
      <c r="A9" s="24" t="s">
        <v>3</v>
      </c>
      <c r="B9" s="10">
        <f t="shared" si="1"/>
        <v>26000</v>
      </c>
      <c r="C9" s="9">
        <f>I9</f>
        <v>22000</v>
      </c>
      <c r="D9" s="9">
        <f t="shared" ref="D9:D12" si="2">B9-C9</f>
        <v>4000</v>
      </c>
      <c r="E9" s="32"/>
      <c r="G9" s="11" t="s">
        <v>3</v>
      </c>
      <c r="H9" s="12">
        <v>26000</v>
      </c>
      <c r="I9" s="12">
        <v>22000</v>
      </c>
      <c r="J9" s="11">
        <f t="shared" si="0"/>
        <v>4000</v>
      </c>
      <c r="K9" s="18" t="s">
        <v>33</v>
      </c>
      <c r="L9" s="11"/>
      <c r="M9" s="11" t="s">
        <v>3</v>
      </c>
      <c r="N9" s="12">
        <v>0</v>
      </c>
      <c r="O9" s="12">
        <v>0</v>
      </c>
      <c r="P9" s="11">
        <f t="shared" ref="P9:P12" si="3">N9-O9</f>
        <v>0</v>
      </c>
      <c r="Q9" s="18"/>
      <c r="R9" s="11"/>
      <c r="S9" s="11" t="s">
        <v>3</v>
      </c>
      <c r="T9" s="12">
        <v>0</v>
      </c>
      <c r="U9" s="13">
        <v>0</v>
      </c>
      <c r="V9" s="13">
        <f t="shared" ref="V9:V12" si="4">T9-U9</f>
        <v>0</v>
      </c>
      <c r="W9" s="18"/>
    </row>
    <row r="10" spans="1:23" ht="30" customHeight="1" x14ac:dyDescent="0.2">
      <c r="A10" s="24" t="s">
        <v>7</v>
      </c>
      <c r="B10" s="10">
        <f t="shared" si="1"/>
        <v>1260000</v>
      </c>
      <c r="C10" s="9">
        <f>O10</f>
        <v>720000</v>
      </c>
      <c r="D10" s="9">
        <f t="shared" si="2"/>
        <v>540000</v>
      </c>
      <c r="E10" s="32"/>
      <c r="G10" s="19" t="s">
        <v>7</v>
      </c>
      <c r="H10" s="12">
        <v>0</v>
      </c>
      <c r="I10" s="12">
        <v>0</v>
      </c>
      <c r="J10" s="11">
        <f t="shared" si="0"/>
        <v>0</v>
      </c>
      <c r="K10" s="18"/>
      <c r="L10" s="11"/>
      <c r="M10" s="19" t="s">
        <v>7</v>
      </c>
      <c r="N10" s="12">
        <v>1260000</v>
      </c>
      <c r="O10" s="12">
        <v>720000</v>
      </c>
      <c r="P10" s="11">
        <f t="shared" si="3"/>
        <v>540000</v>
      </c>
      <c r="Q10" s="18"/>
      <c r="R10" s="11"/>
      <c r="S10" s="19" t="s">
        <v>7</v>
      </c>
      <c r="T10" s="35">
        <v>0</v>
      </c>
      <c r="U10" s="13">
        <v>0</v>
      </c>
      <c r="V10" s="13">
        <f t="shared" si="4"/>
        <v>0</v>
      </c>
      <c r="W10" s="18"/>
    </row>
    <row r="11" spans="1:23" ht="30" customHeight="1" x14ac:dyDescent="0.2">
      <c r="A11" s="24" t="s">
        <v>4</v>
      </c>
      <c r="B11" s="10">
        <f t="shared" si="1"/>
        <v>94640</v>
      </c>
      <c r="C11" s="9">
        <f>I11</f>
        <v>0</v>
      </c>
      <c r="D11" s="9">
        <f t="shared" si="2"/>
        <v>94640</v>
      </c>
      <c r="E11" s="32"/>
      <c r="G11" s="11" t="s">
        <v>4</v>
      </c>
      <c r="H11" s="12">
        <v>0</v>
      </c>
      <c r="I11" s="12">
        <v>0</v>
      </c>
      <c r="J11" s="11">
        <f t="shared" si="0"/>
        <v>0</v>
      </c>
      <c r="K11" s="18"/>
      <c r="L11" s="11"/>
      <c r="M11" s="11" t="s">
        <v>4</v>
      </c>
      <c r="N11" s="35">
        <v>94640</v>
      </c>
      <c r="O11" s="35">
        <v>76165</v>
      </c>
      <c r="P11" s="11">
        <f t="shared" si="3"/>
        <v>18475</v>
      </c>
      <c r="Q11" s="18"/>
      <c r="R11" s="11"/>
      <c r="S11" s="11" t="s">
        <v>4</v>
      </c>
      <c r="T11" s="35">
        <v>0</v>
      </c>
      <c r="U11" s="13">
        <v>0</v>
      </c>
      <c r="V11" s="13">
        <f t="shared" si="4"/>
        <v>0</v>
      </c>
      <c r="W11" s="18"/>
    </row>
    <row r="12" spans="1:23" ht="30" customHeight="1" x14ac:dyDescent="0.2">
      <c r="A12" s="24" t="s">
        <v>5</v>
      </c>
      <c r="B12" s="10">
        <f t="shared" si="1"/>
        <v>0</v>
      </c>
      <c r="C12" s="9">
        <f>I12</f>
        <v>0</v>
      </c>
      <c r="D12" s="9">
        <f t="shared" si="2"/>
        <v>0</v>
      </c>
      <c r="E12" s="32"/>
      <c r="G12" s="11" t="s">
        <v>5</v>
      </c>
      <c r="H12" s="12">
        <v>0</v>
      </c>
      <c r="I12" s="12">
        <v>0</v>
      </c>
      <c r="J12" s="11">
        <f t="shared" si="0"/>
        <v>0</v>
      </c>
      <c r="K12" s="18"/>
      <c r="L12" s="11"/>
      <c r="M12" s="11" t="s">
        <v>5</v>
      </c>
      <c r="N12" s="12">
        <v>0</v>
      </c>
      <c r="O12" s="12">
        <v>0</v>
      </c>
      <c r="P12" s="11">
        <f t="shared" si="3"/>
        <v>0</v>
      </c>
      <c r="Q12" s="18"/>
      <c r="R12" s="11"/>
      <c r="S12" s="11" t="s">
        <v>5</v>
      </c>
      <c r="T12" s="12">
        <v>0</v>
      </c>
      <c r="U12" s="13">
        <v>0</v>
      </c>
      <c r="V12" s="13">
        <f t="shared" si="4"/>
        <v>0</v>
      </c>
      <c r="W12" s="18"/>
    </row>
    <row r="13" spans="1:23" ht="30" customHeight="1" thickBot="1" x14ac:dyDescent="0.25">
      <c r="A13" s="25" t="s">
        <v>6</v>
      </c>
      <c r="B13" s="26">
        <f>SUM(B7:B12)</f>
        <v>1510957</v>
      </c>
      <c r="C13" s="27">
        <f>SUM(C7:C12)</f>
        <v>836363</v>
      </c>
      <c r="D13" s="27">
        <f>SUM(D7:D12)</f>
        <v>674594</v>
      </c>
      <c r="E13" s="33"/>
      <c r="G13" s="11" t="s">
        <v>6</v>
      </c>
      <c r="H13" s="12">
        <f>SUM(H7:H12)</f>
        <v>156317</v>
      </c>
      <c r="I13" s="12">
        <f>SUM(I7:I12)</f>
        <v>116363</v>
      </c>
      <c r="J13" s="11">
        <f>SUM(J7:J12)</f>
        <v>39954</v>
      </c>
      <c r="K13" s="18"/>
      <c r="L13" s="11"/>
      <c r="M13" s="11" t="s">
        <v>6</v>
      </c>
      <c r="N13" s="35">
        <f>SUM(N7:N12)</f>
        <v>1354640</v>
      </c>
      <c r="O13" s="11">
        <f>SUM(O7:O12)</f>
        <v>796165</v>
      </c>
      <c r="P13" s="11">
        <f>SUM(P7:P12)</f>
        <v>558475</v>
      </c>
      <c r="Q13" s="11"/>
      <c r="R13" s="11"/>
      <c r="S13" s="11" t="s">
        <v>6</v>
      </c>
      <c r="T13" s="35">
        <f>SUM(T7:T12)</f>
        <v>0</v>
      </c>
      <c r="U13" s="13">
        <v>0</v>
      </c>
      <c r="V13" s="13">
        <f>SUM(V7:V12)</f>
        <v>0</v>
      </c>
      <c r="W13" s="9"/>
    </row>
    <row r="14" spans="1:23" ht="30" customHeight="1" x14ac:dyDescent="0.2"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3" ht="30" customHeight="1" thickBot="1" x14ac:dyDescent="0.25">
      <c r="A15" s="4" t="s">
        <v>10</v>
      </c>
      <c r="G15" s="5" t="s">
        <v>10</v>
      </c>
      <c r="H15" s="5"/>
      <c r="I15" s="5"/>
      <c r="J15" s="5"/>
      <c r="K15" s="5"/>
      <c r="L15" s="5"/>
      <c r="M15" s="5" t="s">
        <v>10</v>
      </c>
      <c r="N15" s="5"/>
      <c r="O15" s="5"/>
      <c r="P15" s="5"/>
      <c r="Q15" s="5"/>
      <c r="R15" s="5"/>
      <c r="S15" s="5" t="s">
        <v>10</v>
      </c>
      <c r="T15" s="5"/>
      <c r="U15" s="5"/>
      <c r="V15" s="5"/>
    </row>
    <row r="16" spans="1:23" s="6" customFormat="1" ht="30" customHeight="1" x14ac:dyDescent="0.2">
      <c r="A16" s="21" t="s">
        <v>9</v>
      </c>
      <c r="B16" s="22" t="s">
        <v>23</v>
      </c>
      <c r="C16" s="22" t="s">
        <v>24</v>
      </c>
      <c r="D16" s="22" t="s">
        <v>25</v>
      </c>
      <c r="E16" s="23" t="s">
        <v>8</v>
      </c>
      <c r="G16" s="7" t="s">
        <v>9</v>
      </c>
      <c r="H16" s="7" t="s">
        <v>23</v>
      </c>
      <c r="I16" s="7" t="s">
        <v>26</v>
      </c>
      <c r="J16" s="8" t="s">
        <v>25</v>
      </c>
      <c r="K16" s="7" t="s">
        <v>8</v>
      </c>
      <c r="L16" s="7"/>
      <c r="M16" s="7" t="s">
        <v>9</v>
      </c>
      <c r="N16" s="7" t="s">
        <v>23</v>
      </c>
      <c r="O16" s="7" t="s">
        <v>26</v>
      </c>
      <c r="P16" s="8" t="s">
        <v>25</v>
      </c>
      <c r="Q16" s="7" t="s">
        <v>8</v>
      </c>
      <c r="R16" s="7"/>
      <c r="S16" s="7" t="s">
        <v>9</v>
      </c>
      <c r="T16" s="7" t="s">
        <v>23</v>
      </c>
      <c r="U16" s="7" t="s">
        <v>26</v>
      </c>
      <c r="V16" s="8" t="s">
        <v>25</v>
      </c>
      <c r="W16" s="7" t="s">
        <v>8</v>
      </c>
    </row>
    <row r="17" spans="1:23" ht="30" customHeight="1" x14ac:dyDescent="0.2">
      <c r="A17" s="24" t="s">
        <v>11</v>
      </c>
      <c r="B17" s="10">
        <f>H17+N17+T17</f>
        <v>164000</v>
      </c>
      <c r="C17" s="9">
        <f>I17+O17+U17</f>
        <v>144000</v>
      </c>
      <c r="D17" s="9">
        <f>B17-C17</f>
        <v>20000</v>
      </c>
      <c r="E17" s="18"/>
      <c r="G17" s="11" t="s">
        <v>11</v>
      </c>
      <c r="H17" s="12">
        <v>0</v>
      </c>
      <c r="I17" s="12">
        <v>0</v>
      </c>
      <c r="J17" s="11">
        <f>H17-I17</f>
        <v>0</v>
      </c>
      <c r="K17" s="18"/>
      <c r="L17" s="11"/>
      <c r="M17" s="11" t="s">
        <v>11</v>
      </c>
      <c r="N17" s="35">
        <v>164000</v>
      </c>
      <c r="O17" s="35">
        <v>144000</v>
      </c>
      <c r="P17" s="11">
        <f>N17-O17</f>
        <v>20000</v>
      </c>
      <c r="Q17" s="18"/>
      <c r="R17" s="11"/>
      <c r="S17" s="11" t="s">
        <v>11</v>
      </c>
      <c r="T17" s="12">
        <v>0</v>
      </c>
      <c r="U17" s="13">
        <v>0</v>
      </c>
      <c r="V17" s="13">
        <f>T17-U17</f>
        <v>0</v>
      </c>
      <c r="W17" s="18"/>
    </row>
    <row r="18" spans="1:23" ht="30" customHeight="1" x14ac:dyDescent="0.2">
      <c r="A18" s="24" t="s">
        <v>12</v>
      </c>
      <c r="B18" s="10">
        <f>H18+N18+T18</f>
        <v>10000</v>
      </c>
      <c r="C18" s="9">
        <f>I18+O18+U18</f>
        <v>5000</v>
      </c>
      <c r="D18" s="9">
        <f>B18-C18</f>
        <v>5000</v>
      </c>
      <c r="E18" s="18"/>
      <c r="G18" s="11" t="s">
        <v>12</v>
      </c>
      <c r="H18" s="12">
        <v>10000</v>
      </c>
      <c r="I18" s="12">
        <v>5000</v>
      </c>
      <c r="J18" s="11">
        <f>H18-I18</f>
        <v>5000</v>
      </c>
      <c r="K18" s="18"/>
      <c r="L18" s="11"/>
      <c r="M18" s="11" t="s">
        <v>12</v>
      </c>
      <c r="N18" s="12">
        <v>0</v>
      </c>
      <c r="O18" s="12">
        <v>0</v>
      </c>
      <c r="P18" s="11">
        <f>N18-O18</f>
        <v>0</v>
      </c>
      <c r="Q18" s="18"/>
      <c r="R18" s="11"/>
      <c r="S18" s="11" t="s">
        <v>12</v>
      </c>
      <c r="T18" s="12">
        <v>0</v>
      </c>
      <c r="U18" s="13">
        <v>0</v>
      </c>
      <c r="V18" s="13">
        <f>T18-U18</f>
        <v>0</v>
      </c>
      <c r="W18" s="18"/>
    </row>
    <row r="19" spans="1:23" ht="30" customHeight="1" x14ac:dyDescent="0.2">
      <c r="A19" s="24" t="s">
        <v>13</v>
      </c>
      <c r="B19" s="10">
        <f t="shared" ref="B19:B28" si="5">H19+N19+T19</f>
        <v>10000</v>
      </c>
      <c r="C19" s="9">
        <f>I19+O19+U19</f>
        <v>5000</v>
      </c>
      <c r="D19" s="9">
        <f t="shared" ref="D19:D28" si="6">B19-C19</f>
        <v>5000</v>
      </c>
      <c r="E19" s="18"/>
      <c r="G19" s="11" t="s">
        <v>13</v>
      </c>
      <c r="H19" s="12">
        <v>10000</v>
      </c>
      <c r="I19" s="12">
        <v>5000</v>
      </c>
      <c r="J19" s="11">
        <f t="shared" ref="J19:J28" si="7">H19-I19</f>
        <v>5000</v>
      </c>
      <c r="K19" s="18"/>
      <c r="L19" s="11"/>
      <c r="M19" s="11" t="s">
        <v>13</v>
      </c>
      <c r="N19" s="12">
        <v>0</v>
      </c>
      <c r="O19" s="12">
        <v>0</v>
      </c>
      <c r="P19" s="11">
        <f t="shared" ref="P19:P28" si="8">N19-O19</f>
        <v>0</v>
      </c>
      <c r="Q19" s="18"/>
      <c r="R19" s="11"/>
      <c r="S19" s="11" t="s">
        <v>13</v>
      </c>
      <c r="T19" s="12">
        <v>0</v>
      </c>
      <c r="U19" s="13">
        <v>0</v>
      </c>
      <c r="V19" s="13">
        <f t="shared" ref="V19:V28" si="9">T19-U19</f>
        <v>0</v>
      </c>
      <c r="W19" s="18"/>
    </row>
    <row r="20" spans="1:23" ht="30" customHeight="1" x14ac:dyDescent="0.2">
      <c r="A20" s="24" t="s">
        <v>14</v>
      </c>
      <c r="B20" s="10">
        <f t="shared" si="5"/>
        <v>483120</v>
      </c>
      <c r="C20" s="9">
        <f t="shared" ref="C20:C28" si="10">I20+O20+U20</f>
        <v>278129</v>
      </c>
      <c r="D20" s="9">
        <f t="shared" si="6"/>
        <v>204991</v>
      </c>
      <c r="E20" s="18"/>
      <c r="G20" s="11" t="s">
        <v>14</v>
      </c>
      <c r="H20" s="12">
        <v>10000</v>
      </c>
      <c r="I20" s="12">
        <v>10000</v>
      </c>
      <c r="J20" s="11">
        <f t="shared" si="7"/>
        <v>0</v>
      </c>
      <c r="K20" s="18"/>
      <c r="L20" s="11"/>
      <c r="M20" s="11" t="s">
        <v>14</v>
      </c>
      <c r="N20" s="12">
        <v>473120</v>
      </c>
      <c r="O20" s="12">
        <f>252169+15960</f>
        <v>268129</v>
      </c>
      <c r="P20" s="11">
        <f t="shared" si="8"/>
        <v>204991</v>
      </c>
      <c r="Q20" s="18"/>
      <c r="R20" s="11"/>
      <c r="S20" s="11" t="s">
        <v>14</v>
      </c>
      <c r="T20" s="35">
        <v>0</v>
      </c>
      <c r="U20" s="13">
        <v>0</v>
      </c>
      <c r="V20" s="13">
        <f t="shared" si="9"/>
        <v>0</v>
      </c>
      <c r="W20" s="18"/>
    </row>
    <row r="21" spans="1:23" ht="30" customHeight="1" x14ac:dyDescent="0.2">
      <c r="A21" s="24" t="s">
        <v>15</v>
      </c>
      <c r="B21" s="10">
        <f t="shared" si="5"/>
        <v>506640</v>
      </c>
      <c r="C21" s="9">
        <f t="shared" si="10"/>
        <v>91040</v>
      </c>
      <c r="D21" s="9">
        <f t="shared" si="6"/>
        <v>415600</v>
      </c>
      <c r="E21" s="18"/>
      <c r="G21" s="11" t="s">
        <v>15</v>
      </c>
      <c r="H21" s="12">
        <v>10000</v>
      </c>
      <c r="I21" s="12">
        <v>10000</v>
      </c>
      <c r="J21" s="11">
        <f t="shared" si="7"/>
        <v>0</v>
      </c>
      <c r="K21" s="18"/>
      <c r="L21" s="11"/>
      <c r="M21" s="11" t="s">
        <v>15</v>
      </c>
      <c r="N21" s="12">
        <v>496640</v>
      </c>
      <c r="O21" s="12">
        <v>81040</v>
      </c>
      <c r="P21" s="11">
        <f t="shared" si="8"/>
        <v>415600</v>
      </c>
      <c r="Q21" s="18"/>
      <c r="R21" s="11"/>
      <c r="S21" s="11" t="s">
        <v>15</v>
      </c>
      <c r="T21" s="12">
        <v>0</v>
      </c>
      <c r="U21" s="13">
        <v>0</v>
      </c>
      <c r="V21" s="13">
        <f t="shared" si="9"/>
        <v>0</v>
      </c>
      <c r="W21" s="18"/>
    </row>
    <row r="22" spans="1:23" ht="30" customHeight="1" x14ac:dyDescent="0.2">
      <c r="A22" s="24" t="s">
        <v>20</v>
      </c>
      <c r="B22" s="10">
        <f t="shared" si="5"/>
        <v>203910</v>
      </c>
      <c r="C22" s="9">
        <f t="shared" si="10"/>
        <v>168996</v>
      </c>
      <c r="D22" s="9">
        <f t="shared" si="6"/>
        <v>34914</v>
      </c>
      <c r="E22" s="31"/>
      <c r="G22" s="20" t="s">
        <v>20</v>
      </c>
      <c r="H22" s="12">
        <v>30000</v>
      </c>
      <c r="I22" s="12">
        <v>30000</v>
      </c>
      <c r="J22" s="11">
        <f t="shared" si="7"/>
        <v>0</v>
      </c>
      <c r="K22" s="31" t="s">
        <v>29</v>
      </c>
      <c r="L22" s="11"/>
      <c r="M22" s="20" t="s">
        <v>20</v>
      </c>
      <c r="N22" s="35">
        <v>173910</v>
      </c>
      <c r="O22" s="35">
        <v>138996</v>
      </c>
      <c r="P22" s="11">
        <f t="shared" si="8"/>
        <v>34914</v>
      </c>
      <c r="Q22" s="34"/>
      <c r="R22" s="11"/>
      <c r="S22" s="20" t="s">
        <v>20</v>
      </c>
      <c r="T22" s="12">
        <v>0</v>
      </c>
      <c r="U22" s="13">
        <v>0</v>
      </c>
      <c r="V22" s="13">
        <f t="shared" si="9"/>
        <v>0</v>
      </c>
      <c r="W22" s="31"/>
    </row>
    <row r="23" spans="1:23" ht="30" customHeight="1" x14ac:dyDescent="0.2">
      <c r="A23" s="24" t="s">
        <v>16</v>
      </c>
      <c r="B23" s="10">
        <f t="shared" si="5"/>
        <v>61970</v>
      </c>
      <c r="C23" s="9">
        <f t="shared" si="10"/>
        <v>179000</v>
      </c>
      <c r="D23" s="9">
        <f t="shared" si="6"/>
        <v>-117030</v>
      </c>
      <c r="E23" s="18"/>
      <c r="G23" s="11" t="s">
        <v>16</v>
      </c>
      <c r="H23" s="12">
        <v>15000</v>
      </c>
      <c r="I23" s="12">
        <v>15000</v>
      </c>
      <c r="J23" s="11">
        <f t="shared" si="7"/>
        <v>0</v>
      </c>
      <c r="K23" s="18"/>
      <c r="L23" s="11"/>
      <c r="M23" s="11" t="s">
        <v>16</v>
      </c>
      <c r="N23" s="12">
        <v>46970</v>
      </c>
      <c r="O23" s="12">
        <f>140400+23600</f>
        <v>164000</v>
      </c>
      <c r="P23" s="11">
        <f t="shared" si="8"/>
        <v>-117030</v>
      </c>
      <c r="Q23" s="18"/>
      <c r="R23" s="11"/>
      <c r="S23" s="11" t="s">
        <v>16</v>
      </c>
      <c r="T23" s="35">
        <v>0</v>
      </c>
      <c r="U23" s="13">
        <v>0</v>
      </c>
      <c r="V23" s="13">
        <f t="shared" si="9"/>
        <v>0</v>
      </c>
      <c r="W23" s="18"/>
    </row>
    <row r="24" spans="1:23" ht="30" customHeight="1" x14ac:dyDescent="0.2">
      <c r="A24" s="24" t="s">
        <v>17</v>
      </c>
      <c r="B24" s="10">
        <f t="shared" si="5"/>
        <v>10000</v>
      </c>
      <c r="C24" s="9">
        <f t="shared" si="10"/>
        <v>10000</v>
      </c>
      <c r="D24" s="9">
        <f t="shared" si="6"/>
        <v>0</v>
      </c>
      <c r="E24" s="18"/>
      <c r="G24" s="11" t="s">
        <v>17</v>
      </c>
      <c r="H24" s="12">
        <v>10000</v>
      </c>
      <c r="I24" s="12">
        <v>10000</v>
      </c>
      <c r="J24" s="11">
        <f t="shared" si="7"/>
        <v>0</v>
      </c>
      <c r="K24" s="18"/>
      <c r="L24" s="11"/>
      <c r="M24" s="11" t="s">
        <v>17</v>
      </c>
      <c r="N24" s="12">
        <v>0</v>
      </c>
      <c r="O24" s="12">
        <v>0</v>
      </c>
      <c r="P24" s="11">
        <f t="shared" si="8"/>
        <v>0</v>
      </c>
      <c r="Q24" s="18"/>
      <c r="R24" s="11"/>
      <c r="S24" s="11" t="s">
        <v>17</v>
      </c>
      <c r="T24" s="12">
        <v>0</v>
      </c>
      <c r="U24" s="13">
        <v>0</v>
      </c>
      <c r="V24" s="13">
        <f t="shared" si="9"/>
        <v>0</v>
      </c>
      <c r="W24" s="18"/>
    </row>
    <row r="25" spans="1:23" ht="30" customHeight="1" x14ac:dyDescent="0.2">
      <c r="A25" s="24" t="s">
        <v>18</v>
      </c>
      <c r="B25" s="10">
        <f t="shared" si="5"/>
        <v>25000</v>
      </c>
      <c r="C25" s="9">
        <f t="shared" si="10"/>
        <v>15000</v>
      </c>
      <c r="D25" s="9">
        <f t="shared" si="6"/>
        <v>10000</v>
      </c>
      <c r="E25" s="18"/>
      <c r="G25" s="11" t="s">
        <v>18</v>
      </c>
      <c r="H25" s="12">
        <v>25000</v>
      </c>
      <c r="I25" s="12">
        <v>15000</v>
      </c>
      <c r="J25" s="11">
        <f t="shared" si="7"/>
        <v>10000</v>
      </c>
      <c r="K25" s="18" t="s">
        <v>28</v>
      </c>
      <c r="L25" s="11"/>
      <c r="M25" s="11" t="s">
        <v>18</v>
      </c>
      <c r="N25" s="12">
        <v>0</v>
      </c>
      <c r="O25" s="12">
        <v>0</v>
      </c>
      <c r="P25" s="11">
        <f t="shared" si="8"/>
        <v>0</v>
      </c>
      <c r="Q25" s="18"/>
      <c r="R25" s="11"/>
      <c r="S25" s="11" t="s">
        <v>18</v>
      </c>
      <c r="T25" s="12">
        <v>0</v>
      </c>
      <c r="U25" s="13">
        <v>0</v>
      </c>
      <c r="V25" s="13">
        <f t="shared" si="9"/>
        <v>0</v>
      </c>
      <c r="W25" s="18"/>
    </row>
    <row r="26" spans="1:23" ht="30" customHeight="1" x14ac:dyDescent="0.2">
      <c r="A26" s="24"/>
      <c r="B26" s="10">
        <f t="shared" si="5"/>
        <v>0</v>
      </c>
      <c r="C26" s="9">
        <f t="shared" si="10"/>
        <v>0</v>
      </c>
      <c r="D26" s="9">
        <f t="shared" si="6"/>
        <v>0</v>
      </c>
      <c r="E26" s="18"/>
      <c r="G26" s="11" t="s">
        <v>34</v>
      </c>
      <c r="H26" s="12">
        <v>0</v>
      </c>
      <c r="I26" s="12">
        <v>0</v>
      </c>
      <c r="J26" s="11">
        <f t="shared" si="7"/>
        <v>0</v>
      </c>
      <c r="K26" s="18"/>
      <c r="L26" s="11"/>
      <c r="M26" s="11" t="s">
        <v>34</v>
      </c>
      <c r="N26" s="12">
        <v>0</v>
      </c>
      <c r="O26" s="12">
        <v>0</v>
      </c>
      <c r="P26" s="11">
        <f t="shared" si="8"/>
        <v>0</v>
      </c>
      <c r="Q26" s="18"/>
      <c r="R26" s="11"/>
      <c r="S26" s="11" t="s">
        <v>34</v>
      </c>
      <c r="T26" s="12">
        <v>0</v>
      </c>
      <c r="U26" s="13">
        <v>0</v>
      </c>
      <c r="V26" s="13">
        <f t="shared" si="9"/>
        <v>0</v>
      </c>
      <c r="W26" s="18"/>
    </row>
    <row r="27" spans="1:23" ht="30" customHeight="1" x14ac:dyDescent="0.2">
      <c r="A27" s="24"/>
      <c r="B27" s="10">
        <f t="shared" si="5"/>
        <v>0</v>
      </c>
      <c r="C27" s="9">
        <f t="shared" si="10"/>
        <v>0</v>
      </c>
      <c r="D27" s="9">
        <f t="shared" si="6"/>
        <v>0</v>
      </c>
      <c r="E27" s="18"/>
      <c r="G27" s="11" t="s">
        <v>35</v>
      </c>
      <c r="H27" s="12">
        <v>0</v>
      </c>
      <c r="I27" s="12">
        <v>0</v>
      </c>
      <c r="J27" s="11">
        <f t="shared" si="7"/>
        <v>0</v>
      </c>
      <c r="K27" s="18"/>
      <c r="L27" s="11"/>
      <c r="M27" s="11" t="s">
        <v>35</v>
      </c>
      <c r="N27" s="12">
        <v>0</v>
      </c>
      <c r="O27" s="12">
        <v>0</v>
      </c>
      <c r="P27" s="11">
        <f t="shared" si="8"/>
        <v>0</v>
      </c>
      <c r="Q27" s="18"/>
      <c r="R27" s="11"/>
      <c r="S27" s="11" t="s">
        <v>35</v>
      </c>
      <c r="T27" s="12">
        <v>0</v>
      </c>
      <c r="U27" s="13">
        <v>0</v>
      </c>
      <c r="V27" s="13">
        <f t="shared" si="9"/>
        <v>0</v>
      </c>
      <c r="W27" s="18"/>
    </row>
    <row r="28" spans="1:23" ht="30" customHeight="1" x14ac:dyDescent="0.2">
      <c r="A28" s="24" t="s">
        <v>19</v>
      </c>
      <c r="B28" s="10">
        <f t="shared" si="5"/>
        <v>36317</v>
      </c>
      <c r="C28" s="9">
        <f t="shared" si="10"/>
        <v>16363</v>
      </c>
      <c r="D28" s="9">
        <f t="shared" si="6"/>
        <v>19954</v>
      </c>
      <c r="E28" s="18"/>
      <c r="G28" s="11" t="s">
        <v>19</v>
      </c>
      <c r="H28" s="12">
        <v>36317</v>
      </c>
      <c r="I28" s="12">
        <v>16363</v>
      </c>
      <c r="J28" s="11">
        <f t="shared" si="7"/>
        <v>19954</v>
      </c>
      <c r="K28" s="18"/>
      <c r="L28" s="11"/>
      <c r="M28" s="11" t="s">
        <v>19</v>
      </c>
      <c r="N28" s="12">
        <v>0</v>
      </c>
      <c r="O28" s="12">
        <v>0</v>
      </c>
      <c r="P28" s="11">
        <f t="shared" si="8"/>
        <v>0</v>
      </c>
      <c r="Q28" s="18"/>
      <c r="R28" s="11"/>
      <c r="S28" s="11" t="s">
        <v>19</v>
      </c>
      <c r="T28" s="12">
        <v>0</v>
      </c>
      <c r="U28" s="13">
        <v>0</v>
      </c>
      <c r="V28" s="13">
        <f t="shared" si="9"/>
        <v>0</v>
      </c>
      <c r="W28" s="18"/>
    </row>
    <row r="29" spans="1:23" ht="30" customHeight="1" thickBot="1" x14ac:dyDescent="0.25">
      <c r="A29" s="25" t="s">
        <v>21</v>
      </c>
      <c r="B29" s="26">
        <f>SUM(B17:B28)</f>
        <v>1510957</v>
      </c>
      <c r="C29" s="27">
        <f>SUM(C17:C28)</f>
        <v>912528</v>
      </c>
      <c r="D29" s="27">
        <f>SUM(D17:D28)</f>
        <v>598429</v>
      </c>
      <c r="E29" s="28"/>
      <c r="G29" s="11" t="s">
        <v>21</v>
      </c>
      <c r="H29" s="12">
        <f>SUM(H17:H28)</f>
        <v>156317</v>
      </c>
      <c r="I29" s="11">
        <f>SUM(I17:I28)</f>
        <v>116363</v>
      </c>
      <c r="J29" s="11">
        <f>SUM(J17:J28)</f>
        <v>39954</v>
      </c>
      <c r="K29" s="11"/>
      <c r="L29" s="11"/>
      <c r="M29" s="11" t="s">
        <v>21</v>
      </c>
      <c r="N29" s="35">
        <f>SUM(N17:N28)</f>
        <v>1354640</v>
      </c>
      <c r="O29" s="11">
        <f>SUM(O17:O28)</f>
        <v>796165</v>
      </c>
      <c r="P29" s="11">
        <f>SUM(P17:P28)</f>
        <v>558475</v>
      </c>
      <c r="Q29" s="11"/>
      <c r="R29" s="11"/>
      <c r="S29" s="11" t="s">
        <v>21</v>
      </c>
      <c r="T29" s="35">
        <f>SUM(T17:T28)</f>
        <v>0</v>
      </c>
      <c r="U29" s="13">
        <v>0</v>
      </c>
      <c r="V29" s="13">
        <f>SUM(V17:V28)</f>
        <v>0</v>
      </c>
      <c r="W29" s="13"/>
    </row>
    <row r="30" spans="1:23" ht="30" customHeight="1" x14ac:dyDescent="0.2"/>
  </sheetData>
  <mergeCells count="4">
    <mergeCell ref="A2:E2"/>
    <mergeCell ref="A1:E1"/>
    <mergeCell ref="S2:W2"/>
    <mergeCell ref="T5:W5"/>
  </mergeCells>
  <phoneticPr fontId="1"/>
  <pageMargins left="0.59055118110236227" right="0.59055118110236227" top="0.59055118110236227" bottom="0.59055118110236227" header="0.31496062992125984" footer="0.31496062992125984"/>
  <pageSetup paperSize="9" scale="51" orientation="landscape" r:id="rId1"/>
  <ignoredErrors>
    <ignoredError sqref="C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kumiko ikuta</dc:creator>
  <cp:lastModifiedBy>明樂ビジネス用</cp:lastModifiedBy>
  <cp:lastPrinted>2020-05-17T03:38:38Z</cp:lastPrinted>
  <dcterms:created xsi:type="dcterms:W3CDTF">2020-04-12T04:48:08Z</dcterms:created>
  <dcterms:modified xsi:type="dcterms:W3CDTF">2021-06-17T02:12:08Z</dcterms:modified>
</cp:coreProperties>
</file>