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890" windowHeight="7695"/>
  </bookViews>
  <sheets>
    <sheet name="決算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8" i="1"/>
  <c r="D19" i="1"/>
  <c r="D20" i="1"/>
  <c r="D21" i="1"/>
  <c r="D22" i="1"/>
  <c r="D23" i="1"/>
  <c r="D24" i="1"/>
  <c r="D25" i="1"/>
  <c r="D17" i="1"/>
  <c r="D16" i="1"/>
  <c r="C18" i="1"/>
  <c r="C19" i="1"/>
  <c r="C20" i="1"/>
  <c r="C22" i="1"/>
  <c r="C23" i="1"/>
  <c r="C24" i="1"/>
  <c r="C25" i="1"/>
  <c r="C17" i="1"/>
  <c r="C16" i="1"/>
  <c r="C11" i="1"/>
  <c r="D11" i="1" s="1"/>
  <c r="C10" i="1"/>
  <c r="D10" i="1" s="1"/>
  <c r="C9" i="1"/>
  <c r="D9" i="1" s="1"/>
  <c r="C8" i="1"/>
  <c r="D8" i="1" s="1"/>
  <c r="C7" i="1"/>
  <c r="D7" i="1" s="1"/>
  <c r="P18" i="1"/>
  <c r="P19" i="1"/>
  <c r="P20" i="1"/>
  <c r="P22" i="1"/>
  <c r="P23" i="1"/>
  <c r="P24" i="1"/>
  <c r="P25" i="1"/>
  <c r="P17" i="1"/>
  <c r="P16" i="1"/>
  <c r="P8" i="1"/>
  <c r="P9" i="1"/>
  <c r="P10" i="1"/>
  <c r="P11" i="1"/>
  <c r="P7" i="1"/>
  <c r="P6" i="1"/>
  <c r="O21" i="1"/>
  <c r="O26" i="1" s="1"/>
  <c r="O12" i="1"/>
  <c r="J18" i="1"/>
  <c r="J19" i="1"/>
  <c r="J20" i="1"/>
  <c r="J21" i="1"/>
  <c r="J22" i="1"/>
  <c r="J23" i="1"/>
  <c r="J24" i="1"/>
  <c r="J25" i="1"/>
  <c r="J17" i="1"/>
  <c r="J16" i="1"/>
  <c r="I26" i="1"/>
  <c r="J8" i="1"/>
  <c r="J9" i="1"/>
  <c r="J10" i="1"/>
  <c r="J11" i="1"/>
  <c r="J7" i="1"/>
  <c r="J6" i="1"/>
  <c r="I12" i="1"/>
  <c r="J12" i="1" l="1"/>
  <c r="P21" i="1"/>
  <c r="C21" i="1"/>
  <c r="C26" i="1" s="1"/>
  <c r="V18" i="1"/>
  <c r="V19" i="1"/>
  <c r="V20" i="1"/>
  <c r="V21" i="1"/>
  <c r="V22" i="1"/>
  <c r="V23" i="1"/>
  <c r="V24" i="1"/>
  <c r="V25" i="1"/>
  <c r="V17" i="1"/>
  <c r="V16" i="1"/>
  <c r="V8" i="1"/>
  <c r="V9" i="1"/>
  <c r="V10" i="1"/>
  <c r="V11" i="1"/>
  <c r="V7" i="1"/>
  <c r="V6" i="1"/>
  <c r="U26" i="1"/>
  <c r="V26" i="1" s="1"/>
  <c r="U12" i="1"/>
  <c r="T12" i="1"/>
  <c r="V12" i="1" s="1"/>
  <c r="C6" i="1"/>
  <c r="B26" i="1"/>
  <c r="H12" i="1"/>
  <c r="H26" i="1"/>
  <c r="J26" i="1" s="1"/>
  <c r="N26" i="1"/>
  <c r="P26" i="1" s="1"/>
  <c r="N12" i="1"/>
  <c r="P12" i="1" s="1"/>
  <c r="B12" i="1"/>
  <c r="C12" i="1" l="1"/>
  <c r="D6" i="1"/>
  <c r="C27" i="1" l="1"/>
  <c r="D12" i="1"/>
</calcChain>
</file>

<file path=xl/sharedStrings.xml><?xml version="1.0" encoding="utf-8"?>
<sst xmlns="http://schemas.openxmlformats.org/spreadsheetml/2006/main" count="142" uniqueCount="48">
  <si>
    <t>収入の部</t>
    <rPh sb="0" eb="2">
      <t>シュウニュウ</t>
    </rPh>
    <rPh sb="3" eb="4">
      <t>ブ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</si>
  <si>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</si>
  <si>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入会金</t>
    <rPh sb="0" eb="3">
      <t>ニュウカイキン</t>
    </rPh>
    <phoneticPr fontId="1"/>
  </si>
  <si>
    <t>年会費</t>
    <rPh sb="0" eb="3">
      <t>ネンカイヒ</t>
    </rPh>
    <phoneticPr fontId="1"/>
  </si>
  <si>
    <t>寄付金</t>
    <rPh sb="0" eb="3">
      <t>キフキン</t>
    </rPh>
    <phoneticPr fontId="1"/>
  </si>
  <si>
    <t>雑収入</t>
    <rPh sb="0" eb="3">
      <t>ザッシュウニュウ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</si>
  <si>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</si>
  <si>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助成金・補助金</t>
    <rPh sb="0" eb="3">
      <t>ジョセイキン</t>
    </rPh>
    <rPh sb="4" eb="6">
      <t>ホジョ</t>
    </rPh>
    <rPh sb="6" eb="7">
      <t>キン</t>
    </rPh>
    <phoneticPr fontId="1"/>
  </si>
  <si>
    <t>予算額（A)</t>
    <rPh sb="0" eb="2">
      <t>ヨサン</t>
    </rPh>
    <rPh sb="2" eb="3">
      <t>ガク</t>
    </rPh>
    <phoneticPr fontId="1"/>
  </si>
  <si>
    <t>決算額（B)</t>
    <rPh sb="0" eb="2">
      <t>ケッサン</t>
    </rPh>
    <rPh sb="2" eb="3">
      <t>ガク</t>
    </rPh>
    <phoneticPr fontId="1"/>
  </si>
  <si>
    <t>差異（A)-（B)</t>
    <rPh sb="0" eb="2">
      <t>サイ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</si>
  <si>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</si>
  <si>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</si>
  <si>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支出の部</t>
    <rPh sb="0" eb="2">
      <t>シシュツ</t>
    </rPh>
    <rPh sb="3" eb="4">
      <t>ブ</t>
    </rPh>
    <phoneticPr fontId="1"/>
  </si>
  <si>
    <t>報酬費</t>
    <rPh sb="0" eb="2">
      <t>ホウシュウ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</si>
  <si>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</si>
  <si>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</si>
  <si>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</si>
  <si>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諸経費</t>
    <rPh sb="0" eb="3">
      <t>ショケイヒ</t>
    </rPh>
    <phoneticPr fontId="1"/>
  </si>
  <si>
    <t>備品購入費</t>
    <rPh sb="0" eb="2">
      <t>ビヒン</t>
    </rPh>
    <rPh sb="2" eb="5">
      <t>コウニュウヒ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</si>
  <si>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</si>
  <si>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</si>
  <si>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予備費</t>
    <rPh sb="0" eb="3">
      <t>ヨビヒ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</si>
  <si>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</si>
  <si>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支出合計</t>
    <rPh sb="0" eb="2">
      <t>シシュツ</t>
    </rPh>
    <rPh sb="2" eb="4">
      <t>ゴウケイ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</si>
  <si>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</si>
  <si>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令和　２　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1"/>
  </si>
  <si>
    <t>　　　　　　以上の決算内容に相違ありません。</t>
    <rPh sb="6" eb="8">
      <t>イジョウ</t>
    </rPh>
    <rPh sb="9" eb="11">
      <t>ケッサン</t>
    </rPh>
    <rPh sb="11" eb="13">
      <t>ナイヨウ</t>
    </rPh>
    <rPh sb="14" eb="16">
      <t>ソウイ</t>
    </rPh>
    <phoneticPr fontId="1"/>
  </si>
  <si>
    <t>【本体会計】</t>
    <rPh sb="1" eb="3">
      <t>ホンタイ</t>
    </rPh>
    <rPh sb="3" eb="5">
      <t>カイケイ</t>
    </rPh>
    <phoneticPr fontId="1"/>
  </si>
  <si>
    <t>【助成金（イオン）】</t>
    <rPh sb="1" eb="4">
      <t>ジョセイキン</t>
    </rPh>
    <phoneticPr fontId="1"/>
  </si>
  <si>
    <t>【佐賀県未来創造基金】</t>
    <rPh sb="1" eb="4">
      <t>サガケン</t>
    </rPh>
    <rPh sb="4" eb="6">
      <t>ミライ</t>
    </rPh>
    <rPh sb="6" eb="8">
      <t>ソウゾウ</t>
    </rPh>
    <rPh sb="8" eb="10">
      <t>キキン</t>
    </rPh>
    <phoneticPr fontId="1"/>
  </si>
  <si>
    <t>自　：　平成　31年　4月　1日
至　：　令和　　2年　3月31日</t>
    <rPh sb="0" eb="1">
      <t>ジ</t>
    </rPh>
    <rPh sb="4" eb="6">
      <t>ヘイセイ</t>
    </rPh>
    <rPh sb="9" eb="10">
      <t>ネン</t>
    </rPh>
    <rPh sb="12" eb="13">
      <t>ガツ</t>
    </rPh>
    <rPh sb="15" eb="16">
      <t>ニチ</t>
    </rPh>
    <rPh sb="17" eb="18">
      <t>イタ</t>
    </rPh>
    <rPh sb="21" eb="22">
      <t>レイ</t>
    </rPh>
    <rPh sb="22" eb="23">
      <t>ワ</t>
    </rPh>
    <rPh sb="26" eb="27">
      <t>ネン</t>
    </rPh>
    <rPh sb="29" eb="30">
      <t>ガツ</t>
    </rPh>
    <rPh sb="32" eb="33">
      <t>ニチ</t>
    </rPh>
    <phoneticPr fontId="1"/>
  </si>
  <si>
    <t>　　　　　　上記の通り報告いたします。　　　　　　　　会　計　生田久美子</t>
    <rPh sb="6" eb="8">
      <t>ジョウキ</t>
    </rPh>
    <rPh sb="9" eb="10">
      <t>トオ</t>
    </rPh>
    <rPh sb="11" eb="13">
      <t>ホウコク</t>
    </rPh>
    <rPh sb="27" eb="28">
      <t>カイ</t>
    </rPh>
    <rPh sb="29" eb="30">
      <t>ケイ</t>
    </rPh>
    <rPh sb="31" eb="33">
      <t>イクタ</t>
    </rPh>
    <rPh sb="33" eb="36">
      <t>クミコ</t>
    </rPh>
    <phoneticPr fontId="1"/>
  </si>
  <si>
    <t>監　事　　　　　　　　　　　　　　　　　　　　　　㊞</t>
    <rPh sb="0" eb="1">
      <t>カン</t>
    </rPh>
    <rPh sb="2" eb="3">
      <t>コト</t>
    </rPh>
    <phoneticPr fontId="1"/>
  </si>
  <si>
    <t>令和　１　年度　ふるさと・夢つむぎネットワーク
決　算　書　（案）</t>
    <rPh sb="0" eb="1">
      <t>レイ</t>
    </rPh>
    <rPh sb="1" eb="2">
      <t>ワ</t>
    </rPh>
    <rPh sb="5" eb="7">
      <t>ネンド</t>
    </rPh>
    <rPh sb="13" eb="14">
      <t>ユメ</t>
    </rPh>
    <rPh sb="24" eb="25">
      <t>ケッ</t>
    </rPh>
    <rPh sb="26" eb="27">
      <t>サン</t>
    </rPh>
    <rPh sb="28" eb="29">
      <t>ショ</t>
    </rPh>
    <rPh sb="31" eb="32">
      <t>アン</t>
    </rPh>
    <phoneticPr fontId="1"/>
  </si>
  <si>
    <t>差異（B)-(A)</t>
    <rPh sb="0" eb="2">
      <t>サイ</t>
    </rPh>
    <phoneticPr fontId="1"/>
  </si>
  <si>
    <t>差異（B)-（A)</t>
    <rPh sb="0" eb="2">
      <t>サイ</t>
    </rPh>
    <phoneticPr fontId="1"/>
  </si>
  <si>
    <t>＠1000×4名分</t>
    <rPh sb="7" eb="9">
      <t>メイブン</t>
    </rPh>
    <phoneticPr fontId="1"/>
  </si>
  <si>
    <t>＠1000×24名分</t>
    <rPh sb="8" eb="10">
      <t>メイブン</t>
    </rPh>
    <phoneticPr fontId="1"/>
  </si>
  <si>
    <t>生産物売上金</t>
    <rPh sb="0" eb="3">
      <t>セイサンブツ</t>
    </rPh>
    <rPh sb="3" eb="5">
      <t>ウリアゲ</t>
    </rPh>
    <rPh sb="5" eb="6">
      <t>キン</t>
    </rPh>
    <phoneticPr fontId="1"/>
  </si>
  <si>
    <t>切手代</t>
    <rPh sb="0" eb="2">
      <t>キッテ</t>
    </rPh>
    <rPh sb="2" eb="3">
      <t>ダイ</t>
    </rPh>
    <phoneticPr fontId="1"/>
  </si>
  <si>
    <t>モンテ備品維持修理の物品</t>
    <rPh sb="3" eb="5">
      <t>ビヒン</t>
    </rPh>
    <rPh sb="5" eb="7">
      <t>イジ</t>
    </rPh>
    <rPh sb="7" eb="9">
      <t>シュウリ</t>
    </rPh>
    <rPh sb="10" eb="12">
      <t>ブッピン</t>
    </rPh>
    <phoneticPr fontId="1"/>
  </si>
  <si>
    <t>重機レンタル代
ホームページ年間使用料</t>
    <rPh sb="0" eb="2">
      <t>ジュウキ</t>
    </rPh>
    <rPh sb="6" eb="7">
      <t>ダイ</t>
    </rPh>
    <rPh sb="14" eb="16">
      <t>ネンカン</t>
    </rPh>
    <rPh sb="16" eb="19">
      <t>シヨウリョウ</t>
    </rPh>
    <phoneticPr fontId="1"/>
  </si>
  <si>
    <t>電気代</t>
    <rPh sb="0" eb="2">
      <t>デンキ</t>
    </rPh>
    <rPh sb="2" eb="3">
      <t>ダイ</t>
    </rPh>
    <phoneticPr fontId="1"/>
  </si>
  <si>
    <t>（人件費）</t>
    <rPh sb="1" eb="4">
      <t>ジンケンヒ</t>
    </rPh>
    <phoneticPr fontId="1"/>
  </si>
  <si>
    <t>(土地整備・メンテナンス費）</t>
    <rPh sb="1" eb="3">
      <t>トチ</t>
    </rPh>
    <rPh sb="3" eb="5">
      <t>セイビ</t>
    </rPh>
    <rPh sb="12" eb="13">
      <t>ヒ</t>
    </rPh>
    <phoneticPr fontId="1"/>
  </si>
  <si>
    <t>（人件費）</t>
    <phoneticPr fontId="1"/>
  </si>
  <si>
    <t>※　令和元年度
　　　佐賀県災害基金助成事業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</si>
</sst>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6" fillId="0" borderId="4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7" fillId="0" borderId="5" xfId="1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10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9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left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D1" zoomScaleNormal="100" workbookViewId="0">
      <selection activeCell="C32" sqref="C32"/>
    </sheetView>
  </sheetViews>
  <sheetFormatPr defaultRowHeight="17.25" x14ac:dyDescent="0.15"/>
  <cols>
    <col min="1" max="1" width="23.25" style="1" customWidth="1"/>
    <col min="2" max="4" width="15.375" style="1" customWidth="1"/>
    <col min="5" max="5" width="22.375" style="1" customWidth="1"/>
    <col min="6" max="6" width="1.875" style="1" customWidth="1"/>
    <col min="7" max="7" width="11.75" style="2" customWidth="1"/>
    <col min="8" max="10" width="8.75" style="2" customWidth="1"/>
    <col min="11" max="11" width="22.5" style="2" customWidth="1"/>
    <col min="12" max="12" width="1.25" style="2" customWidth="1"/>
    <col min="13" max="13" width="11.75" style="2" customWidth="1"/>
    <col min="14" max="16" width="8.75" style="2" customWidth="1"/>
    <col min="17" max="17" width="22.5" style="2" customWidth="1"/>
    <col min="18" max="18" width="1.25" style="2" customWidth="1"/>
    <col min="19" max="19" width="11.75" style="2" customWidth="1"/>
    <col min="20" max="21" width="8.75" style="2" customWidth="1"/>
    <col min="22" max="22" width="9.875" style="2" customWidth="1"/>
    <col min="23" max="16384" width="9" style="1"/>
  </cols>
  <sheetData>
    <row r="1" spans="1:23" ht="57.75" customHeight="1" x14ac:dyDescent="0.15">
      <c r="A1" s="36" t="s">
        <v>34</v>
      </c>
      <c r="B1" s="37"/>
      <c r="C1" s="37"/>
      <c r="D1" s="37"/>
      <c r="E1" s="37"/>
    </row>
    <row r="2" spans="1:23" ht="33.75" customHeight="1" x14ac:dyDescent="0.2">
      <c r="A2" s="34" t="s">
        <v>31</v>
      </c>
      <c r="B2" s="35"/>
      <c r="C2" s="35"/>
      <c r="D2" s="35"/>
      <c r="E2" s="35"/>
      <c r="S2" s="38"/>
      <c r="T2" s="38"/>
      <c r="U2" s="38"/>
      <c r="V2" s="38"/>
      <c r="W2" s="38"/>
    </row>
    <row r="3" spans="1:23" ht="39" customHeight="1" x14ac:dyDescent="0.15">
      <c r="G3" s="3" t="s">
        <v>28</v>
      </c>
      <c r="H3" s="4"/>
      <c r="I3" s="4"/>
      <c r="J3" s="4"/>
      <c r="L3" s="4"/>
      <c r="M3" s="5" t="s">
        <v>29</v>
      </c>
      <c r="R3" s="4"/>
      <c r="S3" s="3" t="s">
        <v>30</v>
      </c>
      <c r="T3" s="4"/>
      <c r="U3" s="4"/>
      <c r="V3" s="4"/>
    </row>
    <row r="4" spans="1:23" ht="39" customHeight="1" x14ac:dyDescent="0.15">
      <c r="A4" s="6" t="s">
        <v>0</v>
      </c>
      <c r="G4" s="7" t="s">
        <v>0</v>
      </c>
      <c r="I4" s="7"/>
      <c r="J4" s="7"/>
      <c r="K4" s="7"/>
      <c r="L4" s="7"/>
      <c r="M4" s="7" t="s">
        <v>0</v>
      </c>
      <c r="O4" s="7"/>
      <c r="P4" s="7"/>
      <c r="Q4" s="7"/>
      <c r="R4" s="7"/>
      <c r="S4" s="7" t="s">
        <v>0</v>
      </c>
      <c r="T4" s="39" t="s">
        <v>47</v>
      </c>
      <c r="U4" s="40"/>
      <c r="V4" s="40"/>
      <c r="W4" s="40"/>
    </row>
    <row r="5" spans="1:23" s="9" customFormat="1" ht="30" customHeight="1" x14ac:dyDescent="0.15">
      <c r="A5" s="8" t="s">
        <v>12</v>
      </c>
      <c r="B5" s="8" t="s">
        <v>8</v>
      </c>
      <c r="C5" s="8" t="s">
        <v>9</v>
      </c>
      <c r="D5" s="8" t="s">
        <v>36</v>
      </c>
      <c r="E5" s="8" t="s">
        <v>11</v>
      </c>
      <c r="G5" s="10" t="s">
        <v>12</v>
      </c>
      <c r="H5" s="10" t="s">
        <v>8</v>
      </c>
      <c r="I5" s="10" t="s">
        <v>9</v>
      </c>
      <c r="J5" s="11" t="s">
        <v>35</v>
      </c>
      <c r="K5" s="10" t="s">
        <v>11</v>
      </c>
      <c r="L5" s="10"/>
      <c r="M5" s="10" t="s">
        <v>12</v>
      </c>
      <c r="N5" s="10" t="s">
        <v>8</v>
      </c>
      <c r="O5" s="10" t="s">
        <v>9</v>
      </c>
      <c r="P5" s="11" t="s">
        <v>36</v>
      </c>
      <c r="Q5" s="10" t="s">
        <v>11</v>
      </c>
      <c r="R5" s="10"/>
      <c r="S5" s="10" t="s">
        <v>12</v>
      </c>
      <c r="T5" s="10" t="s">
        <v>8</v>
      </c>
      <c r="U5" s="10" t="s">
        <v>9</v>
      </c>
      <c r="V5" s="11" t="s">
        <v>36</v>
      </c>
      <c r="W5" s="10" t="s">
        <v>11</v>
      </c>
    </row>
    <row r="6" spans="1:23" ht="30" customHeight="1" x14ac:dyDescent="0.15">
      <c r="A6" s="12" t="s">
        <v>1</v>
      </c>
      <c r="B6" s="13">
        <v>104192</v>
      </c>
      <c r="C6" s="12">
        <f>I6+O6</f>
        <v>104192</v>
      </c>
      <c r="D6" s="12">
        <f>C6-B6</f>
        <v>0</v>
      </c>
      <c r="E6" s="12"/>
      <c r="G6" s="14" t="s">
        <v>1</v>
      </c>
      <c r="H6" s="15">
        <v>104192</v>
      </c>
      <c r="I6" s="14">
        <v>104192</v>
      </c>
      <c r="J6" s="14">
        <f>I6-H6</f>
        <v>0</v>
      </c>
      <c r="K6" s="26"/>
      <c r="L6" s="14"/>
      <c r="M6" s="14" t="s">
        <v>1</v>
      </c>
      <c r="N6" s="15">
        <v>0</v>
      </c>
      <c r="O6" s="14">
        <v>0</v>
      </c>
      <c r="P6" s="14">
        <f>O6-N6</f>
        <v>0</v>
      </c>
      <c r="Q6" s="14"/>
      <c r="R6" s="14"/>
      <c r="S6" s="14" t="s">
        <v>1</v>
      </c>
      <c r="T6" s="15">
        <v>0</v>
      </c>
      <c r="U6" s="16">
        <v>0</v>
      </c>
      <c r="V6" s="16">
        <f>T6-U6</f>
        <v>0</v>
      </c>
      <c r="W6" s="12"/>
    </row>
    <row r="7" spans="1:23" ht="30" customHeight="1" x14ac:dyDescent="0.15">
      <c r="A7" s="12" t="s">
        <v>2</v>
      </c>
      <c r="B7" s="13">
        <v>5000</v>
      </c>
      <c r="C7" s="12">
        <f>I7</f>
        <v>4000</v>
      </c>
      <c r="D7" s="12">
        <f>C7-B7</f>
        <v>-1000</v>
      </c>
      <c r="E7" s="12"/>
      <c r="G7" s="14" t="s">
        <v>2</v>
      </c>
      <c r="H7" s="15">
        <v>5000</v>
      </c>
      <c r="I7" s="14">
        <v>4000</v>
      </c>
      <c r="J7" s="14">
        <f>I7-H7</f>
        <v>-1000</v>
      </c>
      <c r="K7" s="26" t="s">
        <v>37</v>
      </c>
      <c r="L7" s="14"/>
      <c r="M7" s="14" t="s">
        <v>2</v>
      </c>
      <c r="N7" s="15">
        <v>0</v>
      </c>
      <c r="O7" s="14">
        <v>0</v>
      </c>
      <c r="P7" s="14">
        <f>O7-N7</f>
        <v>0</v>
      </c>
      <c r="Q7" s="14"/>
      <c r="R7" s="14"/>
      <c r="S7" s="14" t="s">
        <v>2</v>
      </c>
      <c r="T7" s="15">
        <v>0</v>
      </c>
      <c r="U7" s="16">
        <v>0</v>
      </c>
      <c r="V7" s="16">
        <f>T7-U7</f>
        <v>0</v>
      </c>
      <c r="W7" s="12"/>
    </row>
    <row r="8" spans="1:23" ht="30" customHeight="1" x14ac:dyDescent="0.15">
      <c r="A8" s="12" t="s">
        <v>3</v>
      </c>
      <c r="B8" s="13">
        <v>24000</v>
      </c>
      <c r="C8" s="12">
        <f>I8</f>
        <v>24000</v>
      </c>
      <c r="D8" s="12">
        <f t="shared" ref="D8:D11" si="0">C8-B8</f>
        <v>0</v>
      </c>
      <c r="E8" s="12"/>
      <c r="G8" s="14" t="s">
        <v>3</v>
      </c>
      <c r="H8" s="15">
        <v>24000</v>
      </c>
      <c r="I8" s="14">
        <v>24000</v>
      </c>
      <c r="J8" s="14">
        <f t="shared" ref="J8:J12" si="1">I8-H8</f>
        <v>0</v>
      </c>
      <c r="K8" s="26" t="s">
        <v>38</v>
      </c>
      <c r="L8" s="14"/>
      <c r="M8" s="14" t="s">
        <v>3</v>
      </c>
      <c r="N8" s="15">
        <v>0</v>
      </c>
      <c r="O8" s="14">
        <v>0</v>
      </c>
      <c r="P8" s="14">
        <f t="shared" ref="P8:P12" si="2">O8-N8</f>
        <v>0</v>
      </c>
      <c r="Q8" s="14"/>
      <c r="R8" s="14"/>
      <c r="S8" s="14" t="s">
        <v>3</v>
      </c>
      <c r="T8" s="15">
        <v>0</v>
      </c>
      <c r="U8" s="16">
        <v>0</v>
      </c>
      <c r="V8" s="16">
        <f t="shared" ref="V8:V12" si="3">T8-U8</f>
        <v>0</v>
      </c>
      <c r="W8" s="12"/>
    </row>
    <row r="9" spans="1:23" ht="30" customHeight="1" x14ac:dyDescent="0.15">
      <c r="A9" s="12" t="s">
        <v>7</v>
      </c>
      <c r="B9" s="13">
        <v>300000</v>
      </c>
      <c r="C9" s="12">
        <f>O9+U9</f>
        <v>400000</v>
      </c>
      <c r="D9" s="12">
        <f t="shared" si="0"/>
        <v>100000</v>
      </c>
      <c r="E9" s="12"/>
      <c r="G9" s="30" t="s">
        <v>7</v>
      </c>
      <c r="H9" s="15">
        <v>0</v>
      </c>
      <c r="I9" s="14">
        <v>0</v>
      </c>
      <c r="J9" s="14">
        <f t="shared" si="1"/>
        <v>0</v>
      </c>
      <c r="K9" s="26"/>
      <c r="L9" s="14"/>
      <c r="M9" s="30" t="s">
        <v>7</v>
      </c>
      <c r="N9" s="15">
        <v>300000</v>
      </c>
      <c r="O9" s="14">
        <v>300000</v>
      </c>
      <c r="P9" s="14">
        <f t="shared" si="2"/>
        <v>0</v>
      </c>
      <c r="Q9" s="14"/>
      <c r="R9" s="14"/>
      <c r="S9" s="30" t="s">
        <v>7</v>
      </c>
      <c r="T9" s="15">
        <v>0</v>
      </c>
      <c r="U9" s="16">
        <v>100000</v>
      </c>
      <c r="V9" s="16">
        <f t="shared" si="3"/>
        <v>-100000</v>
      </c>
      <c r="W9" s="16"/>
    </row>
    <row r="10" spans="1:23" ht="30" customHeight="1" x14ac:dyDescent="0.15">
      <c r="A10" s="12" t="s">
        <v>4</v>
      </c>
      <c r="B10" s="13">
        <v>0</v>
      </c>
      <c r="C10" s="12">
        <f>I10+O10+U10</f>
        <v>9910</v>
      </c>
      <c r="D10" s="12">
        <f t="shared" si="0"/>
        <v>9910</v>
      </c>
      <c r="E10" s="12"/>
      <c r="G10" s="14" t="s">
        <v>4</v>
      </c>
      <c r="H10" s="15">
        <v>0</v>
      </c>
      <c r="I10" s="14">
        <v>5340</v>
      </c>
      <c r="J10" s="14">
        <f t="shared" si="1"/>
        <v>5340</v>
      </c>
      <c r="K10" s="26"/>
      <c r="L10" s="14"/>
      <c r="M10" s="14" t="s">
        <v>4</v>
      </c>
      <c r="N10" s="15">
        <v>0</v>
      </c>
      <c r="O10" s="14">
        <v>4174</v>
      </c>
      <c r="P10" s="14">
        <f t="shared" si="2"/>
        <v>4174</v>
      </c>
      <c r="Q10" s="14"/>
      <c r="R10" s="14"/>
      <c r="S10" s="14" t="s">
        <v>4</v>
      </c>
      <c r="T10" s="15">
        <v>0</v>
      </c>
      <c r="U10" s="16">
        <v>396</v>
      </c>
      <c r="V10" s="16">
        <f t="shared" si="3"/>
        <v>-396</v>
      </c>
      <c r="W10" s="12"/>
    </row>
    <row r="11" spans="1:23" ht="30" customHeight="1" x14ac:dyDescent="0.15">
      <c r="A11" s="12" t="s">
        <v>5</v>
      </c>
      <c r="B11" s="13">
        <v>0</v>
      </c>
      <c r="C11" s="12">
        <f>I11</f>
        <v>30536</v>
      </c>
      <c r="D11" s="12">
        <f t="shared" si="0"/>
        <v>30536</v>
      </c>
      <c r="E11" s="12"/>
      <c r="G11" s="14" t="s">
        <v>5</v>
      </c>
      <c r="H11" s="15">
        <v>0</v>
      </c>
      <c r="I11" s="14">
        <v>30536</v>
      </c>
      <c r="J11" s="14">
        <f t="shared" si="1"/>
        <v>30536</v>
      </c>
      <c r="K11" s="26" t="s">
        <v>39</v>
      </c>
      <c r="L11" s="14"/>
      <c r="M11" s="14" t="s">
        <v>5</v>
      </c>
      <c r="N11" s="15">
        <v>0</v>
      </c>
      <c r="O11" s="14">
        <v>0</v>
      </c>
      <c r="P11" s="14">
        <f t="shared" si="2"/>
        <v>0</v>
      </c>
      <c r="Q11" s="14"/>
      <c r="R11" s="14"/>
      <c r="S11" s="14" t="s">
        <v>5</v>
      </c>
      <c r="T11" s="15">
        <v>0</v>
      </c>
      <c r="U11" s="16">
        <v>0</v>
      </c>
      <c r="V11" s="16">
        <f t="shared" si="3"/>
        <v>0</v>
      </c>
      <c r="W11" s="12"/>
    </row>
    <row r="12" spans="1:23" ht="30" customHeight="1" x14ac:dyDescent="0.15">
      <c r="A12" s="12" t="s">
        <v>6</v>
      </c>
      <c r="B12" s="13">
        <f>SUM(B6:B11)</f>
        <v>433192</v>
      </c>
      <c r="C12" s="12">
        <f>SUM(C6:C11)</f>
        <v>572638</v>
      </c>
      <c r="D12" s="12">
        <f t="shared" ref="D12" si="4">C12-B12</f>
        <v>139446</v>
      </c>
      <c r="E12" s="12"/>
      <c r="G12" s="14" t="s">
        <v>6</v>
      </c>
      <c r="H12" s="15">
        <f>SUM(H6:H11)</f>
        <v>133192</v>
      </c>
      <c r="I12" s="14">
        <f>SUM(I6:I11)</f>
        <v>168068</v>
      </c>
      <c r="J12" s="14">
        <f t="shared" si="1"/>
        <v>34876</v>
      </c>
      <c r="K12" s="26"/>
      <c r="L12" s="14"/>
      <c r="M12" s="14" t="s">
        <v>6</v>
      </c>
      <c r="N12" s="15">
        <f>SUM(N6:N11)</f>
        <v>300000</v>
      </c>
      <c r="O12" s="14">
        <f>SUM(O6:O11)</f>
        <v>304174</v>
      </c>
      <c r="P12" s="14">
        <f t="shared" si="2"/>
        <v>4174</v>
      </c>
      <c r="Q12" s="14"/>
      <c r="R12" s="14"/>
      <c r="S12" s="14" t="s">
        <v>6</v>
      </c>
      <c r="T12" s="15">
        <f>SUM(T6:T11)</f>
        <v>0</v>
      </c>
      <c r="U12" s="16">
        <f>SUM(U6:U11)</f>
        <v>100396</v>
      </c>
      <c r="V12" s="16">
        <f t="shared" si="3"/>
        <v>-100396</v>
      </c>
      <c r="W12" s="12"/>
    </row>
    <row r="13" spans="1:23" ht="30" customHeight="1" x14ac:dyDescent="0.15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ht="30" customHeight="1" x14ac:dyDescent="0.15">
      <c r="A14" s="6" t="s">
        <v>13</v>
      </c>
      <c r="G14" s="7" t="s">
        <v>13</v>
      </c>
      <c r="H14" s="7"/>
      <c r="I14" s="7"/>
      <c r="J14" s="7"/>
      <c r="K14" s="7"/>
      <c r="L14" s="7"/>
      <c r="M14" s="7" t="s">
        <v>13</v>
      </c>
      <c r="N14" s="7"/>
      <c r="O14" s="7"/>
      <c r="P14" s="7"/>
      <c r="Q14" s="7"/>
      <c r="R14" s="7"/>
      <c r="S14" s="7" t="s">
        <v>13</v>
      </c>
      <c r="T14" s="7"/>
      <c r="U14" s="7"/>
      <c r="V14" s="7"/>
    </row>
    <row r="15" spans="1:23" s="9" customFormat="1" ht="30" customHeight="1" x14ac:dyDescent="0.15">
      <c r="A15" s="8" t="s">
        <v>12</v>
      </c>
      <c r="B15" s="8" t="s">
        <v>8</v>
      </c>
      <c r="C15" s="8" t="s">
        <v>9</v>
      </c>
      <c r="D15" s="8" t="s">
        <v>10</v>
      </c>
      <c r="E15" s="8" t="s">
        <v>11</v>
      </c>
      <c r="G15" s="10" t="s">
        <v>12</v>
      </c>
      <c r="H15" s="10" t="s">
        <v>8</v>
      </c>
      <c r="I15" s="10" t="s">
        <v>9</v>
      </c>
      <c r="J15" s="11" t="s">
        <v>10</v>
      </c>
      <c r="K15" s="10" t="s">
        <v>11</v>
      </c>
      <c r="L15" s="10"/>
      <c r="M15" s="10" t="s">
        <v>12</v>
      </c>
      <c r="N15" s="10" t="s">
        <v>8</v>
      </c>
      <c r="O15" s="10" t="s">
        <v>9</v>
      </c>
      <c r="P15" s="11" t="s">
        <v>10</v>
      </c>
      <c r="Q15" s="10" t="s">
        <v>11</v>
      </c>
      <c r="R15" s="10"/>
      <c r="S15" s="10" t="s">
        <v>12</v>
      </c>
      <c r="T15" s="10" t="s">
        <v>8</v>
      </c>
      <c r="U15" s="10" t="s">
        <v>9</v>
      </c>
      <c r="V15" s="11" t="s">
        <v>10</v>
      </c>
      <c r="W15" s="10" t="s">
        <v>11</v>
      </c>
    </row>
    <row r="16" spans="1:23" ht="30" customHeight="1" x14ac:dyDescent="0.15">
      <c r="A16" s="12" t="s">
        <v>14</v>
      </c>
      <c r="B16" s="13">
        <v>98000</v>
      </c>
      <c r="C16" s="12">
        <f>I16+O16+U16</f>
        <v>151000</v>
      </c>
      <c r="D16" s="12">
        <f>B16-C16</f>
        <v>-53000</v>
      </c>
      <c r="E16" s="12"/>
      <c r="G16" s="14" t="s">
        <v>14</v>
      </c>
      <c r="H16" s="15">
        <v>0</v>
      </c>
      <c r="I16" s="14">
        <v>0</v>
      </c>
      <c r="J16" s="14">
        <f>H16-I16</f>
        <v>0</v>
      </c>
      <c r="K16" s="14"/>
      <c r="L16" s="14"/>
      <c r="M16" s="14" t="s">
        <v>14</v>
      </c>
      <c r="N16" s="15">
        <v>98000</v>
      </c>
      <c r="O16" s="14">
        <v>106000</v>
      </c>
      <c r="P16" s="14">
        <f>O16-N16</f>
        <v>8000</v>
      </c>
      <c r="Q16" s="14" t="s">
        <v>44</v>
      </c>
      <c r="R16" s="14"/>
      <c r="S16" s="14" t="s">
        <v>14</v>
      </c>
      <c r="T16" s="15">
        <v>0</v>
      </c>
      <c r="U16" s="16">
        <v>45000</v>
      </c>
      <c r="V16" s="16">
        <f>T16-U16</f>
        <v>-45000</v>
      </c>
      <c r="W16" s="16" t="s">
        <v>46</v>
      </c>
    </row>
    <row r="17" spans="1:23" ht="30" customHeight="1" x14ac:dyDescent="0.15">
      <c r="A17" s="12" t="s">
        <v>15</v>
      </c>
      <c r="B17" s="13">
        <v>10000</v>
      </c>
      <c r="C17" s="12">
        <f>I17+O17+U17</f>
        <v>0</v>
      </c>
      <c r="D17" s="12">
        <f>B17-C17</f>
        <v>10000</v>
      </c>
      <c r="E17" s="12"/>
      <c r="G17" s="14" t="s">
        <v>15</v>
      </c>
      <c r="H17" s="15">
        <v>10000</v>
      </c>
      <c r="I17" s="14">
        <v>0</v>
      </c>
      <c r="J17" s="14">
        <f>H17-I17</f>
        <v>10000</v>
      </c>
      <c r="K17" s="14"/>
      <c r="L17" s="14"/>
      <c r="M17" s="14" t="s">
        <v>15</v>
      </c>
      <c r="N17" s="15">
        <v>0</v>
      </c>
      <c r="O17" s="14">
        <v>0</v>
      </c>
      <c r="P17" s="14">
        <f>O17-N17</f>
        <v>0</v>
      </c>
      <c r="Q17" s="14"/>
      <c r="R17" s="14"/>
      <c r="S17" s="14" t="s">
        <v>15</v>
      </c>
      <c r="T17" s="15">
        <v>0</v>
      </c>
      <c r="U17" s="16">
        <v>0</v>
      </c>
      <c r="V17" s="16">
        <f>T17-U17</f>
        <v>0</v>
      </c>
      <c r="W17" s="16"/>
    </row>
    <row r="18" spans="1:23" ht="30" customHeight="1" x14ac:dyDescent="0.15">
      <c r="A18" s="12" t="s">
        <v>16</v>
      </c>
      <c r="B18" s="13">
        <v>10000</v>
      </c>
      <c r="C18" s="12">
        <f t="shared" ref="C18:C25" si="5">I18+O18+U18</f>
        <v>2050</v>
      </c>
      <c r="D18" s="12">
        <f t="shared" ref="D18:D25" si="6">B18-C18</f>
        <v>7950</v>
      </c>
      <c r="E18" s="12"/>
      <c r="G18" s="14" t="s">
        <v>16</v>
      </c>
      <c r="H18" s="15">
        <v>10000</v>
      </c>
      <c r="I18" s="14">
        <v>2050</v>
      </c>
      <c r="J18" s="14">
        <f t="shared" ref="J18:J25" si="7">H18-I18</f>
        <v>7950</v>
      </c>
      <c r="K18" s="14" t="s">
        <v>40</v>
      </c>
      <c r="L18" s="14"/>
      <c r="M18" s="14" t="s">
        <v>16</v>
      </c>
      <c r="N18" s="15">
        <v>0</v>
      </c>
      <c r="O18" s="14">
        <v>0</v>
      </c>
      <c r="P18" s="14">
        <f t="shared" ref="P18:P26" si="8">O18-N18</f>
        <v>0</v>
      </c>
      <c r="Q18" s="14"/>
      <c r="R18" s="14"/>
      <c r="S18" s="14" t="s">
        <v>16</v>
      </c>
      <c r="T18" s="15">
        <v>0</v>
      </c>
      <c r="U18" s="16">
        <v>0</v>
      </c>
      <c r="V18" s="16">
        <f t="shared" ref="V18:V25" si="9">T18-U18</f>
        <v>0</v>
      </c>
      <c r="W18" s="16"/>
    </row>
    <row r="19" spans="1:23" ht="30" customHeight="1" x14ac:dyDescent="0.15">
      <c r="A19" s="12" t="s">
        <v>17</v>
      </c>
      <c r="B19" s="13">
        <v>99000</v>
      </c>
      <c r="C19" s="12">
        <f t="shared" si="5"/>
        <v>144953</v>
      </c>
      <c r="D19" s="12">
        <f t="shared" si="6"/>
        <v>-45953</v>
      </c>
      <c r="E19" s="12"/>
      <c r="G19" s="14" t="s">
        <v>17</v>
      </c>
      <c r="H19" s="15">
        <v>10000</v>
      </c>
      <c r="I19" s="14">
        <v>6615</v>
      </c>
      <c r="J19" s="14">
        <f t="shared" si="7"/>
        <v>3385</v>
      </c>
      <c r="K19" s="14" t="s">
        <v>41</v>
      </c>
      <c r="L19" s="14"/>
      <c r="M19" s="14" t="s">
        <v>17</v>
      </c>
      <c r="N19" s="15">
        <v>89000</v>
      </c>
      <c r="O19" s="14">
        <v>82942</v>
      </c>
      <c r="P19" s="14">
        <f t="shared" si="8"/>
        <v>-6058</v>
      </c>
      <c r="Q19" s="14"/>
      <c r="R19" s="14"/>
      <c r="S19" s="14" t="s">
        <v>17</v>
      </c>
      <c r="T19" s="15">
        <v>0</v>
      </c>
      <c r="U19" s="16">
        <v>55396</v>
      </c>
      <c r="V19" s="16">
        <f t="shared" si="9"/>
        <v>-55396</v>
      </c>
      <c r="W19" s="16"/>
    </row>
    <row r="20" spans="1:23" ht="30" customHeight="1" x14ac:dyDescent="0.15">
      <c r="A20" s="12" t="s">
        <v>18</v>
      </c>
      <c r="B20" s="13">
        <v>20000</v>
      </c>
      <c r="C20" s="12">
        <f t="shared" si="5"/>
        <v>20000</v>
      </c>
      <c r="D20" s="12">
        <f t="shared" si="6"/>
        <v>0</v>
      </c>
      <c r="E20" s="12"/>
      <c r="G20" s="14" t="s">
        <v>18</v>
      </c>
      <c r="H20" s="15">
        <v>20000</v>
      </c>
      <c r="I20" s="14">
        <v>20000</v>
      </c>
      <c r="J20" s="14">
        <f t="shared" si="7"/>
        <v>0</v>
      </c>
      <c r="K20" s="14"/>
      <c r="L20" s="14"/>
      <c r="M20" s="14" t="s">
        <v>18</v>
      </c>
      <c r="N20" s="15">
        <v>0</v>
      </c>
      <c r="O20" s="14">
        <v>0</v>
      </c>
      <c r="P20" s="14">
        <f t="shared" si="8"/>
        <v>0</v>
      </c>
      <c r="Q20" s="14"/>
      <c r="R20" s="14"/>
      <c r="S20" s="14" t="s">
        <v>18</v>
      </c>
      <c r="T20" s="15">
        <v>0</v>
      </c>
      <c r="U20" s="16">
        <v>0</v>
      </c>
      <c r="V20" s="16">
        <f t="shared" si="9"/>
        <v>0</v>
      </c>
      <c r="W20" s="16"/>
    </row>
    <row r="21" spans="1:23" ht="30" customHeight="1" x14ac:dyDescent="0.15">
      <c r="A21" s="12" t="s">
        <v>23</v>
      </c>
      <c r="B21" s="13">
        <v>133000</v>
      </c>
      <c r="C21" s="12">
        <f t="shared" si="5"/>
        <v>147362</v>
      </c>
      <c r="D21" s="12">
        <f t="shared" si="6"/>
        <v>-14362</v>
      </c>
      <c r="E21" s="12"/>
      <c r="G21" s="31" t="s">
        <v>23</v>
      </c>
      <c r="H21" s="15">
        <v>20000</v>
      </c>
      <c r="I21" s="14">
        <v>32130</v>
      </c>
      <c r="J21" s="14">
        <f t="shared" si="7"/>
        <v>-12130</v>
      </c>
      <c r="K21" s="29" t="s">
        <v>42</v>
      </c>
      <c r="L21" s="14"/>
      <c r="M21" s="31" t="s">
        <v>23</v>
      </c>
      <c r="N21" s="15">
        <v>113000</v>
      </c>
      <c r="O21" s="14">
        <f>46200+69032</f>
        <v>115232</v>
      </c>
      <c r="P21" s="14">
        <f t="shared" si="8"/>
        <v>2232</v>
      </c>
      <c r="Q21" s="14" t="s">
        <v>45</v>
      </c>
      <c r="R21" s="14"/>
      <c r="S21" s="31" t="s">
        <v>23</v>
      </c>
      <c r="T21" s="15">
        <v>0</v>
      </c>
      <c r="U21" s="16">
        <v>0</v>
      </c>
      <c r="V21" s="16">
        <f t="shared" si="9"/>
        <v>0</v>
      </c>
      <c r="W21" s="16"/>
    </row>
    <row r="22" spans="1:23" ht="30" customHeight="1" x14ac:dyDescent="0.15">
      <c r="A22" s="12" t="s">
        <v>19</v>
      </c>
      <c r="B22" s="13">
        <v>20000</v>
      </c>
      <c r="C22" s="12">
        <f t="shared" si="5"/>
        <v>0</v>
      </c>
      <c r="D22" s="12">
        <f t="shared" si="6"/>
        <v>20000</v>
      </c>
      <c r="E22" s="12"/>
      <c r="G22" s="14" t="s">
        <v>19</v>
      </c>
      <c r="H22" s="15">
        <v>20000</v>
      </c>
      <c r="I22" s="14">
        <v>0</v>
      </c>
      <c r="J22" s="14">
        <f t="shared" si="7"/>
        <v>20000</v>
      </c>
      <c r="K22" s="14"/>
      <c r="L22" s="14"/>
      <c r="M22" s="14" t="s">
        <v>19</v>
      </c>
      <c r="N22" s="15">
        <v>0</v>
      </c>
      <c r="O22" s="14">
        <v>0</v>
      </c>
      <c r="P22" s="14">
        <f t="shared" si="8"/>
        <v>0</v>
      </c>
      <c r="Q22" s="14"/>
      <c r="R22" s="14"/>
      <c r="S22" s="14" t="s">
        <v>19</v>
      </c>
      <c r="T22" s="15">
        <v>0</v>
      </c>
      <c r="U22" s="16">
        <v>0</v>
      </c>
      <c r="V22" s="16">
        <f t="shared" si="9"/>
        <v>0</v>
      </c>
      <c r="W22" s="16"/>
    </row>
    <row r="23" spans="1:23" ht="30" customHeight="1" x14ac:dyDescent="0.15">
      <c r="A23" s="12" t="s">
        <v>20</v>
      </c>
      <c r="B23" s="13">
        <v>20000</v>
      </c>
      <c r="C23" s="12">
        <f t="shared" si="5"/>
        <v>0</v>
      </c>
      <c r="D23" s="12">
        <f t="shared" si="6"/>
        <v>20000</v>
      </c>
      <c r="E23" s="12"/>
      <c r="G23" s="14" t="s">
        <v>20</v>
      </c>
      <c r="H23" s="15">
        <v>20000</v>
      </c>
      <c r="I23" s="14">
        <v>0</v>
      </c>
      <c r="J23" s="14">
        <f t="shared" si="7"/>
        <v>20000</v>
      </c>
      <c r="K23" s="14"/>
      <c r="L23" s="14"/>
      <c r="M23" s="14" t="s">
        <v>20</v>
      </c>
      <c r="N23" s="15">
        <v>0</v>
      </c>
      <c r="O23" s="14">
        <v>0</v>
      </c>
      <c r="P23" s="14">
        <f t="shared" si="8"/>
        <v>0</v>
      </c>
      <c r="Q23" s="14"/>
      <c r="R23" s="14"/>
      <c r="S23" s="14" t="s">
        <v>20</v>
      </c>
      <c r="T23" s="15">
        <v>0</v>
      </c>
      <c r="U23" s="16">
        <v>0</v>
      </c>
      <c r="V23" s="16">
        <f t="shared" si="9"/>
        <v>0</v>
      </c>
      <c r="W23" s="16"/>
    </row>
    <row r="24" spans="1:23" ht="30" customHeight="1" x14ac:dyDescent="0.15">
      <c r="A24" s="12" t="s">
        <v>21</v>
      </c>
      <c r="B24" s="13">
        <v>10000</v>
      </c>
      <c r="C24" s="12">
        <f t="shared" si="5"/>
        <v>12910</v>
      </c>
      <c r="D24" s="12">
        <f t="shared" si="6"/>
        <v>-2910</v>
      </c>
      <c r="E24" s="12"/>
      <c r="G24" s="14" t="s">
        <v>21</v>
      </c>
      <c r="H24" s="15">
        <v>10000</v>
      </c>
      <c r="I24" s="14">
        <v>12910</v>
      </c>
      <c r="J24" s="14">
        <f t="shared" si="7"/>
        <v>-2910</v>
      </c>
      <c r="K24" s="14" t="s">
        <v>43</v>
      </c>
      <c r="L24" s="14"/>
      <c r="M24" s="14" t="s">
        <v>21</v>
      </c>
      <c r="N24" s="15">
        <v>0</v>
      </c>
      <c r="O24" s="14">
        <v>0</v>
      </c>
      <c r="P24" s="14">
        <f t="shared" si="8"/>
        <v>0</v>
      </c>
      <c r="Q24" s="14"/>
      <c r="R24" s="14"/>
      <c r="S24" s="14" t="s">
        <v>21</v>
      </c>
      <c r="T24" s="15">
        <v>0</v>
      </c>
      <c r="U24" s="16">
        <v>0</v>
      </c>
      <c r="V24" s="16">
        <f t="shared" si="9"/>
        <v>0</v>
      </c>
      <c r="W24" s="16"/>
    </row>
    <row r="25" spans="1:23" ht="30" customHeight="1" x14ac:dyDescent="0.15">
      <c r="A25" s="12" t="s">
        <v>22</v>
      </c>
      <c r="B25" s="13">
        <v>13192</v>
      </c>
      <c r="C25" s="12">
        <f t="shared" si="5"/>
        <v>0</v>
      </c>
      <c r="D25" s="12">
        <f t="shared" si="6"/>
        <v>13192</v>
      </c>
      <c r="E25" s="12"/>
      <c r="G25" s="14" t="s">
        <v>22</v>
      </c>
      <c r="H25" s="15">
        <v>13192</v>
      </c>
      <c r="I25" s="14">
        <v>0</v>
      </c>
      <c r="J25" s="14">
        <f t="shared" si="7"/>
        <v>13192</v>
      </c>
      <c r="K25" s="14"/>
      <c r="L25" s="14"/>
      <c r="M25" s="14" t="s">
        <v>22</v>
      </c>
      <c r="N25" s="15">
        <v>0</v>
      </c>
      <c r="O25" s="14">
        <v>0</v>
      </c>
      <c r="P25" s="14">
        <f t="shared" si="8"/>
        <v>0</v>
      </c>
      <c r="Q25" s="14"/>
      <c r="R25" s="14"/>
      <c r="S25" s="14" t="s">
        <v>22</v>
      </c>
      <c r="T25" s="15">
        <v>0</v>
      </c>
      <c r="U25" s="16">
        <v>0</v>
      </c>
      <c r="V25" s="16">
        <f t="shared" si="9"/>
        <v>0</v>
      </c>
      <c r="W25" s="16"/>
    </row>
    <row r="26" spans="1:23" ht="30" customHeight="1" thickBot="1" x14ac:dyDescent="0.2">
      <c r="A26" s="18" t="s">
        <v>24</v>
      </c>
      <c r="B26" s="19">
        <f>SUM(B16:B25)</f>
        <v>433192</v>
      </c>
      <c r="C26" s="18">
        <f>SUM(C16:C25)</f>
        <v>478275</v>
      </c>
      <c r="D26" s="18">
        <f>B26-C26</f>
        <v>-45083</v>
      </c>
      <c r="E26" s="18"/>
      <c r="G26" s="22" t="s">
        <v>24</v>
      </c>
      <c r="H26" s="23">
        <f>SUM(H16:H25)</f>
        <v>133192</v>
      </c>
      <c r="I26" s="22">
        <f>SUM(I16:I25)</f>
        <v>73705</v>
      </c>
      <c r="J26" s="22">
        <f>H26-I26</f>
        <v>59487</v>
      </c>
      <c r="K26" s="22"/>
      <c r="L26" s="22"/>
      <c r="M26" s="22" t="s">
        <v>24</v>
      </c>
      <c r="N26" s="23">
        <f>SUM(N16:N25)</f>
        <v>300000</v>
      </c>
      <c r="O26" s="22">
        <f>SUM(O16:O25)</f>
        <v>304174</v>
      </c>
      <c r="P26" s="14">
        <f t="shared" si="8"/>
        <v>4174</v>
      </c>
      <c r="Q26" s="22"/>
      <c r="R26" s="22"/>
      <c r="S26" s="22" t="s">
        <v>24</v>
      </c>
      <c r="T26" s="23">
        <v>0</v>
      </c>
      <c r="U26" s="24">
        <f>SUM(U16:U25)</f>
        <v>100396</v>
      </c>
      <c r="V26" s="24">
        <f>T26-U26</f>
        <v>-100396</v>
      </c>
      <c r="W26" s="24"/>
    </row>
    <row r="27" spans="1:23" ht="30" customHeight="1" thickTop="1" x14ac:dyDescent="0.15">
      <c r="A27" s="20" t="s">
        <v>25</v>
      </c>
      <c r="B27" s="21">
        <v>0</v>
      </c>
      <c r="C27" s="20">
        <f>C12-C26</f>
        <v>94363</v>
      </c>
      <c r="D27" s="27"/>
      <c r="E27" s="28"/>
      <c r="G27" s="17"/>
      <c r="H27" s="25"/>
      <c r="I27" s="17"/>
      <c r="J27" s="17"/>
      <c r="K27" s="17"/>
      <c r="L27" s="17"/>
      <c r="M27" s="17"/>
      <c r="N27" s="25"/>
      <c r="O27" s="17"/>
      <c r="P27" s="17"/>
      <c r="Q27" s="17"/>
      <c r="R27" s="17"/>
      <c r="S27" s="17"/>
      <c r="T27" s="25"/>
      <c r="U27" s="17"/>
      <c r="V27" s="17"/>
      <c r="W27" s="17"/>
    </row>
    <row r="28" spans="1:23" ht="14.25" customHeight="1" x14ac:dyDescent="0.15"/>
    <row r="29" spans="1:23" s="32" customFormat="1" ht="30" customHeight="1" x14ac:dyDescent="0.15">
      <c r="A29" s="32" t="s">
        <v>26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3" s="32" customFormat="1" ht="30" customHeight="1" x14ac:dyDescent="0.15">
      <c r="A30" s="32" t="s">
        <v>32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3" s="32" customFormat="1" ht="30" customHeight="1" x14ac:dyDescent="0.15"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3" s="32" customFormat="1" ht="30" customHeight="1" x14ac:dyDescent="0.15">
      <c r="A32" s="32" t="s">
        <v>26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s="32" customFormat="1" ht="30" customHeight="1" x14ac:dyDescent="0.15">
      <c r="A33" s="32" t="s">
        <v>27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32" customFormat="1" ht="30" customHeight="1" x14ac:dyDescent="0.15">
      <c r="B34" s="32" t="s">
        <v>33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</sheetData>
  <mergeCells count="4">
    <mergeCell ref="A2:E2"/>
    <mergeCell ref="A1:E1"/>
    <mergeCell ref="S2:W2"/>
    <mergeCell ref="T4:W4"/>
  </mergeCells>
  <phoneticPr fontId="1"/>
  <pageMargins left="0.59055118110236227" right="0.59055118110236227" top="0.59055118110236227" bottom="0.59055118110236227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 ikuta</dc:creator>
  <cp:lastModifiedBy>Nisioka</cp:lastModifiedBy>
  <cp:lastPrinted>2020-05-17T03:36:06Z</cp:lastPrinted>
  <dcterms:created xsi:type="dcterms:W3CDTF">2020-04-12T04:48:08Z</dcterms:created>
  <dcterms:modified xsi:type="dcterms:W3CDTF">2020-05-17T03:38:03Z</dcterms:modified>
</cp:coreProperties>
</file>