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firstSheet="4" activeTab="8"/>
  </bookViews>
  <sheets>
    <sheet name="H29（県警報告）" sheetId="13" r:id="rId1"/>
    <sheet name="H29決算見込み（理事会資料）" sheetId="16" r:id="rId2"/>
    <sheet name="H29決算（事業別）" sheetId="5" r:id="rId3"/>
    <sheet name="H29決算（1）" sheetId="14" r:id="rId4"/>
    <sheet name="H29決算 (2)" sheetId="7" r:id="rId5"/>
    <sheet name="H29決算 (3)" sheetId="8" r:id="rId6"/>
    <sheet name="H29決算 (4)" sheetId="10" r:id="rId7"/>
    <sheet name="H29決算 (5)" sheetId="6" r:id="rId8"/>
    <sheet name="H29決算 (6)" sheetId="11" r:id="rId9"/>
    <sheet name="H29決算（7）" sheetId="12" r:id="rId10"/>
  </sheets>
  <definedNames>
    <definedName name="_xlnm.Print_Area" localSheetId="4">'H29決算 (2)'!$A$1:$F$30</definedName>
    <definedName name="_xlnm.Print_Area" localSheetId="5">'H29決算 (3)'!$A$1:$F$28</definedName>
    <definedName name="_xlnm.Print_Area" localSheetId="6">'H29決算 (4)'!$A$1:$D$62</definedName>
    <definedName name="_xlnm.Print_Area" localSheetId="8">'H29決算 (6)'!$A$1:$E$35</definedName>
    <definedName name="_xlnm.Print_Area" localSheetId="3">'H29決算（1）'!$A$1:$I$67</definedName>
    <definedName name="_xlnm.Print_Area" localSheetId="2">'H29決算（事業別）'!$A$1:$K$66</definedName>
    <definedName name="_xlnm.Print_Area" localSheetId="1">'H29決算見込み（理事会資料）'!$A$1:$G$64</definedName>
  </definedNames>
  <calcPr calcId="152511"/>
</workbook>
</file>

<file path=xl/calcChain.xml><?xml version="1.0" encoding="utf-8"?>
<calcChain xmlns="http://schemas.openxmlformats.org/spreadsheetml/2006/main">
  <c r="B64" i="5" l="1"/>
  <c r="G21" i="14" l="1"/>
  <c r="G19" i="14"/>
  <c r="G17" i="14"/>
  <c r="G9" i="14"/>
  <c r="G10" i="14"/>
  <c r="C28" i="7"/>
  <c r="C29" i="7" s="1"/>
  <c r="C30" i="7" s="1"/>
  <c r="J16" i="8" l="1"/>
  <c r="K13" i="8"/>
  <c r="F7" i="8"/>
  <c r="F8" i="8"/>
  <c r="C42" i="6" l="1"/>
  <c r="F30" i="11"/>
  <c r="C55" i="13" l="1"/>
  <c r="E38" i="13"/>
  <c r="E39" i="13"/>
  <c r="E51" i="13"/>
  <c r="E52" i="13"/>
  <c r="G21" i="5" l="1"/>
  <c r="H19" i="5"/>
  <c r="C9" i="5"/>
  <c r="H9" i="5"/>
  <c r="B60" i="16" l="1"/>
  <c r="E57" i="16"/>
  <c r="F57" i="16"/>
  <c r="E58" i="16" l="1"/>
  <c r="E59" i="16"/>
  <c r="I16" i="8" l="1"/>
  <c r="H16" i="8"/>
  <c r="K12" i="8"/>
  <c r="K14" i="8" l="1"/>
  <c r="K15" i="8"/>
  <c r="K11" i="8"/>
  <c r="K16" i="8" l="1"/>
  <c r="D10" i="7"/>
  <c r="F21" i="8" l="1"/>
  <c r="D33" i="11" l="1"/>
  <c r="D13" i="11"/>
  <c r="E63" i="6"/>
  <c r="F20" i="6"/>
  <c r="F18" i="6"/>
  <c r="F16" i="6"/>
  <c r="F14" i="6"/>
  <c r="F13" i="6"/>
  <c r="F11" i="6"/>
  <c r="F10" i="6"/>
  <c r="E55" i="10"/>
  <c r="E41" i="10"/>
  <c r="B12" i="7" l="1"/>
  <c r="G34" i="14" l="1"/>
  <c r="G55" i="14"/>
  <c r="H44" i="5" l="1"/>
  <c r="G44" i="5"/>
  <c r="G60" i="5" s="1"/>
  <c r="G63" i="14"/>
  <c r="D45" i="14"/>
  <c r="G44" i="14"/>
  <c r="G45" i="14" s="1"/>
  <c r="C41" i="5" l="1"/>
  <c r="D60" i="16" l="1"/>
  <c r="E48" i="16"/>
  <c r="E49" i="16"/>
  <c r="E50" i="16"/>
  <c r="E51" i="16"/>
  <c r="E52" i="16"/>
  <c r="E53" i="16"/>
  <c r="E54" i="16"/>
  <c r="E55" i="16"/>
  <c r="E56" i="16"/>
  <c r="E47" i="16"/>
  <c r="E45" i="16"/>
  <c r="E26" i="16"/>
  <c r="F26" i="16" s="1"/>
  <c r="E27" i="16"/>
  <c r="F27" i="16" s="1"/>
  <c r="E28" i="16"/>
  <c r="F28" i="16" s="1"/>
  <c r="E29" i="16"/>
  <c r="F29" i="16" s="1"/>
  <c r="E30" i="16"/>
  <c r="F30" i="16" s="1"/>
  <c r="E31" i="16"/>
  <c r="F31" i="16" s="1"/>
  <c r="E32" i="16"/>
  <c r="F32" i="16" s="1"/>
  <c r="E33" i="16"/>
  <c r="F33" i="16" s="1"/>
  <c r="E34" i="16"/>
  <c r="F34" i="16" s="1"/>
  <c r="E35" i="16"/>
  <c r="F35" i="16" s="1"/>
  <c r="E36" i="16"/>
  <c r="F36" i="16" s="1"/>
  <c r="E37" i="16"/>
  <c r="F37" i="16" s="1"/>
  <c r="E38" i="16"/>
  <c r="F38" i="16" s="1"/>
  <c r="E39" i="16"/>
  <c r="F39" i="16" s="1"/>
  <c r="E40" i="16"/>
  <c r="F40" i="16" s="1"/>
  <c r="E41" i="16"/>
  <c r="F41" i="16" s="1"/>
  <c r="E25" i="16"/>
  <c r="F25" i="16" s="1"/>
  <c r="E44" i="16"/>
  <c r="F44" i="16" s="1"/>
  <c r="C60" i="16"/>
  <c r="E10" i="16"/>
  <c r="F10" i="16" s="1"/>
  <c r="E21" i="16"/>
  <c r="F21" i="16" s="1"/>
  <c r="E17" i="16"/>
  <c r="F17" i="16" s="1"/>
  <c r="E19" i="16"/>
  <c r="F19" i="16" s="1"/>
  <c r="E15" i="16"/>
  <c r="F15" i="16" s="1"/>
  <c r="E13" i="16"/>
  <c r="F13" i="16" s="1"/>
  <c r="E12" i="16"/>
  <c r="F12" i="16" s="1"/>
  <c r="F42" i="16" l="1"/>
  <c r="E9" i="16"/>
  <c r="F9" i="16" s="1"/>
  <c r="M20" i="5" l="1"/>
  <c r="N20" i="5"/>
  <c r="O20" i="5"/>
  <c r="P20" i="5"/>
  <c r="R19" i="5"/>
  <c r="R18" i="5"/>
  <c r="Q20" i="5"/>
  <c r="R20" i="5" l="1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25" i="5"/>
  <c r="F41" i="5" l="1"/>
  <c r="F9" i="5"/>
  <c r="F10" i="5"/>
  <c r="H44" i="14" l="1"/>
  <c r="B45" i="14"/>
  <c r="H45" i="14" s="1"/>
  <c r="I43" i="5"/>
  <c r="I44" i="5" s="1"/>
  <c r="B44" i="5"/>
  <c r="F44" i="5"/>
  <c r="F48" i="16"/>
  <c r="F49" i="16"/>
  <c r="F50" i="16"/>
  <c r="F51" i="16"/>
  <c r="F52" i="16"/>
  <c r="F53" i="16"/>
  <c r="F54" i="16"/>
  <c r="F55" i="16"/>
  <c r="F56" i="16"/>
  <c r="F58" i="16"/>
  <c r="F59" i="16"/>
  <c r="F47" i="16"/>
  <c r="B45" i="16"/>
  <c r="F45" i="16" s="1"/>
  <c r="E60" i="16"/>
  <c r="E42" i="16"/>
  <c r="D42" i="16"/>
  <c r="D61" i="16" s="1"/>
  <c r="C42" i="16"/>
  <c r="C61" i="16" s="1"/>
  <c r="B42" i="16"/>
  <c r="E22" i="16"/>
  <c r="D22" i="16"/>
  <c r="D62" i="16" s="1"/>
  <c r="C22" i="16"/>
  <c r="C62" i="16" s="1"/>
  <c r="B22" i="16"/>
  <c r="J44" i="5" l="1"/>
  <c r="B61" i="16"/>
  <c r="B62" i="16" s="1"/>
  <c r="B64" i="16" s="1"/>
  <c r="J43" i="5"/>
  <c r="E61" i="16"/>
  <c r="E62" i="16" s="1"/>
  <c r="E64" i="16" s="1"/>
  <c r="F60" i="16"/>
  <c r="F61" i="16" s="1"/>
  <c r="F22" i="16"/>
  <c r="D57" i="6"/>
  <c r="F64" i="16" l="1"/>
  <c r="F62" i="16"/>
  <c r="G25" i="14"/>
  <c r="G26" i="14"/>
  <c r="G27" i="14"/>
  <c r="G28" i="14"/>
  <c r="G29" i="14"/>
  <c r="G30" i="14"/>
  <c r="G31" i="14"/>
  <c r="G32" i="14"/>
  <c r="G33" i="14"/>
  <c r="G35" i="14"/>
  <c r="G36" i="14"/>
  <c r="G37" i="14"/>
  <c r="G38" i="14"/>
  <c r="G39" i="14"/>
  <c r="G40" i="14"/>
  <c r="G41" i="14"/>
  <c r="G47" i="14"/>
  <c r="G48" i="14"/>
  <c r="G49" i="14"/>
  <c r="G50" i="14"/>
  <c r="G51" i="14"/>
  <c r="G52" i="14"/>
  <c r="G53" i="14"/>
  <c r="G54" i="14"/>
  <c r="G56" i="14"/>
  <c r="G57" i="14"/>
  <c r="G58" i="14"/>
  <c r="G59" i="14"/>
  <c r="G64" i="14"/>
  <c r="G65" i="14" s="1"/>
  <c r="D34" i="11"/>
  <c r="F62" i="6"/>
  <c r="F60" i="6"/>
  <c r="D58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D58" i="10"/>
  <c r="D60" i="10"/>
  <c r="D29" i="10"/>
  <c r="G42" i="14" l="1"/>
  <c r="G60" i="14"/>
  <c r="G22" i="14"/>
  <c r="G61" i="14" l="1"/>
  <c r="F14" i="8"/>
  <c r="F13" i="8"/>
  <c r="D9" i="7"/>
  <c r="D26" i="10" l="1"/>
  <c r="D27" i="10"/>
  <c r="D28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25" i="10"/>
  <c r="D21" i="10"/>
  <c r="D19" i="10"/>
  <c r="D17" i="10"/>
  <c r="D15" i="10"/>
  <c r="D13" i="10"/>
  <c r="D11" i="10"/>
  <c r="D10" i="10"/>
  <c r="F9" i="8"/>
  <c r="F10" i="8" s="1"/>
  <c r="D22" i="10" l="1"/>
  <c r="D56" i="10"/>
  <c r="F26" i="6"/>
  <c r="F22" i="6" l="1"/>
  <c r="E65" i="14" l="1"/>
  <c r="D65" i="14"/>
  <c r="C65" i="14"/>
  <c r="B65" i="14"/>
  <c r="H64" i="14"/>
  <c r="E60" i="14"/>
  <c r="B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E42" i="14"/>
  <c r="D42" i="14"/>
  <c r="D61" i="14" s="1"/>
  <c r="B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D22" i="14"/>
  <c r="B22" i="14"/>
  <c r="H21" i="14"/>
  <c r="H19" i="14"/>
  <c r="H17" i="14"/>
  <c r="H15" i="14"/>
  <c r="H13" i="14"/>
  <c r="H10" i="14"/>
  <c r="H9" i="14"/>
  <c r="B61" i="14" l="1"/>
  <c r="B62" i="14" s="1"/>
  <c r="B66" i="14" s="1"/>
  <c r="B67" i="14" s="1"/>
  <c r="E61" i="14"/>
  <c r="D62" i="14"/>
  <c r="E22" i="14"/>
  <c r="H60" i="14"/>
  <c r="H47" i="14"/>
  <c r="H12" i="14"/>
  <c r="H25" i="14"/>
  <c r="C42" i="14"/>
  <c r="C61" i="14" s="1"/>
  <c r="C22" i="14"/>
  <c r="B56" i="10"/>
  <c r="C56" i="10"/>
  <c r="C22" i="10"/>
  <c r="B22" i="10"/>
  <c r="D66" i="14" l="1"/>
  <c r="D67" i="14" s="1"/>
  <c r="C62" i="14"/>
  <c r="E62" i="14"/>
  <c r="C57" i="10"/>
  <c r="C59" i="10" s="1"/>
  <c r="C61" i="10" s="1"/>
  <c r="C62" i="10" s="1"/>
  <c r="B57" i="10"/>
  <c r="H42" i="14"/>
  <c r="H61" i="14" s="1"/>
  <c r="H22" i="14"/>
  <c r="C15" i="8"/>
  <c r="C16" i="8" s="1"/>
  <c r="D15" i="8"/>
  <c r="D16" i="8" s="1"/>
  <c r="E15" i="8"/>
  <c r="E16" i="8" s="1"/>
  <c r="F15" i="8"/>
  <c r="F16" i="8" s="1"/>
  <c r="F17" i="8" s="1"/>
  <c r="B15" i="8"/>
  <c r="B16" i="8" s="1"/>
  <c r="C10" i="8"/>
  <c r="D10" i="8"/>
  <c r="E10" i="8"/>
  <c r="B10" i="8"/>
  <c r="C23" i="8"/>
  <c r="C24" i="8" s="1"/>
  <c r="D23" i="8"/>
  <c r="D24" i="8" s="1"/>
  <c r="E23" i="8"/>
  <c r="E24" i="8" s="1"/>
  <c r="B23" i="8"/>
  <c r="B24" i="8" s="1"/>
  <c r="F22" i="8"/>
  <c r="F20" i="8"/>
  <c r="D24" i="7"/>
  <c r="C66" i="14" l="1"/>
  <c r="C67" i="14" s="1"/>
  <c r="E66" i="14"/>
  <c r="E67" i="14" s="1"/>
  <c r="G62" i="14"/>
  <c r="G66" i="14" s="1"/>
  <c r="G67" i="14" s="1"/>
  <c r="H67" i="14" s="1"/>
  <c r="H62" i="14"/>
  <c r="B59" i="10"/>
  <c r="D57" i="10"/>
  <c r="E17" i="8"/>
  <c r="E26" i="8" s="1"/>
  <c r="E27" i="8" s="1"/>
  <c r="E28" i="8" s="1"/>
  <c r="F23" i="8"/>
  <c r="F24" i="8" s="1"/>
  <c r="F26" i="8" s="1"/>
  <c r="F27" i="8" s="1"/>
  <c r="F28" i="8" s="1"/>
  <c r="B17" i="8"/>
  <c r="B26" i="8" s="1"/>
  <c r="C17" i="8"/>
  <c r="C26" i="8" s="1"/>
  <c r="C27" i="8" s="1"/>
  <c r="D17" i="8"/>
  <c r="D26" i="8" s="1"/>
  <c r="D27" i="8" s="1"/>
  <c r="D28" i="8" s="1"/>
  <c r="D23" i="7"/>
  <c r="D22" i="7"/>
  <c r="B25" i="7"/>
  <c r="B26" i="7" s="1"/>
  <c r="C25" i="7"/>
  <c r="C26" i="7" s="1"/>
  <c r="D15" i="7"/>
  <c r="C17" i="7"/>
  <c r="C18" i="7" s="1"/>
  <c r="B17" i="7"/>
  <c r="B18" i="7" s="1"/>
  <c r="D16" i="7"/>
  <c r="D11" i="7"/>
  <c r="D8" i="7"/>
  <c r="C12" i="7"/>
  <c r="B27" i="8" l="1"/>
  <c r="B28" i="8" s="1"/>
  <c r="H66" i="14"/>
  <c r="B61" i="10"/>
  <c r="D59" i="10"/>
  <c r="D12" i="7"/>
  <c r="B19" i="7"/>
  <c r="B28" i="7" s="1"/>
  <c r="B29" i="7" s="1"/>
  <c r="B30" i="7" s="1"/>
  <c r="C19" i="7"/>
  <c r="D17" i="7"/>
  <c r="D18" i="7" s="1"/>
  <c r="D25" i="7"/>
  <c r="D26" i="7" s="1"/>
  <c r="B62" i="10" l="1"/>
  <c r="D62" i="10" s="1"/>
  <c r="D61" i="10"/>
  <c r="D19" i="7"/>
  <c r="D28" i="7" s="1"/>
  <c r="D29" i="7" s="1"/>
  <c r="D30" i="7" s="1"/>
  <c r="E42" i="13"/>
  <c r="E43" i="13"/>
  <c r="E44" i="13"/>
  <c r="E45" i="13"/>
  <c r="E46" i="13"/>
  <c r="E47" i="13"/>
  <c r="E48" i="13"/>
  <c r="E49" i="13"/>
  <c r="E50" i="13"/>
  <c r="E53" i="13"/>
  <c r="E41" i="13"/>
  <c r="C54" i="13"/>
  <c r="D36" i="13"/>
  <c r="C36" i="13"/>
  <c r="E35" i="13"/>
  <c r="E34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19" i="13"/>
  <c r="E5" i="13"/>
  <c r="E7" i="13"/>
  <c r="E8" i="13"/>
  <c r="E10" i="13"/>
  <c r="E12" i="13"/>
  <c r="E14" i="13"/>
  <c r="E16" i="13"/>
  <c r="E4" i="13"/>
  <c r="D54" i="13"/>
  <c r="D17" i="13"/>
  <c r="C17" i="13"/>
  <c r="D55" i="13" l="1"/>
  <c r="E54" i="13"/>
  <c r="E36" i="13"/>
  <c r="E17" i="13"/>
  <c r="I47" i="5"/>
  <c r="I48" i="5"/>
  <c r="I49" i="5"/>
  <c r="I50" i="5"/>
  <c r="I51" i="5"/>
  <c r="I52" i="5"/>
  <c r="I53" i="5"/>
  <c r="I54" i="5"/>
  <c r="I55" i="5"/>
  <c r="I56" i="5"/>
  <c r="I57" i="5"/>
  <c r="I58" i="5"/>
  <c r="I46" i="5"/>
  <c r="H59" i="5"/>
  <c r="D41" i="5"/>
  <c r="D60" i="5" s="1"/>
  <c r="E41" i="5"/>
  <c r="E60" i="5" s="1"/>
  <c r="C60" i="5"/>
  <c r="E22" i="5"/>
  <c r="D22" i="5"/>
  <c r="F17" i="5"/>
  <c r="F12" i="5"/>
  <c r="F13" i="5"/>
  <c r="F15" i="5"/>
  <c r="E55" i="13" l="1"/>
  <c r="D61" i="5"/>
  <c r="E61" i="5"/>
  <c r="C22" i="5"/>
  <c r="C61" i="5" s="1"/>
  <c r="I59" i="5"/>
  <c r="D18" i="11"/>
  <c r="D19" i="11" s="1"/>
  <c r="D20" i="11" l="1"/>
  <c r="D35" i="11" s="1"/>
  <c r="B57" i="6" l="1"/>
  <c r="D42" i="6"/>
  <c r="E42" i="6"/>
  <c r="B42" i="6"/>
  <c r="C23" i="6"/>
  <c r="E23" i="6"/>
  <c r="B23" i="6"/>
  <c r="C57" i="6" l="1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I29" i="5"/>
  <c r="J29" i="5" s="1"/>
  <c r="J51" i="5"/>
  <c r="B59" i="5"/>
  <c r="J58" i="5"/>
  <c r="J57" i="5"/>
  <c r="J56" i="5"/>
  <c r="J55" i="5"/>
  <c r="J54" i="5"/>
  <c r="J53" i="5"/>
  <c r="J52" i="5"/>
  <c r="J50" i="5"/>
  <c r="J49" i="5"/>
  <c r="J48" i="5"/>
  <c r="J47" i="5"/>
  <c r="J46" i="5"/>
  <c r="H41" i="5"/>
  <c r="G41" i="5"/>
  <c r="F60" i="5"/>
  <c r="B41" i="5"/>
  <c r="B60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4" i="5"/>
  <c r="J34" i="5" s="1"/>
  <c r="I33" i="5"/>
  <c r="J33" i="5" s="1"/>
  <c r="I32" i="5"/>
  <c r="J32" i="5" s="1"/>
  <c r="I31" i="5"/>
  <c r="J31" i="5" s="1"/>
  <c r="I30" i="5"/>
  <c r="J30" i="5" s="1"/>
  <c r="I28" i="5"/>
  <c r="J28" i="5" s="1"/>
  <c r="I27" i="5"/>
  <c r="J27" i="5" s="1"/>
  <c r="I26" i="5"/>
  <c r="J26" i="5" s="1"/>
  <c r="I25" i="5"/>
  <c r="J25" i="5" s="1"/>
  <c r="G22" i="5"/>
  <c r="B22" i="5"/>
  <c r="J21" i="5"/>
  <c r="J19" i="5"/>
  <c r="J17" i="5"/>
  <c r="I15" i="5"/>
  <c r="J15" i="5" s="1"/>
  <c r="J13" i="5"/>
  <c r="I12" i="5"/>
  <c r="B61" i="5" l="1"/>
  <c r="B65" i="5" s="1"/>
  <c r="B66" i="5" s="1"/>
  <c r="J59" i="5"/>
  <c r="G61" i="5"/>
  <c r="F42" i="6"/>
  <c r="J12" i="5"/>
  <c r="I22" i="5"/>
  <c r="B58" i="6"/>
  <c r="B59" i="6" s="1"/>
  <c r="C58" i="6"/>
  <c r="F57" i="6"/>
  <c r="H22" i="5"/>
  <c r="I41" i="5"/>
  <c r="I60" i="5" s="1"/>
  <c r="J41" i="5" l="1"/>
  <c r="B61" i="6"/>
  <c r="B63" i="6" s="1"/>
  <c r="B64" i="6" s="1"/>
  <c r="C59" i="6"/>
  <c r="C61" i="6" s="1"/>
  <c r="C63" i="6" s="1"/>
  <c r="C64" i="6" s="1"/>
  <c r="F58" i="6"/>
  <c r="H60" i="5"/>
  <c r="H61" i="5" s="1"/>
  <c r="I61" i="5"/>
  <c r="J60" i="5" l="1"/>
  <c r="J9" i="5" l="1"/>
  <c r="J10" i="5"/>
  <c r="J22" i="5"/>
  <c r="J61" i="5" s="1"/>
  <c r="F22" i="5"/>
  <c r="F61" i="5" s="1"/>
  <c r="D23" i="6"/>
  <c r="D59" i="6" s="1"/>
  <c r="D61" i="6" l="1"/>
  <c r="F59" i="6"/>
  <c r="F23" i="6"/>
  <c r="F61" i="6" l="1"/>
  <c r="F63" i="6" s="1"/>
  <c r="D63" i="6"/>
  <c r="D64" i="6" s="1"/>
  <c r="F64" i="6" s="1"/>
</calcChain>
</file>

<file path=xl/sharedStrings.xml><?xml version="1.0" encoding="utf-8"?>
<sst xmlns="http://schemas.openxmlformats.org/spreadsheetml/2006/main" count="626" uniqueCount="253">
  <si>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</si>
  <si>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</si>
  <si>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</si>
  <si>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</si>
  <si>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</si>
  <si>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</si>
  <si>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雑費</t>
    <rPh sb="0" eb="2">
      <t>ザッピ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</si>
  <si>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</si>
  <si>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</si>
  <si>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合計</t>
    <rPh sb="0" eb="2">
      <t>ゴウケイ</t>
    </rPh>
    <phoneticPr fontId="1"/>
  </si>
  <si>
    <t>租税公課</t>
    <rPh sb="0" eb="2">
      <t>ソゼイ</t>
    </rPh>
    <rPh sb="2" eb="4">
      <t>コウカ</t>
    </rPh>
    <phoneticPr fontId="1"/>
  </si>
  <si>
    <t>会議費</t>
    <rPh sb="0" eb="3">
      <t>カイギヒ</t>
    </rPh>
    <phoneticPr fontId="1"/>
  </si>
  <si>
    <t>委託費</t>
    <rPh sb="0" eb="3">
      <t>イタクヒ</t>
    </rPh>
    <phoneticPr fontId="1"/>
  </si>
  <si>
    <t>石川県受託事業費</t>
    <rPh sb="0" eb="3">
      <t>イシカワケン</t>
    </rPh>
    <rPh sb="3" eb="5">
      <t>ジュタク</t>
    </rPh>
    <rPh sb="5" eb="8">
      <t>ジギョウヒ</t>
    </rPh>
    <phoneticPr fontId="1"/>
  </si>
  <si>
    <t>日本財団受託事業費</t>
    <rPh sb="0" eb="2">
      <t>ニホン</t>
    </rPh>
    <rPh sb="2" eb="4">
      <t>ザイダン</t>
    </rPh>
    <rPh sb="4" eb="6">
      <t>ジュタク</t>
    </rPh>
    <rPh sb="6" eb="9">
      <t>ジギョウヒ</t>
    </rPh>
    <phoneticPr fontId="1"/>
  </si>
  <si>
    <t>受取補助金</t>
    <rPh sb="0" eb="2">
      <t>ウケトリ</t>
    </rPh>
    <rPh sb="2" eb="5">
      <t>ホジョキン</t>
    </rPh>
    <phoneticPr fontId="1"/>
  </si>
  <si>
    <t>受取寄付金</t>
    <rPh sb="0" eb="2">
      <t>ウケトリ</t>
    </rPh>
    <rPh sb="2" eb="5">
      <t>キフキン</t>
    </rPh>
    <phoneticPr fontId="1"/>
  </si>
  <si>
    <t>受取利息</t>
    <rPh sb="0" eb="2">
      <t>ウケトリ</t>
    </rPh>
    <rPh sb="2" eb="4">
      <t>リソク</t>
    </rPh>
    <phoneticPr fontId="1"/>
  </si>
  <si>
    <t>（２）収益事業収入</t>
    <rPh sb="3" eb="5">
      <t>シュウエキ</t>
    </rPh>
    <rPh sb="5" eb="7">
      <t>ジギョウ</t>
    </rPh>
    <rPh sb="7" eb="9">
      <t>シュウニュウ</t>
    </rPh>
    <phoneticPr fontId="1"/>
  </si>
  <si>
    <t>福利厚生費</t>
    <rPh sb="0" eb="2">
      <t>フクリ</t>
    </rPh>
    <rPh sb="2" eb="5">
      <t>コウセイヒ</t>
    </rPh>
    <phoneticPr fontId="1"/>
  </si>
  <si>
    <t>賃借料</t>
    <rPh sb="0" eb="3">
      <t>チンシャクリョウ</t>
    </rPh>
    <phoneticPr fontId="1"/>
  </si>
  <si>
    <t>諸謝金</t>
    <rPh sb="0" eb="1">
      <t>ショ</t>
    </rPh>
    <rPh sb="1" eb="3">
      <t>シャキン</t>
    </rPh>
    <phoneticPr fontId="1"/>
  </si>
  <si>
    <t>光熱水量費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</si>
  <si>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委託費（税理士）</t>
    <rPh sb="0" eb="3">
      <t>イタクヒ</t>
    </rPh>
    <rPh sb="4" eb="7">
      <t>ゼイリシ</t>
    </rPh>
    <phoneticPr fontId="1"/>
  </si>
  <si>
    <t>①</t>
    <phoneticPr fontId="1"/>
  </si>
  <si>
    <t>執行状況</t>
    <rPh sb="0" eb="2">
      <t>シッコウ</t>
    </rPh>
    <rPh sb="2" eb="4">
      <t>ジョウキョウ</t>
    </rPh>
    <phoneticPr fontId="1"/>
  </si>
  <si>
    <t>執行見込</t>
    <rPh sb="0" eb="2">
      <t>シッコウ</t>
    </rPh>
    <rPh sb="2" eb="4">
      <t>ミコ</t>
    </rPh>
    <phoneticPr fontId="1"/>
  </si>
  <si>
    <t>決算見込</t>
    <rPh sb="0" eb="2">
      <t>ケッサン</t>
    </rPh>
    <rPh sb="2" eb="4">
      <t>ミコ</t>
    </rPh>
    <phoneticPr fontId="1"/>
  </si>
  <si>
    <t>②</t>
    <phoneticPr fontId="1"/>
  </si>
  <si>
    <t>予算比</t>
    <rPh sb="0" eb="2">
      <t>ヨサン</t>
    </rPh>
    <rPh sb="2" eb="3">
      <t>ヒ</t>
    </rPh>
    <phoneticPr fontId="1"/>
  </si>
  <si>
    <t>備考</t>
    <rPh sb="0" eb="2">
      <t>ビコウ</t>
    </rPh>
    <phoneticPr fontId="1"/>
  </si>
  <si>
    <t>１．事業活動収入</t>
    <rPh sb="2" eb="4">
      <t>ジギョウ</t>
    </rPh>
    <rPh sb="4" eb="6">
      <t>カツドウ</t>
    </rPh>
    <rPh sb="6" eb="8">
      <t>シュウニュウ</t>
    </rPh>
    <phoneticPr fontId="1"/>
  </si>
  <si>
    <t>正会員費</t>
    <rPh sb="0" eb="3">
      <t>セイカイイン</t>
    </rPh>
    <rPh sb="3" eb="4">
      <t>ヒ</t>
    </rPh>
    <phoneticPr fontId="1"/>
  </si>
  <si>
    <t>賛助会費</t>
    <rPh sb="0" eb="2">
      <t>サンジョ</t>
    </rPh>
    <rPh sb="2" eb="4">
      <t>カイヒ</t>
    </rPh>
    <phoneticPr fontId="1"/>
  </si>
  <si>
    <t>(１)事業活動収入</t>
    <rPh sb="3" eb="5">
      <t>ジギョウ</t>
    </rPh>
    <rPh sb="5" eb="7">
      <t>カツドウ</t>
    </rPh>
    <rPh sb="7" eb="9">
      <t>シュウニュウ</t>
    </rPh>
    <phoneticPr fontId="1"/>
  </si>
  <si>
    <t>２．事業活動支出</t>
    <rPh sb="2" eb="4">
      <t>ジギョウ</t>
    </rPh>
    <rPh sb="4" eb="6">
      <t>カツドウ</t>
    </rPh>
    <rPh sb="6" eb="8">
      <t>シシュツ</t>
    </rPh>
    <phoneticPr fontId="1"/>
  </si>
  <si>
    <t>(１)事業費支出</t>
    <rPh sb="3" eb="5">
      <t>ジギョウ</t>
    </rPh>
    <rPh sb="5" eb="6">
      <t>ヒ</t>
    </rPh>
    <rPh sb="6" eb="8">
      <t>シシュツ</t>
    </rPh>
    <phoneticPr fontId="1"/>
  </si>
  <si>
    <t>直接的支援費</t>
    <rPh sb="0" eb="3">
      <t>チョクセツテキ</t>
    </rPh>
    <rPh sb="3" eb="5">
      <t>シエン</t>
    </rPh>
    <rPh sb="5" eb="6">
      <t>ヒ</t>
    </rPh>
    <phoneticPr fontId="1"/>
  </si>
  <si>
    <t>会場費</t>
    <rPh sb="0" eb="2">
      <t>カイジョウ</t>
    </rPh>
    <rPh sb="2" eb="3">
      <t>ヒ</t>
    </rPh>
    <phoneticPr fontId="1"/>
  </si>
  <si>
    <t>科　　目</t>
    <rPh sb="0" eb="1">
      <t>カ</t>
    </rPh>
    <rPh sb="3" eb="4">
      <t>メ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</si>
  <si>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</si>
  <si>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</si>
  <si>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</si>
  <si>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（単位：円）</t>
    <rPh sb="1" eb="3">
      <t>タンイ</t>
    </rPh>
    <rPh sb="4" eb="5">
      <t>エン</t>
    </rPh>
    <phoneticPr fontId="1"/>
  </si>
  <si>
    <t>事業費支出計</t>
    <rPh sb="0" eb="3">
      <t>ジギョウヒ</t>
    </rPh>
    <rPh sb="3" eb="5">
      <t>シシュツ</t>
    </rPh>
    <rPh sb="5" eb="6">
      <t>ケイ</t>
    </rPh>
    <phoneticPr fontId="1"/>
  </si>
  <si>
    <t>管理費支出計</t>
    <rPh sb="0" eb="3">
      <t>カンリヒ</t>
    </rPh>
    <rPh sb="3" eb="5">
      <t>シシュツ</t>
    </rPh>
    <rPh sb="5" eb="6">
      <t>ケイ</t>
    </rPh>
    <phoneticPr fontId="1"/>
  </si>
  <si>
    <t>ゆうちょ銀行</t>
    <rPh sb="4" eb="6">
      <t>ギンコウ</t>
    </rPh>
    <phoneticPr fontId="1"/>
  </si>
  <si>
    <t>定期預金</t>
    <rPh sb="0" eb="2">
      <t>テイキ</t>
    </rPh>
    <rPh sb="2" eb="4">
      <t>ヨキン</t>
    </rPh>
    <phoneticPr fontId="1"/>
  </si>
  <si>
    <t>仮払金</t>
    <rPh sb="0" eb="2">
      <t>カリバライ</t>
    </rPh>
    <rPh sb="2" eb="3">
      <t>キン</t>
    </rPh>
    <phoneticPr fontId="1"/>
  </si>
  <si>
    <t>什器備品</t>
    <rPh sb="0" eb="2">
      <t>ジュウキ</t>
    </rPh>
    <rPh sb="2" eb="4">
      <t>ビヒン</t>
    </rPh>
    <phoneticPr fontId="1"/>
  </si>
  <si>
    <t>収支計算書</t>
    <rPh sb="0" eb="2">
      <t>シュウシ</t>
    </rPh>
    <rPh sb="2" eb="5">
      <t>ケイサンショ</t>
    </rPh>
    <phoneticPr fontId="1"/>
  </si>
  <si>
    <t>（Ａ）</t>
    <phoneticPr fontId="1"/>
  </si>
  <si>
    <t>（Ｂ）</t>
    <phoneticPr fontId="1"/>
  </si>
  <si>
    <t>（Ｂ）－（Ａ）</t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</si>
  <si>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</si>
  <si>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</si>
  <si>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</si>
  <si>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</si>
  <si>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雑収入</t>
    <rPh sb="0" eb="3">
      <t>ザッシュウニュウ</t>
    </rPh>
    <phoneticPr fontId="1"/>
  </si>
  <si>
    <t>予算額</t>
    <rPh sb="0" eb="3">
      <t>ヨサンガク</t>
    </rPh>
    <phoneticPr fontId="1"/>
  </si>
  <si>
    <t>公益目的</t>
    <rPh sb="0" eb="2">
      <t>コウエキ</t>
    </rPh>
    <rPh sb="2" eb="4">
      <t>モクテキ</t>
    </rPh>
    <phoneticPr fontId="1"/>
  </si>
  <si>
    <t>事業会計</t>
    <rPh sb="0" eb="2">
      <t>ジギョウ</t>
    </rPh>
    <rPh sb="2" eb="4">
      <t>カイケイ</t>
    </rPh>
    <phoneticPr fontId="1"/>
  </si>
  <si>
    <t>収益事業</t>
    <rPh sb="0" eb="2">
      <t>シュウエキ</t>
    </rPh>
    <rPh sb="2" eb="4">
      <t>ジギョウ</t>
    </rPh>
    <phoneticPr fontId="1"/>
  </si>
  <si>
    <t>法人会計</t>
    <rPh sb="0" eb="2">
      <t>ホウジン</t>
    </rPh>
    <rPh sb="2" eb="4">
      <t>カイケイ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</si>
  <si>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</si>
  <si>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</si>
  <si>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</si>
  <si>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</si>
  <si>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第２号議案（その１）</t>
    <rPh sb="0" eb="1">
      <t>ダイ</t>
    </rPh>
    <rPh sb="2" eb="3">
      <t>ゴウ</t>
    </rPh>
    <rPh sb="3" eb="5">
      <t>ギアン</t>
    </rPh>
    <phoneticPr fontId="1"/>
  </si>
  <si>
    <t>第２号議案（その５）</t>
    <rPh sb="0" eb="1">
      <t>ダイ</t>
    </rPh>
    <rPh sb="2" eb="3">
      <t>ゴウ</t>
    </rPh>
    <rPh sb="3" eb="5">
      <t>ギアン</t>
    </rPh>
    <phoneticPr fontId="1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</si>
  <si>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</si>
  <si>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</si>
  <si>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</si>
  <si>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会　　計</t>
    <rPh sb="0" eb="1">
      <t>カイ</t>
    </rPh>
    <rPh sb="3" eb="4">
      <t>ケイ</t>
    </rPh>
    <phoneticPr fontId="1"/>
  </si>
  <si>
    <t>合　計</t>
    <rPh sb="0" eb="1">
      <t>ゴウ</t>
    </rPh>
    <rPh sb="2" eb="3">
      <t>ケイ</t>
    </rPh>
    <phoneticPr fontId="1"/>
  </si>
  <si>
    <t>備　考</t>
    <rPh sb="0" eb="1">
      <t>ソナエ</t>
    </rPh>
    <rPh sb="2" eb="3">
      <t>コウ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</si>
  <si>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</si>
  <si>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</si>
  <si>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(１)経常収益</t>
    <rPh sb="3" eb="5">
      <t>ケイジョウ</t>
    </rPh>
    <rPh sb="5" eb="7">
      <t>シュウエキ</t>
    </rPh>
    <phoneticPr fontId="1"/>
  </si>
  <si>
    <t>事業収益</t>
    <rPh sb="0" eb="2">
      <t>ジギョウ</t>
    </rPh>
    <rPh sb="2" eb="4">
      <t>シュウエキ</t>
    </rPh>
    <phoneticPr fontId="1"/>
  </si>
  <si>
    <t>受取補助金（石川県）</t>
    <rPh sb="0" eb="2">
      <t>ウケトリ</t>
    </rPh>
    <rPh sb="2" eb="5">
      <t>ホジョキン</t>
    </rPh>
    <rPh sb="6" eb="9">
      <t>イシカワケン</t>
    </rPh>
    <phoneticPr fontId="1"/>
  </si>
  <si>
    <t>業務受託事業収益（石川県）</t>
    <rPh sb="0" eb="2">
      <t>ギョウム</t>
    </rPh>
    <rPh sb="2" eb="4">
      <t>ジュタク</t>
    </rPh>
    <rPh sb="4" eb="6">
      <t>ジギョウ</t>
    </rPh>
    <rPh sb="6" eb="8">
      <t>シュウエキ</t>
    </rPh>
    <rPh sb="9" eb="12">
      <t>イシカワケン</t>
    </rPh>
    <phoneticPr fontId="1"/>
  </si>
  <si>
    <t>業務受託事業収益（日本財団）</t>
    <rPh sb="0" eb="2">
      <t>ギョウム</t>
    </rPh>
    <rPh sb="2" eb="4">
      <t>ジュタク</t>
    </rPh>
    <rPh sb="4" eb="6">
      <t>ジギョウ</t>
    </rPh>
    <rPh sb="6" eb="8">
      <t>シュウエキ</t>
    </rPh>
    <rPh sb="9" eb="11">
      <t>ニホン</t>
    </rPh>
    <rPh sb="11" eb="13">
      <t>ザイダン</t>
    </rPh>
    <phoneticPr fontId="1"/>
  </si>
  <si>
    <t>収益自動販売機１台</t>
    <rPh sb="0" eb="2">
      <t>シュウエキ</t>
    </rPh>
    <rPh sb="2" eb="4">
      <t>ジドウ</t>
    </rPh>
    <rPh sb="4" eb="7">
      <t>ハンバイキ</t>
    </rPh>
    <rPh sb="8" eb="9">
      <t>ダイ</t>
    </rPh>
    <phoneticPr fontId="1"/>
  </si>
  <si>
    <t>自動販売機収益事業収入</t>
    <rPh sb="0" eb="2">
      <t>ジドウ</t>
    </rPh>
    <rPh sb="2" eb="5">
      <t>ハンバイキ</t>
    </rPh>
    <rPh sb="5" eb="7">
      <t>シュウエキ</t>
    </rPh>
    <rPh sb="7" eb="9">
      <t>ジギョウ</t>
    </rPh>
    <rPh sb="9" eb="11">
      <t>シュウニュウ</t>
    </rPh>
    <phoneticPr fontId="1"/>
  </si>
  <si>
    <t>（２）経常費用</t>
    <rPh sb="3" eb="5">
      <t>ケイジョウ</t>
    </rPh>
    <rPh sb="5" eb="7">
      <t>ヒヨウ</t>
    </rPh>
    <phoneticPr fontId="1"/>
  </si>
  <si>
    <t>事業費</t>
    <rPh sb="0" eb="2">
      <t>ジギョウ</t>
    </rPh>
    <rPh sb="2" eb="3">
      <t>ヒ</t>
    </rPh>
    <phoneticPr fontId="1"/>
  </si>
  <si>
    <t>管理費</t>
    <rPh sb="0" eb="3">
      <t>カンリヒ</t>
    </rPh>
    <phoneticPr fontId="1"/>
  </si>
  <si>
    <t>減価償却費</t>
    <rPh sb="0" eb="2">
      <t>ゲンカ</t>
    </rPh>
    <rPh sb="2" eb="5">
      <t>ショウキャクヒ</t>
    </rPh>
    <phoneticPr fontId="1"/>
  </si>
  <si>
    <t>当期経常収支増減額</t>
    <rPh sb="0" eb="2">
      <t>トウキ</t>
    </rPh>
    <rPh sb="2" eb="4">
      <t>ケイジョウ</t>
    </rPh>
    <rPh sb="4" eb="6">
      <t>シュウシ</t>
    </rPh>
    <rPh sb="6" eb="9">
      <t>ゾウゲンガク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</si>
  <si>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</si>
  <si>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第２号議案（その２）</t>
    <rPh sb="0" eb="1">
      <t>ダイ</t>
    </rPh>
    <rPh sb="2" eb="3">
      <t>ゴウ</t>
    </rPh>
    <rPh sb="3" eb="5">
      <t>ギアン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</si>
  <si>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</si>
  <si>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</si>
  <si>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増　減</t>
    <rPh sb="0" eb="1">
      <t>ゾウ</t>
    </rPh>
    <rPh sb="2" eb="3">
      <t>ゲン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</si>
  <si>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</si>
  <si>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</si>
  <si>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</si>
  <si>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</si>
  <si>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</si>
  <si>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</si>
  <si>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</si>
  <si>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</si>
  <si>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</si>
  <si>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</si>
  <si>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</si>
  <si>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</si>
  <si>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</si>
  <si>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</si>
  <si>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</si>
  <si>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Ⅲ 正味財産の部</t>
    <rPh sb="2" eb="4">
      <t>ショウミ</t>
    </rPh>
    <rPh sb="4" eb="6">
      <t>ザイサン</t>
    </rPh>
    <rPh sb="7" eb="8">
      <t>ブ</t>
    </rPh>
    <phoneticPr fontId="1"/>
  </si>
  <si>
    <t>１．一般正味財産</t>
    <rPh sb="2" eb="4">
      <t>イッパン</t>
    </rPh>
    <rPh sb="4" eb="6">
      <t>ショウミ</t>
    </rPh>
    <rPh sb="6" eb="8">
      <t>ザイサン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</si>
  <si>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</si>
  <si>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</si>
  <si>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</si>
  <si>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貸借対照表内訳表</t>
    <rPh sb="0" eb="2">
      <t>タイシャク</t>
    </rPh>
    <rPh sb="2" eb="4">
      <t>タイショウ</t>
    </rPh>
    <rPh sb="4" eb="5">
      <t>ヒョウ</t>
    </rPh>
    <rPh sb="5" eb="7">
      <t>ウチワケ</t>
    </rPh>
    <rPh sb="7" eb="8">
      <t>ヒョウ</t>
    </rPh>
    <phoneticPr fontId="1"/>
  </si>
  <si>
    <t>等会計</t>
    <rPh sb="0" eb="1">
      <t>トウ</t>
    </rPh>
    <rPh sb="1" eb="3">
      <t>カイケイ</t>
    </rPh>
    <phoneticPr fontId="1"/>
  </si>
  <si>
    <t>消去</t>
    <rPh sb="0" eb="2">
      <t>ショウキョ</t>
    </rPh>
    <phoneticPr fontId="1"/>
  </si>
  <si>
    <t>第２号議案（その３）</t>
    <rPh sb="0" eb="1">
      <t>ダイ</t>
    </rPh>
    <rPh sb="2" eb="3">
      <t>ゴウ</t>
    </rPh>
    <rPh sb="3" eb="5">
      <t>ギアン</t>
    </rPh>
    <phoneticPr fontId="1"/>
  </si>
  <si>
    <t>第２号議案（その４）</t>
    <rPh sb="0" eb="1">
      <t>ダイ</t>
    </rPh>
    <rPh sb="2" eb="3">
      <t>ゴウ</t>
    </rPh>
    <rPh sb="3" eb="5">
      <t>ギアン</t>
    </rPh>
    <phoneticPr fontId="1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</si>
  <si>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</si>
  <si>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</si>
  <si>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（1）経常収益</t>
    <rPh sb="3" eb="5">
      <t>ケイジョウ</t>
    </rPh>
    <rPh sb="5" eb="7">
      <t>シュウエキ</t>
    </rPh>
    <phoneticPr fontId="1"/>
  </si>
  <si>
    <t>業務受託収益</t>
    <rPh sb="0" eb="2">
      <t>ギョウム</t>
    </rPh>
    <rPh sb="2" eb="4">
      <t>ジュタク</t>
    </rPh>
    <rPh sb="4" eb="6">
      <t>シュウエキ</t>
    </rPh>
    <phoneticPr fontId="1"/>
  </si>
  <si>
    <t>収益事業収入</t>
    <rPh sb="0" eb="2">
      <t>シュウエキ</t>
    </rPh>
    <rPh sb="2" eb="4">
      <t>ジギョウ</t>
    </rPh>
    <rPh sb="4" eb="6">
      <t>シュウニュウ</t>
    </rPh>
    <phoneticPr fontId="1"/>
  </si>
  <si>
    <t>（２）経常費用　</t>
    <rPh sb="3" eb="5">
      <t>ケイジョウ</t>
    </rPh>
    <rPh sb="5" eb="7">
      <t>ヒヨウ</t>
    </rPh>
    <phoneticPr fontId="1"/>
  </si>
  <si>
    <t>全国ネット会費含む</t>
    <rPh sb="0" eb="2">
      <t>ゼンコク</t>
    </rPh>
    <rPh sb="5" eb="7">
      <t>カイヒ</t>
    </rPh>
    <rPh sb="7" eb="8">
      <t>フク</t>
    </rPh>
    <phoneticPr fontId="1"/>
  </si>
  <si>
    <t>日本財団事業</t>
    <rPh sb="0" eb="2">
      <t>ニホン</t>
    </rPh>
    <rPh sb="2" eb="4">
      <t>ザイダン</t>
    </rPh>
    <rPh sb="4" eb="6">
      <t>ジギョウ</t>
    </rPh>
    <phoneticPr fontId="1"/>
  </si>
  <si>
    <t>受託事業収益</t>
    <rPh sb="0" eb="2">
      <t>ジュタク</t>
    </rPh>
    <rPh sb="2" eb="4">
      <t>ジギョウ</t>
    </rPh>
    <rPh sb="4" eb="6">
      <t>シュウエキ</t>
    </rPh>
    <phoneticPr fontId="1"/>
  </si>
  <si>
    <t>雑収益</t>
    <rPh sb="0" eb="3">
      <t>ザツシュウエキ</t>
    </rPh>
    <phoneticPr fontId="1"/>
  </si>
  <si>
    <t>自販機収益事業収入</t>
    <rPh sb="0" eb="3">
      <t>ジハンキ</t>
    </rPh>
    <rPh sb="3" eb="5">
      <t>シュウエキ</t>
    </rPh>
    <rPh sb="5" eb="7">
      <t>ジギョウ</t>
    </rPh>
    <rPh sb="7" eb="9">
      <t>シュウニュウ</t>
    </rPh>
    <phoneticPr fontId="1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</si>
  <si>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</si>
  <si>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</si>
  <si>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</si>
  <si>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</si>
  <si>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</si>
  <si>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受取補助金等</t>
    <rPh sb="0" eb="2">
      <t>ウケトリ</t>
    </rPh>
    <rPh sb="2" eb="5">
      <t>ホジョキン</t>
    </rPh>
    <rPh sb="5" eb="6">
      <t>ナド</t>
    </rPh>
    <phoneticPr fontId="1"/>
  </si>
  <si>
    <t>収益事業等</t>
    <rPh sb="0" eb="2">
      <t>シュウエキ</t>
    </rPh>
    <rPh sb="2" eb="4">
      <t>ジギョウ</t>
    </rPh>
    <rPh sb="4" eb="5">
      <t>トウ</t>
    </rPh>
    <phoneticPr fontId="1"/>
  </si>
  <si>
    <t>委託費（税理士委託料）</t>
    <rPh sb="0" eb="3">
      <t>イタクヒ</t>
    </rPh>
    <rPh sb="4" eb="7">
      <t>ゼイリシ</t>
    </rPh>
    <rPh sb="7" eb="9">
      <t>イタク</t>
    </rPh>
    <rPh sb="9" eb="10">
      <t>リョウ</t>
    </rPh>
    <phoneticPr fontId="1"/>
  </si>
  <si>
    <t>経常費用合計</t>
    <rPh sb="0" eb="2">
      <t>ケイジョウ</t>
    </rPh>
    <rPh sb="2" eb="4">
      <t>ヒヨウ</t>
    </rPh>
    <rPh sb="4" eb="5">
      <t>ゴウ</t>
    </rPh>
    <rPh sb="5" eb="6">
      <t>ケイ</t>
    </rPh>
    <phoneticPr fontId="1"/>
  </si>
  <si>
    <t>経常収益合計</t>
    <rPh sb="0" eb="2">
      <t>ケイジョウ</t>
    </rPh>
    <rPh sb="2" eb="4">
      <t>シュウエキ</t>
    </rPh>
    <rPh sb="4" eb="6">
      <t>ゴウケイ</t>
    </rPh>
    <phoneticPr fontId="1"/>
  </si>
  <si>
    <t>経常収益合計</t>
    <rPh sb="0" eb="2">
      <t>ケイジョウ</t>
    </rPh>
    <rPh sb="2" eb="4">
      <t>シュウエキ</t>
    </rPh>
    <rPh sb="4" eb="5">
      <t>ゴウ</t>
    </rPh>
    <rPh sb="5" eb="6">
      <t>ケイ</t>
    </rPh>
    <phoneticPr fontId="1"/>
  </si>
  <si>
    <t>事業活動収入合計</t>
    <rPh sb="0" eb="2">
      <t>ジギョウ</t>
    </rPh>
    <rPh sb="2" eb="4">
      <t>カツドウ</t>
    </rPh>
    <rPh sb="4" eb="6">
      <t>シュウニュウ</t>
    </rPh>
    <rPh sb="6" eb="7">
      <t>ゴウ</t>
    </rPh>
    <rPh sb="7" eb="8">
      <t>ケイ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</si>
  <si>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</si>
  <si>
    <t>財産目録</t>
    <rPh sb="0" eb="2">
      <t>ザイサン</t>
    </rPh>
    <rPh sb="2" eb="4">
      <t>モクロク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</si>
  <si>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</si>
  <si>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</si>
  <si>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</si>
  <si>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</si>
  <si>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</si>
  <si>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</si>
  <si>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</si>
  <si>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</si>
  <si>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</si>
  <si>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パソコン・プロジェクター</t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</si>
  <si>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</si>
  <si>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</si>
  <si>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業務処理用</t>
    <rPh sb="0" eb="2">
      <t>ギョウム</t>
    </rPh>
    <rPh sb="2" eb="5">
      <t>ショリヨウ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</si>
  <si>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</si>
  <si>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社会保険料・源泉所得税</t>
    <rPh sb="0" eb="2">
      <t>シャカイ</t>
    </rPh>
    <rPh sb="2" eb="5">
      <t>ホケンリョウ</t>
    </rPh>
    <rPh sb="6" eb="8">
      <t>ゲンセン</t>
    </rPh>
    <rPh sb="8" eb="11">
      <t>ショトクゼイ</t>
    </rPh>
    <phoneticPr fontId="1"/>
  </si>
  <si>
    <t>3月分給与</t>
    <rPh sb="1" eb="3">
      <t>ガツブン</t>
    </rPh>
    <rPh sb="3" eb="5">
      <t>キュウヨ</t>
    </rPh>
    <phoneticPr fontId="1"/>
  </si>
  <si>
    <t>日本財団受託事業人件費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ジンケンヒ</t>
    </rPh>
    <phoneticPr fontId="1"/>
  </si>
  <si>
    <t>第２号議案（その７）</t>
    <rPh sb="0" eb="1">
      <t>ダイ</t>
    </rPh>
    <rPh sb="2" eb="3">
      <t>ゴウ</t>
    </rPh>
    <rPh sb="3" eb="5">
      <t>ギアン</t>
    </rPh>
    <phoneticPr fontId="1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</si>
  <si>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1"/>
  </si>
  <si>
    <t>１．重要な会計方針</t>
    <rPh sb="2" eb="4">
      <t>ジュウヨウ</t>
    </rPh>
    <rPh sb="5" eb="7">
      <t>カイケイ</t>
    </rPh>
    <rPh sb="7" eb="9">
      <t>ホウシン</t>
    </rPh>
    <phoneticPr fontId="1"/>
  </si>
  <si>
    <t>（１）固定資産の減価償却の方法</t>
    <rPh sb="3" eb="5">
      <t>コテイ</t>
    </rPh>
    <rPh sb="5" eb="7">
      <t>シサン</t>
    </rPh>
    <rPh sb="8" eb="10">
      <t>ゲンカ</t>
    </rPh>
    <rPh sb="10" eb="12">
      <t>ショウキャク</t>
    </rPh>
    <rPh sb="13" eb="15">
      <t>ホウホウ</t>
    </rPh>
    <phoneticPr fontId="1"/>
  </si>
  <si>
    <t>（２）消費税の会計処理</t>
    <rPh sb="3" eb="6">
      <t>ショウヒゼイ</t>
    </rPh>
    <rPh sb="7" eb="9">
      <t>カイケイ</t>
    </rPh>
    <rPh sb="9" eb="11">
      <t>ショリ</t>
    </rPh>
    <phoneticPr fontId="1"/>
  </si>
  <si>
    <t>２．会計方針の変更</t>
    <rPh sb="2" eb="4">
      <t>カイケイ</t>
    </rPh>
    <rPh sb="4" eb="6">
      <t>ホウシン</t>
    </rPh>
    <rPh sb="7" eb="9">
      <t>ヘンコウ</t>
    </rPh>
    <phoneticPr fontId="1"/>
  </si>
  <si>
    <t>（１）公益目的事業の表示</t>
    <rPh sb="3" eb="5">
      <t>コウエキ</t>
    </rPh>
    <rPh sb="5" eb="7">
      <t>モクテキ</t>
    </rPh>
    <rPh sb="7" eb="9">
      <t>ジギョウ</t>
    </rPh>
    <rPh sb="10" eb="12">
      <t>ヒョウジ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</si>
  <si>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</si>
  <si>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小計</t>
    <rPh sb="0" eb="2">
      <t>ショウケイ</t>
    </rPh>
    <phoneticPr fontId="1"/>
  </si>
  <si>
    <t>日本財団受託事業</t>
    <rPh sb="0" eb="2">
      <t>ニホン</t>
    </rPh>
    <rPh sb="2" eb="4">
      <t>ザイダン</t>
    </rPh>
    <rPh sb="4" eb="6">
      <t>ジュタク</t>
    </rPh>
    <rPh sb="6" eb="8">
      <t>ジギョウ</t>
    </rPh>
    <phoneticPr fontId="1"/>
  </si>
  <si>
    <t>石川県受託事業</t>
    <rPh sb="0" eb="3">
      <t>イシカワケン</t>
    </rPh>
    <rPh sb="3" eb="5">
      <t>ジュタク</t>
    </rPh>
    <rPh sb="5" eb="7">
      <t>ジギョウ</t>
    </rPh>
    <phoneticPr fontId="1"/>
  </si>
  <si>
    <t>収益事業会計</t>
    <rPh sb="0" eb="2">
      <t>シュウエキ</t>
    </rPh>
    <rPh sb="2" eb="4">
      <t>ジギョウ</t>
    </rPh>
    <rPh sb="4" eb="6">
      <t>カイケイ</t>
    </rPh>
    <phoneticPr fontId="1"/>
  </si>
  <si>
    <t>調査研究費</t>
    <rPh sb="0" eb="2">
      <t>チョウサ</t>
    </rPh>
    <rPh sb="2" eb="5">
      <t>ケンキュウヒ</t>
    </rPh>
    <phoneticPr fontId="1"/>
  </si>
  <si>
    <t>決算額</t>
    <rPh sb="0" eb="2">
      <t>ケッサン</t>
    </rPh>
    <rPh sb="2" eb="3">
      <t>ガク</t>
    </rPh>
    <phoneticPr fontId="1"/>
  </si>
  <si>
    <t>差異</t>
    <rPh sb="0" eb="2">
      <t>サイ</t>
    </rPh>
    <phoneticPr fontId="1"/>
  </si>
  <si>
    <t>受取利息等</t>
    <rPh sb="0" eb="2">
      <t>ウケトリ</t>
    </rPh>
    <rPh sb="2" eb="4">
      <t>リソク</t>
    </rPh>
    <rPh sb="4" eb="5">
      <t>トウ</t>
    </rPh>
    <phoneticPr fontId="1"/>
  </si>
  <si>
    <t>収益事業収入の部</t>
    <rPh sb="0" eb="2">
      <t>シュウエキ</t>
    </rPh>
    <rPh sb="2" eb="4">
      <t>ジギョウ</t>
    </rPh>
    <rPh sb="4" eb="6">
      <t>シュウニュウ</t>
    </rPh>
    <rPh sb="7" eb="8">
      <t>ブ</t>
    </rPh>
    <phoneticPr fontId="1"/>
  </si>
  <si>
    <t>収入の部</t>
    <rPh sb="0" eb="2">
      <t>シュウニュウ</t>
    </rPh>
    <rPh sb="3" eb="4">
      <t>ブ</t>
    </rPh>
    <phoneticPr fontId="1"/>
  </si>
  <si>
    <t>事務局人件費</t>
    <rPh sb="0" eb="3">
      <t>ジムキョク</t>
    </rPh>
    <rPh sb="3" eb="6">
      <t>ジンケンヒ</t>
    </rPh>
    <phoneticPr fontId="1"/>
  </si>
  <si>
    <t>調査研究費</t>
    <rPh sb="0" eb="2">
      <t>チョウサ</t>
    </rPh>
    <rPh sb="2" eb="5">
      <t>ケンキュウヒ</t>
    </rPh>
    <phoneticPr fontId="1"/>
  </si>
  <si>
    <t>支出の部</t>
    <rPh sb="0" eb="2">
      <t>シシュツ</t>
    </rPh>
    <rPh sb="3" eb="4">
      <t>ブ</t>
    </rPh>
    <phoneticPr fontId="1"/>
  </si>
  <si>
    <t>合　　　　　　　　計</t>
    <rPh sb="0" eb="1">
      <t>ゴウ</t>
    </rPh>
    <rPh sb="9" eb="10">
      <t>ケイ</t>
    </rPh>
    <phoneticPr fontId="1"/>
  </si>
  <si>
    <t>北國</t>
    <rPh sb="0" eb="2">
      <t>ホッコク</t>
    </rPh>
    <phoneticPr fontId="1"/>
  </si>
  <si>
    <t>郵貯</t>
    <rPh sb="0" eb="2">
      <t>ユウチョ</t>
    </rPh>
    <phoneticPr fontId="1"/>
  </si>
  <si>
    <t>前受</t>
    <rPh sb="0" eb="2">
      <t>マエウケ</t>
    </rPh>
    <phoneticPr fontId="1"/>
  </si>
  <si>
    <t>事業費</t>
    <rPh sb="0" eb="3">
      <t>ジギョウヒ</t>
    </rPh>
    <phoneticPr fontId="1"/>
  </si>
  <si>
    <t>管理費支</t>
    <rPh sb="0" eb="3">
      <t>カンリヒ</t>
    </rPh>
    <rPh sb="3" eb="4">
      <t>ササ</t>
    </rPh>
    <phoneticPr fontId="1"/>
  </si>
  <si>
    <t>調査研究費</t>
    <rPh sb="0" eb="2">
      <t>チョウサ</t>
    </rPh>
    <rPh sb="2" eb="5">
      <t>ケンキュウヒ</t>
    </rPh>
    <phoneticPr fontId="1"/>
  </si>
  <si>
    <t>内部取引</t>
    <rPh sb="0" eb="2">
      <t>ナイブ</t>
    </rPh>
    <rPh sb="2" eb="4">
      <t>トリヒキ</t>
    </rPh>
    <phoneticPr fontId="1"/>
  </si>
  <si>
    <t>消　　去</t>
    <rPh sb="0" eb="1">
      <t>ケ</t>
    </rPh>
    <rPh sb="3" eb="4">
      <t>キョ</t>
    </rPh>
    <phoneticPr fontId="1"/>
  </si>
  <si>
    <t>一般寄付、募金箱　　　　　　　　　　寄付金付自販機　　　　　　　　ホンデリング</t>
    <rPh sb="0" eb="2">
      <t>イッパン</t>
    </rPh>
    <rPh sb="2" eb="4">
      <t>キフ</t>
    </rPh>
    <rPh sb="5" eb="8">
      <t>ボキンバコ</t>
    </rPh>
    <phoneticPr fontId="1"/>
  </si>
  <si>
    <t xml:space="preserve">  固定資産については、定率法により減価償却をしている。</t>
    <rPh sb="2" eb="4">
      <t>コテイ</t>
    </rPh>
    <rPh sb="4" eb="6">
      <t>シサン</t>
    </rPh>
    <rPh sb="12" eb="15">
      <t>テイリツホウ</t>
    </rPh>
    <rPh sb="18" eb="20">
      <t>ゲンカ</t>
    </rPh>
    <rPh sb="20" eb="22">
      <t>ショウキャク</t>
    </rPh>
    <phoneticPr fontId="1"/>
  </si>
  <si>
    <t xml:space="preserve">  課税事業者でないため、税込方式によっている。</t>
    <rPh sb="2" eb="4">
      <t>カゼイ</t>
    </rPh>
    <rPh sb="4" eb="7">
      <t>ジギョウシャ</t>
    </rPh>
    <rPh sb="13" eb="15">
      <t>ゼイコミ</t>
    </rPh>
    <rPh sb="15" eb="17">
      <t>ホウシキ</t>
    </rPh>
    <phoneticPr fontId="1"/>
  </si>
  <si>
    <t xml:space="preserve">  日本財団の助成金に係る事業が含まれている。</t>
    <rPh sb="2" eb="4">
      <t>ニホン</t>
    </rPh>
    <rPh sb="4" eb="6">
      <t>ザイダン</t>
    </rPh>
    <rPh sb="7" eb="10">
      <t>ジョセイキン</t>
    </rPh>
    <rPh sb="11" eb="12">
      <t>カカ</t>
    </rPh>
    <rPh sb="13" eb="15">
      <t>ジギョウ</t>
    </rPh>
    <rPh sb="16" eb="17">
      <t>フク</t>
    </rPh>
    <phoneticPr fontId="1"/>
  </si>
  <si>
    <t>報告事項２</t>
    <rPh sb="0" eb="2">
      <t>ホウコク</t>
    </rPh>
    <rPh sb="2" eb="4">
      <t>ジコウ</t>
    </rPh>
    <phoneticPr fontId="1"/>
  </si>
  <si>
    <t>予算額</t>
    <rPh sb="0" eb="2">
      <t>ヨサン</t>
    </rPh>
    <rPh sb="2" eb="3">
      <t>ガク</t>
    </rPh>
    <phoneticPr fontId="1"/>
  </si>
  <si>
    <t>備考</t>
    <rPh sb="0" eb="1">
      <t>ソナエ</t>
    </rPh>
    <rPh sb="1" eb="2">
      <t>コウ</t>
    </rPh>
    <phoneticPr fontId="1"/>
  </si>
  <si>
    <t>科目</t>
    <rPh sb="0" eb="1">
      <t>カ</t>
    </rPh>
    <rPh sb="1" eb="2">
      <t>メ</t>
    </rPh>
    <phoneticPr fontId="1"/>
  </si>
  <si>
    <t>(３)管理費支出</t>
    <rPh sb="3" eb="6">
      <t>カンリヒ</t>
    </rPh>
    <rPh sb="6" eb="8">
      <t>シシュツ</t>
    </rPh>
    <phoneticPr fontId="1"/>
  </si>
  <si>
    <t>(２)収益事業支出</t>
    <rPh sb="3" eb="5">
      <t>シュウエキ</t>
    </rPh>
    <rPh sb="5" eb="7">
      <t>ジギョウ</t>
    </rPh>
    <rPh sb="7" eb="9">
      <t>シシュツ</t>
    </rPh>
    <phoneticPr fontId="1"/>
  </si>
  <si>
    <t>収益事業費支出計</t>
    <rPh sb="0" eb="2">
      <t>シュウエキ</t>
    </rPh>
    <rPh sb="2" eb="5">
      <t>ジギョウヒ</t>
    </rPh>
    <rPh sb="5" eb="7">
      <t>シシュツ</t>
    </rPh>
    <rPh sb="7" eb="8">
      <t>ケイ</t>
    </rPh>
    <phoneticPr fontId="1"/>
  </si>
  <si>
    <t>定期</t>
    <rPh sb="0" eb="2">
      <t>テイキ</t>
    </rPh>
    <phoneticPr fontId="1"/>
  </si>
  <si>
    <t>上</t>
    <rPh sb="0" eb="1">
      <t>カミ</t>
    </rPh>
    <phoneticPr fontId="1"/>
  </si>
  <si>
    <t>下</t>
    <rPh sb="0" eb="1">
      <t>シモ</t>
    </rPh>
    <phoneticPr fontId="1"/>
  </si>
  <si>
    <t>郵</t>
    <rPh sb="0" eb="1">
      <t>ユウ</t>
    </rPh>
    <phoneticPr fontId="1"/>
  </si>
  <si>
    <t>北①</t>
    <rPh sb="0" eb="1">
      <t>キタ</t>
    </rPh>
    <phoneticPr fontId="1"/>
  </si>
  <si>
    <t>北②</t>
    <rPh sb="0" eb="1">
      <t>キタ</t>
    </rPh>
    <phoneticPr fontId="1"/>
  </si>
  <si>
    <t>北③</t>
    <rPh sb="0" eb="1">
      <t>キタ</t>
    </rPh>
    <phoneticPr fontId="1"/>
  </si>
  <si>
    <t>利息</t>
    <rPh sb="0" eb="2">
      <t>リソク</t>
    </rPh>
    <phoneticPr fontId="1"/>
  </si>
  <si>
    <t>一般事業　　　　(北國・ゆうちょ）</t>
    <rPh sb="0" eb="2">
      <t>イッパン</t>
    </rPh>
    <rPh sb="2" eb="4">
      <t>ジギョウ</t>
    </rPh>
    <rPh sb="9" eb="11">
      <t>ホッコク</t>
    </rPh>
    <phoneticPr fontId="1"/>
  </si>
  <si>
    <t>.</t>
    <phoneticPr fontId="1"/>
  </si>
  <si>
    <t>理事15名・活動員20名</t>
    <rPh sb="0" eb="2">
      <t>リジ</t>
    </rPh>
    <rPh sb="4" eb="5">
      <t>メイ</t>
    </rPh>
    <rPh sb="6" eb="8">
      <t>カツドウ</t>
    </rPh>
    <rPh sb="8" eb="9">
      <t>イン</t>
    </rPh>
    <rPh sb="11" eb="12">
      <t>メイ</t>
    </rPh>
    <phoneticPr fontId="1"/>
  </si>
  <si>
    <t>①　-　②</t>
    <phoneticPr fontId="1"/>
  </si>
  <si>
    <t>収支計算書（事業別）</t>
    <rPh sb="0" eb="2">
      <t>シュウシ</t>
    </rPh>
    <rPh sb="2" eb="5">
      <t>ケイサンショ</t>
    </rPh>
    <rPh sb="6" eb="8">
      <t>ジギョウ</t>
    </rPh>
    <rPh sb="8" eb="9">
      <t>ベツ</t>
    </rPh>
    <phoneticPr fontId="1"/>
  </si>
  <si>
    <t>理事15人・活動員19人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</si>
  <si>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個人 264名    278口　　団体  52団体　55口</t>
    <rPh sb="0" eb="2">
      <t>コジン</t>
    </rPh>
    <rPh sb="6" eb="7">
      <t>メイ</t>
    </rPh>
    <rPh sb="14" eb="15">
      <t>クチ</t>
    </rPh>
    <rPh sb="17" eb="19">
      <t>ダンタイ</t>
    </rPh>
    <rPh sb="23" eb="25">
      <t>ダンタイ</t>
    </rPh>
    <rPh sb="28" eb="29">
      <t>クチ</t>
    </rPh>
    <phoneticPr fontId="1"/>
  </si>
  <si>
    <t>未収金</t>
    <rPh sb="0" eb="3">
      <t>ミシュウキン</t>
    </rPh>
    <phoneticPr fontId="1"/>
  </si>
  <si>
    <t>前受金</t>
    <rPh sb="0" eb="2">
      <t>マエウケ</t>
    </rPh>
    <rPh sb="2" eb="3">
      <t>キン</t>
    </rPh>
    <phoneticPr fontId="1"/>
  </si>
  <si>
    <t>公益</t>
    <rPh sb="0" eb="2">
      <t>コウエキ</t>
    </rPh>
    <phoneticPr fontId="1"/>
  </si>
  <si>
    <t>収益</t>
    <rPh sb="0" eb="2">
      <t>シュウエキ</t>
    </rPh>
    <phoneticPr fontId="1"/>
  </si>
  <si>
    <t>法人</t>
    <rPh sb="0" eb="2">
      <t>ホウジン</t>
    </rPh>
    <phoneticPr fontId="1"/>
  </si>
  <si>
    <t>合計</t>
    <rPh sb="0" eb="2">
      <t>ゴウケイ</t>
    </rPh>
    <phoneticPr fontId="1"/>
  </si>
  <si>
    <t>Ｈ28年固定</t>
    <rPh sb="3" eb="4">
      <t>ネン</t>
    </rPh>
    <rPh sb="4" eb="6">
      <t>コテイ</t>
    </rPh>
    <phoneticPr fontId="1"/>
  </si>
  <si>
    <t>普通残高</t>
    <rPh sb="0" eb="2">
      <t>フツウ</t>
    </rPh>
    <rPh sb="2" eb="3">
      <t>ザン</t>
    </rPh>
    <rPh sb="3" eb="4">
      <t>ダカ</t>
    </rPh>
    <phoneticPr fontId="1"/>
  </si>
  <si>
    <t>平成29年度決算見込み</t>
    <rPh sb="0" eb="2">
      <t>ヘイセイ</t>
    </rPh>
    <rPh sb="4" eb="6">
      <t>ネンド</t>
    </rPh>
    <rPh sb="6" eb="8">
      <t>ケッサン</t>
    </rPh>
    <rPh sb="8" eb="10">
      <t>ミコ</t>
    </rPh>
    <phoneticPr fontId="1"/>
  </si>
  <si>
    <t>平成２９年４月１日から平成３０年３月３１日まで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</si>
  <si>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敷金</t>
    <rPh sb="0" eb="2">
      <t>シキキン</t>
    </rPh>
    <phoneticPr fontId="1"/>
  </si>
  <si>
    <t>平成３０年３月３１日現在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</si>
  <si>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</si>
  <si>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</si>
  <si>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敷金</t>
    <rPh sb="0" eb="2">
      <t>シキキン</t>
    </rPh>
    <phoneticPr fontId="1"/>
  </si>
  <si>
    <t>個人218名230口　　　　　団体44団体47口</t>
    <rPh sb="0" eb="2">
      <t>コジン</t>
    </rPh>
    <rPh sb="5" eb="6">
      <t>メイ</t>
    </rPh>
    <rPh sb="9" eb="10">
      <t>クチ</t>
    </rPh>
    <rPh sb="15" eb="17">
      <t>ダンタイ</t>
    </rPh>
    <rPh sb="19" eb="21">
      <t>ダンタイ</t>
    </rPh>
    <rPh sb="23" eb="24">
      <t>クチ</t>
    </rPh>
    <phoneticPr fontId="1"/>
  </si>
  <si>
    <t>理事15人・活動員22人</t>
    <rPh sb="0" eb="2">
      <t>リジ</t>
    </rPh>
    <rPh sb="4" eb="5">
      <t>ニン</t>
    </rPh>
    <rPh sb="6" eb="8">
      <t>カツドウ</t>
    </rPh>
    <rPh sb="8" eb="9">
      <t>イン</t>
    </rPh>
    <rPh sb="11" eb="12">
      <t>ニン</t>
    </rPh>
    <phoneticPr fontId="1"/>
  </si>
  <si>
    <t>個人 230名    242口　　団体  46団体　 49口</t>
    <rPh sb="0" eb="2">
      <t>コジン</t>
    </rPh>
    <rPh sb="6" eb="7">
      <t>メイ</t>
    </rPh>
    <rPh sb="14" eb="15">
      <t>クチ</t>
    </rPh>
    <rPh sb="17" eb="19">
      <t>ダンタイ</t>
    </rPh>
    <rPh sb="23" eb="25">
      <t>ダンタイ</t>
    </rPh>
    <rPh sb="29" eb="30">
      <t>クチ</t>
    </rPh>
    <phoneticPr fontId="1"/>
  </si>
  <si>
    <t>平成29年度（公社）石川被害者サポートセンター収支計算書</t>
    <rPh sb="0" eb="2">
      <t>ヘイセイ</t>
    </rPh>
    <rPh sb="4" eb="6">
      <t>ネンド</t>
    </rPh>
    <rPh sb="7" eb="9">
      <t>コウシャ</t>
    </rPh>
    <rPh sb="10" eb="12">
      <t>イシカワ</t>
    </rPh>
    <rPh sb="12" eb="15">
      <t>ヒガイシャ</t>
    </rPh>
    <rPh sb="23" eb="25">
      <t>シュウシ</t>
    </rPh>
    <rPh sb="25" eb="28">
      <t>ケイサンショ</t>
    </rPh>
    <phoneticPr fontId="1"/>
  </si>
  <si>
    <t>団体１　個人2</t>
    <rPh sb="0" eb="2">
      <t>ダンタイ</t>
    </rPh>
    <rPh sb="4" eb="6">
      <t>コジン</t>
    </rPh>
    <phoneticPr fontId="1"/>
  </si>
  <si>
    <t>平成30年度賛助会費</t>
    <rPh sb="0" eb="2">
      <t>ヘイセイ</t>
    </rPh>
    <rPh sb="4" eb="6">
      <t>ネンド</t>
    </rPh>
    <rPh sb="6" eb="8">
      <t>サンジョ</t>
    </rPh>
    <rPh sb="8" eb="10">
      <t>カイヒ</t>
    </rPh>
    <phoneticPr fontId="1"/>
  </si>
  <si>
    <t>NTT電話料金</t>
    <rPh sb="3" eb="5">
      <t>デンワ</t>
    </rPh>
    <rPh sb="5" eb="7">
      <t>リョウキン</t>
    </rPh>
    <phoneticPr fontId="1"/>
  </si>
  <si>
    <t>NTT携帯電話料金</t>
    <rPh sb="3" eb="5">
      <t>ケイタイ</t>
    </rPh>
    <rPh sb="5" eb="7">
      <t>デンワ</t>
    </rPh>
    <rPh sb="7" eb="9">
      <t>リョウキン</t>
    </rPh>
    <phoneticPr fontId="1"/>
  </si>
  <si>
    <t>3月末口座引落分</t>
    <rPh sb="1" eb="2">
      <t>ガツ</t>
    </rPh>
    <rPh sb="2" eb="3">
      <t>スエ</t>
    </rPh>
    <rPh sb="3" eb="5">
      <t>コウザ</t>
    </rPh>
    <rPh sb="5" eb="7">
      <t>ヒキオトシ</t>
    </rPh>
    <rPh sb="7" eb="8">
      <t>ブン</t>
    </rPh>
    <phoneticPr fontId="1"/>
  </si>
  <si>
    <t>日本年金機構</t>
    <rPh sb="0" eb="2">
      <t>ニホン</t>
    </rPh>
    <rPh sb="2" eb="4">
      <t>ネンキン</t>
    </rPh>
    <rPh sb="4" eb="6">
      <t>キコウ</t>
    </rPh>
    <phoneticPr fontId="1"/>
  </si>
  <si>
    <t>駐車場賃借料</t>
    <rPh sb="0" eb="2">
      <t>チュウシャ</t>
    </rPh>
    <rPh sb="2" eb="3">
      <t>ジョウ</t>
    </rPh>
    <rPh sb="3" eb="5">
      <t>チンシャク</t>
    </rPh>
    <rPh sb="5" eb="6">
      <t>リョウ</t>
    </rPh>
    <phoneticPr fontId="1"/>
  </si>
  <si>
    <t>後納郵便料金</t>
    <rPh sb="0" eb="2">
      <t>コウノウ</t>
    </rPh>
    <rPh sb="2" eb="4">
      <t>ユウビン</t>
    </rPh>
    <rPh sb="4" eb="6">
      <t>リョウキン</t>
    </rPh>
    <phoneticPr fontId="1"/>
  </si>
  <si>
    <t>3月発送分</t>
    <rPh sb="1" eb="2">
      <t>ガツ</t>
    </rPh>
    <rPh sb="2" eb="4">
      <t>ハッソウ</t>
    </rPh>
    <rPh sb="4" eb="5">
      <t>ブン</t>
    </rPh>
    <phoneticPr fontId="1"/>
  </si>
  <si>
    <t>平成29年3月分　光熱水料費</t>
    <rPh sb="0" eb="2">
      <t>ヘイセイ</t>
    </rPh>
    <rPh sb="4" eb="5">
      <t>ネン</t>
    </rPh>
    <rPh sb="6" eb="7">
      <t>ガツ</t>
    </rPh>
    <rPh sb="7" eb="8">
      <t>ブン</t>
    </rPh>
    <rPh sb="9" eb="11">
      <t>コウネツ</t>
    </rPh>
    <rPh sb="11" eb="14">
      <t>スイリョウヒ</t>
    </rPh>
    <phoneticPr fontId="1"/>
  </si>
  <si>
    <t>個人 230名    242口　　団体  46団体　49口</t>
    <rPh sb="0" eb="2">
      <t>コジン</t>
    </rPh>
    <rPh sb="6" eb="7">
      <t>メイ</t>
    </rPh>
    <rPh sb="14" eb="15">
      <t>クチ</t>
    </rPh>
    <rPh sb="17" eb="19">
      <t>ダンタイ</t>
    </rPh>
    <rPh sb="23" eb="25">
      <t>ダンタイ</t>
    </rPh>
    <rPh sb="28" eb="29">
      <t>クチ</t>
    </rPh>
    <phoneticPr fontId="1"/>
  </si>
  <si>
    <t>日本財団委託事業費返金</t>
    <rPh sb="0" eb="2">
      <t>ニホン</t>
    </rPh>
    <rPh sb="2" eb="4">
      <t>ザイダン</t>
    </rPh>
    <rPh sb="4" eb="9">
      <t>イタクジギョウヒ</t>
    </rPh>
    <rPh sb="9" eb="11">
      <t>ヘンキン</t>
    </rPh>
    <phoneticPr fontId="1"/>
  </si>
  <si>
    <t>Ｈ29年期末</t>
    <rPh sb="3" eb="4">
      <t>ネン</t>
    </rPh>
    <rPh sb="4" eb="6">
      <t>キマツ</t>
    </rPh>
    <phoneticPr fontId="1"/>
  </si>
  <si>
    <t>Ｈ29年負債</t>
    <rPh sb="3" eb="4">
      <t>ネン</t>
    </rPh>
    <rPh sb="4" eb="6">
      <t>フサイ</t>
    </rPh>
    <phoneticPr fontId="1"/>
  </si>
  <si>
    <t>Ｈ29年固定</t>
    <rPh sb="3" eb="4">
      <t>ネン</t>
    </rPh>
    <rPh sb="4" eb="6">
      <t>コテイ</t>
    </rPh>
    <phoneticPr fontId="1"/>
  </si>
  <si>
    <t>Ｈ29年定期</t>
    <rPh sb="3" eb="4">
      <t>ネン</t>
    </rPh>
    <rPh sb="4" eb="6">
      <t>テイキ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</si>
</sst>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distributed" vertical="center" shrinkToFit="1"/>
    </xf>
    <xf numFmtId="38" fontId="3" fillId="0" borderId="1" xfId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0" fontId="5" fillId="0" borderId="0" xfId="0" applyFont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indent="2" shrinkToFit="1"/>
    </xf>
    <xf numFmtId="0" fontId="4" fillId="0" borderId="1" xfId="0" applyFont="1" applyBorder="1" applyAlignment="1">
      <alignment horizontal="distributed" vertical="center" indent="1" shrinkToFit="1"/>
    </xf>
    <xf numFmtId="0" fontId="3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1" xfId="1" applyFont="1" applyFill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indent="1" shrinkToFit="1"/>
    </xf>
    <xf numFmtId="38" fontId="7" fillId="0" borderId="4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indent="2" shrinkToFit="1"/>
    </xf>
    <xf numFmtId="0" fontId="7" fillId="0" borderId="2" xfId="0" applyFont="1" applyFill="1" applyBorder="1" applyAlignment="1">
      <alignment horizontal="left" vertical="center" indent="4" shrinkToFit="1"/>
    </xf>
    <xf numFmtId="38" fontId="7" fillId="0" borderId="6" xfId="1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 indent="3" shrinkToFit="1"/>
    </xf>
    <xf numFmtId="0" fontId="7" fillId="0" borderId="4" xfId="0" applyFont="1" applyFill="1" applyBorder="1" applyAlignment="1">
      <alignment horizontal="left" vertical="center" indent="1" shrinkToFit="1"/>
    </xf>
    <xf numFmtId="0" fontId="7" fillId="0" borderId="1" xfId="0" applyFont="1" applyFill="1" applyBorder="1" applyAlignment="1">
      <alignment horizontal="distributed" vertical="center" indent="2" shrinkToFit="1"/>
    </xf>
    <xf numFmtId="0" fontId="7" fillId="0" borderId="1" xfId="0" applyFont="1" applyBorder="1" applyAlignment="1">
      <alignment horizontal="distributed" vertical="center" indent="2" shrinkToFit="1"/>
    </xf>
    <xf numFmtId="0" fontId="7" fillId="0" borderId="1" xfId="0" applyFont="1" applyFill="1" applyBorder="1" applyAlignment="1">
      <alignment horizontal="left" vertical="center" indent="2" shrinkToFit="1"/>
    </xf>
    <xf numFmtId="0" fontId="7" fillId="0" borderId="1" xfId="0" applyFont="1" applyBorder="1" applyAlignment="1">
      <alignment horizontal="distributed" vertical="center" indent="1" shrinkToFit="1"/>
    </xf>
    <xf numFmtId="0" fontId="7" fillId="0" borderId="5" xfId="0" applyFont="1" applyFill="1" applyBorder="1" applyAlignment="1">
      <alignment horizontal="left" vertical="center" indent="2" shrinkToFit="1"/>
    </xf>
    <xf numFmtId="0" fontId="7" fillId="0" borderId="5" xfId="0" applyFont="1" applyFill="1" applyBorder="1" applyAlignment="1">
      <alignment horizontal="left" vertical="center" indent="3" shrinkToFit="1"/>
    </xf>
    <xf numFmtId="38" fontId="7" fillId="0" borderId="2" xfId="1" applyFont="1" applyFill="1" applyBorder="1" applyAlignment="1">
      <alignment horizontal="left" vertical="center" indent="1" shrinkToFit="1"/>
    </xf>
    <xf numFmtId="0" fontId="0" fillId="0" borderId="4" xfId="0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distributed" vertical="center" indent="1" shrinkToFit="1"/>
    </xf>
    <xf numFmtId="38" fontId="7" fillId="2" borderId="1" xfId="1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indent="1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vertical="top"/>
    </xf>
    <xf numFmtId="38" fontId="5" fillId="0" borderId="4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7" fillId="0" borderId="1" xfId="1" applyNumberFormat="1" applyFont="1" applyFill="1" applyBorder="1" applyAlignment="1">
      <alignment vertical="center" shrinkToFit="1"/>
    </xf>
    <xf numFmtId="38" fontId="7" fillId="2" borderId="1" xfId="1" applyNumberFormat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 indent="1" shrinkToFit="1"/>
    </xf>
    <xf numFmtId="38" fontId="5" fillId="0" borderId="15" xfId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 indent="4" shrinkToFit="1"/>
    </xf>
    <xf numFmtId="0" fontId="7" fillId="0" borderId="14" xfId="0" applyFont="1" applyFill="1" applyBorder="1" applyAlignment="1">
      <alignment horizontal="distributed" vertical="center" indent="2" shrinkToFit="1"/>
    </xf>
    <xf numFmtId="38" fontId="5" fillId="0" borderId="1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indent="2" shrinkToFit="1"/>
    </xf>
    <xf numFmtId="38" fontId="5" fillId="0" borderId="16" xfId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38" fontId="5" fillId="0" borderId="18" xfId="1" applyFont="1" applyFill="1" applyBorder="1" applyAlignment="1">
      <alignment vertical="center" shrinkToFit="1"/>
    </xf>
    <xf numFmtId="38" fontId="5" fillId="0" borderId="19" xfId="1" applyFont="1" applyFill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left" vertical="center" shrinkToFit="1"/>
    </xf>
    <xf numFmtId="38" fontId="7" fillId="0" borderId="13" xfId="1" applyFont="1" applyFill="1" applyBorder="1" applyAlignment="1">
      <alignment vertical="center" shrinkToFit="1"/>
    </xf>
    <xf numFmtId="38" fontId="7" fillId="0" borderId="15" xfId="1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distributed" vertical="center" indent="2" shrinkToFit="1"/>
    </xf>
    <xf numFmtId="38" fontId="7" fillId="0" borderId="25" xfId="1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" fontId="7" fillId="0" borderId="1" xfId="1" applyNumberFormat="1" applyFont="1" applyFill="1" applyBorder="1" applyAlignment="1">
      <alignment vertical="center" shrinkToFit="1"/>
    </xf>
    <xf numFmtId="3" fontId="7" fillId="2" borderId="1" xfId="1" applyNumberFormat="1" applyFont="1" applyFill="1" applyBorder="1" applyAlignment="1">
      <alignment vertical="center" shrinkToFit="1"/>
    </xf>
    <xf numFmtId="3" fontId="7" fillId="0" borderId="1" xfId="1" applyNumberFormat="1" applyFont="1" applyBorder="1" applyAlignment="1">
      <alignment vertical="center" shrinkToFit="1"/>
    </xf>
    <xf numFmtId="3" fontId="5" fillId="0" borderId="15" xfId="1" applyNumberFormat="1" applyFont="1" applyFill="1" applyBorder="1" applyAlignment="1">
      <alignment vertical="center" shrinkToFit="1"/>
    </xf>
    <xf numFmtId="3" fontId="5" fillId="0" borderId="12" xfId="1" applyNumberFormat="1" applyFont="1" applyFill="1" applyBorder="1" applyAlignment="1">
      <alignment vertical="center" shrinkToFit="1"/>
    </xf>
    <xf numFmtId="3" fontId="5" fillId="0" borderId="15" xfId="1" applyNumberFormat="1" applyFont="1" applyFill="1" applyBorder="1" applyAlignment="1">
      <alignment vertical="center" wrapText="1"/>
    </xf>
    <xf numFmtId="3" fontId="5" fillId="0" borderId="16" xfId="1" applyNumberFormat="1" applyFont="1" applyFill="1" applyBorder="1" applyAlignment="1">
      <alignment vertical="center" shrinkToFit="1"/>
    </xf>
    <xf numFmtId="3" fontId="5" fillId="0" borderId="19" xfId="1" applyNumberFormat="1" applyFont="1" applyFill="1" applyBorder="1" applyAlignment="1">
      <alignment vertical="center" shrinkToFit="1"/>
    </xf>
    <xf numFmtId="3" fontId="7" fillId="0" borderId="4" xfId="1" applyNumberFormat="1" applyFont="1" applyFill="1" applyBorder="1" applyAlignment="1">
      <alignment vertical="center" shrinkToFit="1"/>
    </xf>
    <xf numFmtId="3" fontId="7" fillId="0" borderId="2" xfId="1" applyNumberFormat="1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3"/>
    </xf>
    <xf numFmtId="0" fontId="9" fillId="0" borderId="2" xfId="0" applyFont="1" applyBorder="1" applyAlignment="1">
      <alignment horizontal="left" vertical="center" indent="4"/>
    </xf>
    <xf numFmtId="0" fontId="9" fillId="0" borderId="5" xfId="0" applyFont="1" applyBorder="1" applyAlignment="1">
      <alignment horizontal="left" vertical="center" indent="2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 indent="1" shrinkToFit="1"/>
    </xf>
    <xf numFmtId="0" fontId="7" fillId="0" borderId="5" xfId="0" applyFont="1" applyBorder="1" applyAlignment="1">
      <alignment horizontal="distributed" vertical="center" indent="1" shrinkToFit="1"/>
    </xf>
    <xf numFmtId="38" fontId="7" fillId="3" borderId="1" xfId="1" applyFont="1" applyFill="1" applyBorder="1" applyAlignment="1">
      <alignment vertical="center" shrinkToFit="1"/>
    </xf>
    <xf numFmtId="3" fontId="7" fillId="3" borderId="1" xfId="1" applyNumberFormat="1" applyFont="1" applyFill="1" applyBorder="1" applyAlignment="1">
      <alignment vertical="center" shrinkToFit="1"/>
    </xf>
    <xf numFmtId="176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1" applyFont="1">
      <alignment vertical="center"/>
    </xf>
    <xf numFmtId="38" fontId="3" fillId="0" borderId="0" xfId="0" applyNumberFormat="1" applyFont="1">
      <alignment vertical="center"/>
    </xf>
    <xf numFmtId="38" fontId="0" fillId="0" borderId="0" xfId="1" applyFont="1" applyAlignment="1">
      <alignment horizontal="right" vertical="center" shrinkToFit="1"/>
    </xf>
    <xf numFmtId="38" fontId="13" fillId="0" borderId="0" xfId="0" applyNumberFormat="1" applyFont="1">
      <alignment vertical="center"/>
    </xf>
    <xf numFmtId="38" fontId="5" fillId="0" borderId="22" xfId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8" fontId="4" fillId="0" borderId="4" xfId="1" applyFont="1" applyFill="1" applyBorder="1" applyAlignment="1">
      <alignment horizontal="left" vertical="center" wrapText="1" shrinkToFit="1"/>
    </xf>
    <xf numFmtId="38" fontId="4" fillId="0" borderId="5" xfId="1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distributed" vertical="center" indent="8"/>
    </xf>
    <xf numFmtId="0" fontId="3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indent="2" shrinkToFit="1"/>
    </xf>
    <xf numFmtId="0" fontId="7" fillId="0" borderId="1" xfId="0" applyFont="1" applyBorder="1" applyAlignment="1">
      <alignment horizontal="distributed" vertical="center" indent="2" shrinkToFit="1"/>
    </xf>
    <xf numFmtId="0" fontId="7" fillId="0" borderId="4" xfId="0" applyFont="1" applyBorder="1" applyAlignment="1">
      <alignment horizontal="distributed" vertical="center" indent="2" shrinkToFit="1"/>
    </xf>
    <xf numFmtId="0" fontId="7" fillId="0" borderId="5" xfId="0" applyFont="1" applyBorder="1" applyAlignment="1">
      <alignment horizontal="distributed" vertical="center" indent="2" shrinkToFit="1"/>
    </xf>
    <xf numFmtId="38" fontId="7" fillId="0" borderId="4" xfId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distributed" vertical="center" indent="14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indent="6"/>
    </xf>
    <xf numFmtId="0" fontId="7" fillId="0" borderId="1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indent="3" shrinkToFit="1"/>
    </xf>
    <xf numFmtId="0" fontId="7" fillId="0" borderId="5" xfId="0" applyFont="1" applyBorder="1" applyAlignment="1">
      <alignment horizontal="distributed" vertical="center" indent="3" shrinkToFit="1"/>
    </xf>
    <xf numFmtId="0" fontId="7" fillId="0" borderId="10" xfId="0" applyFont="1" applyFill="1" applyBorder="1" applyAlignment="1">
      <alignment horizontal="distributed" vertical="center" indent="3" shrinkToFit="1"/>
    </xf>
    <xf numFmtId="0" fontId="7" fillId="0" borderId="5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8" zoomScale="80" zoomScaleNormal="80" workbookViewId="0">
      <selection activeCell="D53" sqref="D53"/>
    </sheetView>
  </sheetViews>
  <sheetFormatPr defaultRowHeight="13.5" x14ac:dyDescent="0.15"/>
  <cols>
    <col min="1" max="1" width="12.625" customWidth="1"/>
    <col min="2" max="2" width="24.625" style="2" customWidth="1"/>
    <col min="3" max="5" width="12.625" customWidth="1"/>
    <col min="6" max="6" width="14.625" customWidth="1"/>
  </cols>
  <sheetData>
    <row r="1" spans="1:6" ht="39.950000000000003" customHeight="1" x14ac:dyDescent="0.15">
      <c r="B1" s="131" t="s">
        <v>236</v>
      </c>
      <c r="C1" s="132"/>
      <c r="D1" s="132"/>
      <c r="E1" s="132"/>
      <c r="F1" s="5" t="s">
        <v>43</v>
      </c>
    </row>
    <row r="2" spans="1:6" ht="15.95" customHeight="1" x14ac:dyDescent="0.15">
      <c r="A2" s="133" t="s">
        <v>179</v>
      </c>
      <c r="B2" s="42" t="s">
        <v>39</v>
      </c>
      <c r="C2" s="41" t="s">
        <v>59</v>
      </c>
      <c r="D2" s="41" t="s">
        <v>175</v>
      </c>
      <c r="E2" s="41" t="s">
        <v>176</v>
      </c>
      <c r="F2" s="41" t="s">
        <v>30</v>
      </c>
    </row>
    <row r="3" spans="1:6" ht="15.95" customHeight="1" x14ac:dyDescent="0.15">
      <c r="A3" s="134"/>
      <c r="B3" s="43" t="s">
        <v>54</v>
      </c>
      <c r="C3" s="3"/>
      <c r="D3" s="3"/>
      <c r="E3" s="4"/>
      <c r="F3" s="3"/>
    </row>
    <row r="4" spans="1:6" ht="15.95" customHeight="1" x14ac:dyDescent="0.15">
      <c r="A4" s="134"/>
      <c r="B4" s="7" t="s">
        <v>32</v>
      </c>
      <c r="C4" s="3">
        <v>105000</v>
      </c>
      <c r="D4" s="3">
        <v>111000</v>
      </c>
      <c r="E4" s="4">
        <f>D4-C4</f>
        <v>6000</v>
      </c>
      <c r="F4" s="3"/>
    </row>
    <row r="5" spans="1:6" ht="15.95" customHeight="1" x14ac:dyDescent="0.15">
      <c r="A5" s="134"/>
      <c r="B5" s="7" t="s">
        <v>33</v>
      </c>
      <c r="C5" s="3">
        <v>2700000</v>
      </c>
      <c r="D5" s="3">
        <v>2196000</v>
      </c>
      <c r="E5" s="4">
        <f t="shared" ref="E5:E17" si="0">D5-C5</f>
        <v>-504000</v>
      </c>
      <c r="F5" s="3"/>
    </row>
    <row r="6" spans="1:6" ht="15.95" customHeight="1" x14ac:dyDescent="0.15">
      <c r="A6" s="134"/>
      <c r="B6" s="43" t="s">
        <v>128</v>
      </c>
      <c r="C6" s="3"/>
      <c r="D6" s="3"/>
      <c r="E6" s="4"/>
      <c r="F6" s="3"/>
    </row>
    <row r="7" spans="1:6" ht="15.95" customHeight="1" x14ac:dyDescent="0.15">
      <c r="A7" s="134"/>
      <c r="B7" s="7" t="s">
        <v>13</v>
      </c>
      <c r="C7" s="3">
        <v>1788000</v>
      </c>
      <c r="D7" s="3">
        <v>1788000</v>
      </c>
      <c r="E7" s="4">
        <f t="shared" si="0"/>
        <v>0</v>
      </c>
      <c r="F7" s="3"/>
    </row>
    <row r="8" spans="1:6" ht="15.95" customHeight="1" x14ac:dyDescent="0.15">
      <c r="A8" s="134"/>
      <c r="B8" s="7" t="s">
        <v>14</v>
      </c>
      <c r="C8" s="3">
        <v>4000000</v>
      </c>
      <c r="D8" s="3">
        <v>3390000</v>
      </c>
      <c r="E8" s="4">
        <f t="shared" si="0"/>
        <v>-610000</v>
      </c>
      <c r="F8" s="3"/>
    </row>
    <row r="9" spans="1:6" ht="15.95" customHeight="1" x14ac:dyDescent="0.15">
      <c r="A9" s="134"/>
      <c r="B9" s="43" t="s">
        <v>15</v>
      </c>
      <c r="C9" s="3"/>
      <c r="D9" s="3"/>
      <c r="E9" s="4"/>
      <c r="F9" s="3"/>
    </row>
    <row r="10" spans="1:6" ht="15.95" customHeight="1" x14ac:dyDescent="0.15">
      <c r="A10" s="134"/>
      <c r="B10" s="7" t="s">
        <v>15</v>
      </c>
      <c r="C10" s="3">
        <v>1140000</v>
      </c>
      <c r="D10" s="3">
        <v>1140000</v>
      </c>
      <c r="E10" s="4">
        <f t="shared" si="0"/>
        <v>0</v>
      </c>
      <c r="F10" s="3"/>
    </row>
    <row r="11" spans="1:6" ht="15.95" customHeight="1" x14ac:dyDescent="0.15">
      <c r="A11" s="134"/>
      <c r="B11" s="43" t="s">
        <v>16</v>
      </c>
      <c r="C11" s="3"/>
      <c r="D11" s="3"/>
      <c r="E11" s="4"/>
      <c r="F11" s="3"/>
    </row>
    <row r="12" spans="1:6" ht="15.95" customHeight="1" x14ac:dyDescent="0.15">
      <c r="A12" s="134"/>
      <c r="B12" s="7" t="s">
        <v>16</v>
      </c>
      <c r="C12" s="3">
        <v>4200000</v>
      </c>
      <c r="D12" s="3">
        <v>4808112</v>
      </c>
      <c r="E12" s="4">
        <f t="shared" si="0"/>
        <v>608112</v>
      </c>
      <c r="F12" s="3"/>
    </row>
    <row r="13" spans="1:6" ht="15.95" customHeight="1" x14ac:dyDescent="0.15">
      <c r="A13" s="134"/>
      <c r="B13" s="43" t="s">
        <v>129</v>
      </c>
      <c r="C13" s="3"/>
      <c r="D13" s="3"/>
      <c r="E13" s="4"/>
      <c r="F13" s="3"/>
    </row>
    <row r="14" spans="1:6" ht="15.95" customHeight="1" x14ac:dyDescent="0.15">
      <c r="A14" s="134"/>
      <c r="B14" s="7" t="s">
        <v>177</v>
      </c>
      <c r="C14" s="3">
        <v>2000</v>
      </c>
      <c r="D14" s="3">
        <v>650</v>
      </c>
      <c r="E14" s="4">
        <f t="shared" si="0"/>
        <v>-1350</v>
      </c>
      <c r="F14" s="3"/>
    </row>
    <row r="15" spans="1:6" ht="15.95" customHeight="1" x14ac:dyDescent="0.15">
      <c r="A15" s="134"/>
      <c r="B15" s="43" t="s">
        <v>178</v>
      </c>
      <c r="C15" s="3"/>
      <c r="D15" s="3"/>
      <c r="E15" s="4"/>
      <c r="F15" s="3"/>
    </row>
    <row r="16" spans="1:6" ht="15.95" customHeight="1" x14ac:dyDescent="0.15">
      <c r="A16" s="135"/>
      <c r="B16" s="7" t="s">
        <v>130</v>
      </c>
      <c r="C16" s="3">
        <v>100000</v>
      </c>
      <c r="D16" s="3">
        <v>76697</v>
      </c>
      <c r="E16" s="4">
        <f t="shared" si="0"/>
        <v>-23303</v>
      </c>
      <c r="F16" s="3"/>
    </row>
    <row r="17" spans="1:6" ht="15.95" customHeight="1" x14ac:dyDescent="0.15">
      <c r="A17" s="48"/>
      <c r="B17" s="45" t="s">
        <v>183</v>
      </c>
      <c r="C17" s="3">
        <f>SUM(C4:C16)</f>
        <v>14035000</v>
      </c>
      <c r="D17" s="3">
        <f>SUM(D4:D16)</f>
        <v>13510459</v>
      </c>
      <c r="E17" s="4">
        <f t="shared" si="0"/>
        <v>-524541</v>
      </c>
      <c r="F17" s="3"/>
    </row>
    <row r="18" spans="1:6" ht="15.95" customHeight="1" x14ac:dyDescent="0.15">
      <c r="A18" s="133" t="s">
        <v>182</v>
      </c>
      <c r="B18" s="6" t="s">
        <v>187</v>
      </c>
      <c r="C18" s="3"/>
      <c r="D18" s="3"/>
      <c r="E18" s="4"/>
      <c r="F18" s="3"/>
    </row>
    <row r="19" spans="1:6" ht="15.95" customHeight="1" x14ac:dyDescent="0.15">
      <c r="A19" s="134"/>
      <c r="B19" s="7" t="s">
        <v>180</v>
      </c>
      <c r="C19" s="3">
        <v>5100000</v>
      </c>
      <c r="D19" s="3">
        <v>4584701</v>
      </c>
      <c r="E19" s="4">
        <f>D19-C19</f>
        <v>-515299</v>
      </c>
      <c r="F19" s="3"/>
    </row>
    <row r="20" spans="1:6" ht="15.95" customHeight="1" x14ac:dyDescent="0.15">
      <c r="A20" s="134"/>
      <c r="B20" s="7" t="s">
        <v>19</v>
      </c>
      <c r="C20" s="3">
        <v>380000</v>
      </c>
      <c r="D20" s="3">
        <v>372916</v>
      </c>
      <c r="E20" s="4">
        <f t="shared" ref="E20:E35" si="1">D20-C20</f>
        <v>-7084</v>
      </c>
      <c r="F20" s="3"/>
    </row>
    <row r="21" spans="1:6" ht="15.95" customHeight="1" x14ac:dyDescent="0.15">
      <c r="A21" s="134"/>
      <c r="B21" s="7" t="s">
        <v>1</v>
      </c>
      <c r="C21" s="3">
        <v>1200000</v>
      </c>
      <c r="D21" s="3">
        <v>1411890</v>
      </c>
      <c r="E21" s="4">
        <f t="shared" si="1"/>
        <v>211890</v>
      </c>
      <c r="F21" s="3"/>
    </row>
    <row r="22" spans="1:6" ht="15.95" customHeight="1" x14ac:dyDescent="0.15">
      <c r="A22" s="134"/>
      <c r="B22" s="7" t="s">
        <v>2</v>
      </c>
      <c r="C22" s="3">
        <v>400000</v>
      </c>
      <c r="D22" s="3">
        <v>352757</v>
      </c>
      <c r="E22" s="4">
        <f t="shared" si="1"/>
        <v>-47243</v>
      </c>
      <c r="F22" s="3"/>
    </row>
    <row r="23" spans="1:6" ht="15.95" customHeight="1" x14ac:dyDescent="0.15">
      <c r="A23" s="134"/>
      <c r="B23" s="7" t="s">
        <v>3</v>
      </c>
      <c r="C23" s="3">
        <v>200000</v>
      </c>
      <c r="D23" s="3">
        <v>166974</v>
      </c>
      <c r="E23" s="4">
        <f t="shared" si="1"/>
        <v>-33026</v>
      </c>
      <c r="F23" s="3"/>
    </row>
    <row r="24" spans="1:6" ht="15.95" customHeight="1" x14ac:dyDescent="0.15">
      <c r="A24" s="134"/>
      <c r="B24" s="7" t="s">
        <v>4</v>
      </c>
      <c r="C24" s="3">
        <v>150000</v>
      </c>
      <c r="D24" s="3">
        <v>169600</v>
      </c>
      <c r="E24" s="4">
        <f t="shared" si="1"/>
        <v>19600</v>
      </c>
      <c r="F24" s="3"/>
    </row>
    <row r="25" spans="1:6" ht="15.95" customHeight="1" x14ac:dyDescent="0.15">
      <c r="A25" s="134"/>
      <c r="B25" s="7" t="s">
        <v>8</v>
      </c>
      <c r="C25" s="3">
        <v>600000</v>
      </c>
      <c r="D25" s="3">
        <v>1034532</v>
      </c>
      <c r="E25" s="4">
        <f t="shared" si="1"/>
        <v>434532</v>
      </c>
      <c r="F25" s="3"/>
    </row>
    <row r="26" spans="1:6" ht="15.95" customHeight="1" x14ac:dyDescent="0.15">
      <c r="A26" s="134"/>
      <c r="B26" s="7" t="s">
        <v>7</v>
      </c>
      <c r="C26" s="3">
        <v>700000</v>
      </c>
      <c r="D26" s="3">
        <v>754038</v>
      </c>
      <c r="E26" s="4">
        <f t="shared" si="1"/>
        <v>54038</v>
      </c>
      <c r="F26" s="3"/>
    </row>
    <row r="27" spans="1:6" ht="15.95" customHeight="1" x14ac:dyDescent="0.15">
      <c r="A27" s="134"/>
      <c r="B27" s="7" t="s">
        <v>22</v>
      </c>
      <c r="C27" s="3">
        <v>100000</v>
      </c>
      <c r="D27" s="3">
        <v>92127</v>
      </c>
      <c r="E27" s="4">
        <f t="shared" si="1"/>
        <v>-7873</v>
      </c>
      <c r="F27" s="3"/>
    </row>
    <row r="28" spans="1:6" ht="15.95" customHeight="1" x14ac:dyDescent="0.15">
      <c r="A28" s="134"/>
      <c r="B28" s="7" t="s">
        <v>20</v>
      </c>
      <c r="C28" s="3">
        <v>1010000</v>
      </c>
      <c r="D28" s="3">
        <v>887055</v>
      </c>
      <c r="E28" s="4">
        <f t="shared" si="1"/>
        <v>-122945</v>
      </c>
      <c r="F28" s="3"/>
    </row>
    <row r="29" spans="1:6" ht="15.95" customHeight="1" x14ac:dyDescent="0.15">
      <c r="A29" s="134"/>
      <c r="B29" s="7" t="s">
        <v>5</v>
      </c>
      <c r="C29" s="3">
        <v>10000</v>
      </c>
      <c r="D29" s="3">
        <v>7750</v>
      </c>
      <c r="E29" s="4">
        <f t="shared" si="1"/>
        <v>-2250</v>
      </c>
      <c r="F29" s="3"/>
    </row>
    <row r="30" spans="1:6" ht="15.95" customHeight="1" x14ac:dyDescent="0.15">
      <c r="A30" s="134"/>
      <c r="B30" s="7" t="s">
        <v>21</v>
      </c>
      <c r="C30" s="3">
        <v>450000</v>
      </c>
      <c r="D30" s="3">
        <v>483700</v>
      </c>
      <c r="E30" s="4">
        <f t="shared" si="1"/>
        <v>33700</v>
      </c>
      <c r="F30" s="3"/>
    </row>
    <row r="31" spans="1:6" ht="15.95" customHeight="1" x14ac:dyDescent="0.15">
      <c r="A31" s="134"/>
      <c r="B31" s="7" t="s">
        <v>12</v>
      </c>
      <c r="C31" s="3">
        <v>368000</v>
      </c>
      <c r="D31" s="3">
        <v>464314</v>
      </c>
      <c r="E31" s="4">
        <f t="shared" si="1"/>
        <v>96314</v>
      </c>
      <c r="F31" s="3"/>
    </row>
    <row r="32" spans="1:6" ht="15.95" customHeight="1" x14ac:dyDescent="0.15">
      <c r="A32" s="134"/>
      <c r="B32" s="7" t="s">
        <v>38</v>
      </c>
      <c r="C32" s="3">
        <v>180000</v>
      </c>
      <c r="D32" s="3">
        <v>193704</v>
      </c>
      <c r="E32" s="4">
        <f t="shared" si="1"/>
        <v>13704</v>
      </c>
      <c r="F32" s="3"/>
    </row>
    <row r="33" spans="1:6" ht="15.95" customHeight="1" x14ac:dyDescent="0.15">
      <c r="A33" s="134"/>
      <c r="B33" s="7" t="s">
        <v>6</v>
      </c>
      <c r="C33" s="3">
        <v>249500</v>
      </c>
      <c r="D33" s="3">
        <v>191192</v>
      </c>
      <c r="E33" s="4">
        <f t="shared" si="1"/>
        <v>-58308</v>
      </c>
      <c r="F33" s="3"/>
    </row>
    <row r="34" spans="1:6" ht="15.95" customHeight="1" x14ac:dyDescent="0.15">
      <c r="A34" s="134"/>
      <c r="B34" s="7" t="s">
        <v>37</v>
      </c>
      <c r="C34" s="3">
        <v>120000</v>
      </c>
      <c r="D34" s="3">
        <v>74000</v>
      </c>
      <c r="E34" s="4">
        <f t="shared" si="1"/>
        <v>-46000</v>
      </c>
      <c r="F34" s="3"/>
    </row>
    <row r="35" spans="1:6" ht="15.95" customHeight="1" x14ac:dyDescent="0.15">
      <c r="A35" s="134"/>
      <c r="B35" s="7" t="s">
        <v>181</v>
      </c>
      <c r="C35" s="3">
        <v>0</v>
      </c>
      <c r="D35" s="3">
        <v>0</v>
      </c>
      <c r="E35" s="4">
        <f t="shared" si="1"/>
        <v>0</v>
      </c>
      <c r="F35" s="3"/>
    </row>
    <row r="36" spans="1:6" ht="15.95" customHeight="1" x14ac:dyDescent="0.15">
      <c r="A36" s="134"/>
      <c r="B36" s="8" t="s">
        <v>44</v>
      </c>
      <c r="C36" s="3">
        <f>SUM(C19:C35)</f>
        <v>11217500</v>
      </c>
      <c r="D36" s="3">
        <f>SUM(D19:D35)</f>
        <v>11241250</v>
      </c>
      <c r="E36" s="3">
        <f>SUM(E19:E35)</f>
        <v>23750</v>
      </c>
      <c r="F36" s="3"/>
    </row>
    <row r="37" spans="1:6" ht="15.95" customHeight="1" x14ac:dyDescent="0.15">
      <c r="A37" s="134"/>
      <c r="B37" s="6" t="s">
        <v>62</v>
      </c>
      <c r="C37" s="3"/>
      <c r="D37" s="3"/>
      <c r="E37" s="4"/>
      <c r="F37" s="3"/>
    </row>
    <row r="38" spans="1:6" ht="15.95" customHeight="1" x14ac:dyDescent="0.15">
      <c r="A38" s="134"/>
      <c r="B38" s="7" t="s">
        <v>2</v>
      </c>
      <c r="C38" s="3">
        <v>1000</v>
      </c>
      <c r="D38" s="3">
        <v>140</v>
      </c>
      <c r="E38" s="4">
        <f t="shared" ref="E38:E39" si="2">D38-C38</f>
        <v>-860</v>
      </c>
      <c r="F38" s="3"/>
    </row>
    <row r="39" spans="1:6" ht="15.95" customHeight="1" x14ac:dyDescent="0.15">
      <c r="A39" s="134"/>
      <c r="B39" s="8" t="s">
        <v>202</v>
      </c>
      <c r="C39" s="3">
        <v>1000</v>
      </c>
      <c r="D39" s="3">
        <v>140</v>
      </c>
      <c r="E39" s="4">
        <f t="shared" si="2"/>
        <v>-860</v>
      </c>
      <c r="F39" s="3"/>
    </row>
    <row r="40" spans="1:6" ht="15.95" customHeight="1" x14ac:dyDescent="0.15">
      <c r="A40" s="134"/>
      <c r="B40" s="6" t="s">
        <v>188</v>
      </c>
      <c r="C40" s="3"/>
      <c r="D40" s="3"/>
      <c r="E40" s="4"/>
      <c r="F40" s="3"/>
    </row>
    <row r="41" spans="1:6" ht="15.95" customHeight="1" x14ac:dyDescent="0.15">
      <c r="A41" s="134"/>
      <c r="B41" s="7" t="s">
        <v>180</v>
      </c>
      <c r="C41" s="3">
        <v>1000000</v>
      </c>
      <c r="D41" s="3">
        <v>878119</v>
      </c>
      <c r="E41" s="4">
        <f t="shared" ref="E41:E55" si="3">D41-C41</f>
        <v>-121881</v>
      </c>
      <c r="F41" s="3"/>
    </row>
    <row r="42" spans="1:6" ht="15.95" customHeight="1" x14ac:dyDescent="0.15">
      <c r="A42" s="134"/>
      <c r="B42" s="7" t="s">
        <v>19</v>
      </c>
      <c r="C42" s="3">
        <v>50000</v>
      </c>
      <c r="D42" s="3">
        <v>41427</v>
      </c>
      <c r="E42" s="4">
        <f t="shared" si="3"/>
        <v>-8573</v>
      </c>
      <c r="F42" s="3"/>
    </row>
    <row r="43" spans="1:6" ht="15.95" customHeight="1" x14ac:dyDescent="0.15">
      <c r="A43" s="134"/>
      <c r="B43" s="7" t="s">
        <v>11</v>
      </c>
      <c r="C43" s="3">
        <v>50000</v>
      </c>
      <c r="D43" s="3">
        <v>16647</v>
      </c>
      <c r="E43" s="4">
        <f t="shared" si="3"/>
        <v>-33353</v>
      </c>
      <c r="F43" s="3"/>
    </row>
    <row r="44" spans="1:6" ht="15.95" customHeight="1" x14ac:dyDescent="0.15">
      <c r="A44" s="134"/>
      <c r="B44" s="7" t="s">
        <v>1</v>
      </c>
      <c r="C44" s="3">
        <v>80000</v>
      </c>
      <c r="D44" s="3">
        <v>97485</v>
      </c>
      <c r="E44" s="4">
        <f t="shared" si="3"/>
        <v>17485</v>
      </c>
      <c r="F44" s="3"/>
    </row>
    <row r="45" spans="1:6" ht="15.95" customHeight="1" x14ac:dyDescent="0.15">
      <c r="A45" s="134"/>
      <c r="B45" s="7" t="s">
        <v>2</v>
      </c>
      <c r="C45" s="3">
        <v>80000</v>
      </c>
      <c r="D45" s="3">
        <v>86404</v>
      </c>
      <c r="E45" s="4">
        <f t="shared" si="3"/>
        <v>6404</v>
      </c>
      <c r="F45" s="3"/>
    </row>
    <row r="46" spans="1:6" ht="15.95" customHeight="1" x14ac:dyDescent="0.15">
      <c r="A46" s="134"/>
      <c r="B46" s="7" t="s">
        <v>3</v>
      </c>
      <c r="C46" s="3">
        <v>50000</v>
      </c>
      <c r="D46" s="3">
        <v>0</v>
      </c>
      <c r="E46" s="4">
        <f t="shared" si="3"/>
        <v>-50000</v>
      </c>
      <c r="F46" s="3"/>
    </row>
    <row r="47" spans="1:6" ht="15.95" customHeight="1" x14ac:dyDescent="0.15">
      <c r="A47" s="134"/>
      <c r="B47" s="7" t="s">
        <v>4</v>
      </c>
      <c r="C47" s="3">
        <v>50000</v>
      </c>
      <c r="D47" s="3">
        <v>53082</v>
      </c>
      <c r="E47" s="4">
        <f t="shared" si="3"/>
        <v>3082</v>
      </c>
      <c r="F47" s="3"/>
    </row>
    <row r="48" spans="1:6" ht="15.95" customHeight="1" x14ac:dyDescent="0.15">
      <c r="A48" s="134"/>
      <c r="B48" s="7" t="s">
        <v>22</v>
      </c>
      <c r="C48" s="3">
        <v>185000</v>
      </c>
      <c r="D48" s="3">
        <v>171091</v>
      </c>
      <c r="E48" s="4">
        <f t="shared" si="3"/>
        <v>-13909</v>
      </c>
      <c r="F48" s="3"/>
    </row>
    <row r="49" spans="1:6" ht="15.95" customHeight="1" x14ac:dyDescent="0.15">
      <c r="A49" s="134"/>
      <c r="B49" s="7" t="s">
        <v>20</v>
      </c>
      <c r="C49" s="3">
        <v>350000</v>
      </c>
      <c r="D49" s="3">
        <v>339199</v>
      </c>
      <c r="E49" s="4">
        <f t="shared" si="3"/>
        <v>-10801</v>
      </c>
      <c r="F49" s="3"/>
    </row>
    <row r="50" spans="1:6" ht="15.95" customHeight="1" x14ac:dyDescent="0.15">
      <c r="A50" s="134"/>
      <c r="B50" s="7" t="s">
        <v>10</v>
      </c>
      <c r="C50" s="3">
        <v>80000</v>
      </c>
      <c r="D50" s="3">
        <v>73700</v>
      </c>
      <c r="E50" s="4">
        <f t="shared" si="3"/>
        <v>-6300</v>
      </c>
      <c r="F50" s="3"/>
    </row>
    <row r="51" spans="1:6" ht="15.95" customHeight="1" x14ac:dyDescent="0.15">
      <c r="A51" s="134"/>
      <c r="B51" s="7" t="s">
        <v>228</v>
      </c>
      <c r="C51" s="3">
        <v>0</v>
      </c>
      <c r="D51" s="3">
        <v>7000</v>
      </c>
      <c r="E51" s="4">
        <f t="shared" si="3"/>
        <v>7000</v>
      </c>
      <c r="F51" s="3"/>
    </row>
    <row r="52" spans="1:6" ht="15.95" customHeight="1" x14ac:dyDescent="0.15">
      <c r="A52" s="134"/>
      <c r="B52" s="7" t="s">
        <v>23</v>
      </c>
      <c r="C52" s="3">
        <v>195000</v>
      </c>
      <c r="D52" s="3">
        <v>194400</v>
      </c>
      <c r="E52" s="4">
        <f t="shared" si="3"/>
        <v>-600</v>
      </c>
      <c r="F52" s="3"/>
    </row>
    <row r="53" spans="1:6" ht="15.95" customHeight="1" x14ac:dyDescent="0.15">
      <c r="A53" s="134"/>
      <c r="B53" s="7" t="s">
        <v>6</v>
      </c>
      <c r="C53" s="3">
        <v>300000</v>
      </c>
      <c r="D53" s="3">
        <v>326119</v>
      </c>
      <c r="E53" s="4">
        <f t="shared" si="3"/>
        <v>26119</v>
      </c>
      <c r="F53" s="3"/>
    </row>
    <row r="54" spans="1:6" ht="15.95" customHeight="1" x14ac:dyDescent="0.15">
      <c r="A54" s="135"/>
      <c r="B54" s="8" t="s">
        <v>45</v>
      </c>
      <c r="C54" s="3">
        <f>SUM(C41:C53)</f>
        <v>2470000</v>
      </c>
      <c r="D54" s="3">
        <f>SUM(D41:D53)</f>
        <v>2284673</v>
      </c>
      <c r="E54" s="4">
        <f t="shared" si="3"/>
        <v>-185327</v>
      </c>
      <c r="F54" s="3"/>
    </row>
    <row r="55" spans="1:6" s="1" customFormat="1" ht="15.95" customHeight="1" x14ac:dyDescent="0.15">
      <c r="A55" s="44"/>
      <c r="B55" s="45" t="s">
        <v>183</v>
      </c>
      <c r="C55" s="3">
        <f>C36+C39+C54</f>
        <v>13688500</v>
      </c>
      <c r="D55" s="3">
        <f>D36+D39+D54</f>
        <v>13526063</v>
      </c>
      <c r="E55" s="4">
        <f t="shared" si="3"/>
        <v>-162437</v>
      </c>
      <c r="F55" s="3"/>
    </row>
    <row r="56" spans="1:6" s="2" customFormat="1" ht="20.100000000000001" customHeight="1" x14ac:dyDescent="0.15">
      <c r="A56"/>
      <c r="C56"/>
      <c r="D56"/>
      <c r="E56"/>
      <c r="F56"/>
    </row>
  </sheetData>
  <mergeCells count="3">
    <mergeCell ref="B1:E1"/>
    <mergeCell ref="A18:A54"/>
    <mergeCell ref="A2:A16"/>
  </mergeCells>
  <phoneticPr fontId="1"/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workbookViewId="0">
      <selection activeCell="A21" sqref="A21"/>
    </sheetView>
  </sheetViews>
  <sheetFormatPr defaultRowHeight="13.5" x14ac:dyDescent="0.15"/>
  <cols>
    <col min="1" max="1" width="80.625" customWidth="1"/>
  </cols>
  <sheetData>
    <row r="1" spans="1:1" ht="20.100000000000001" customHeight="1" x14ac:dyDescent="0.15">
      <c r="A1" s="19" t="s">
        <v>162</v>
      </c>
    </row>
    <row r="2" spans="1:1" ht="20.100000000000001" customHeight="1" x14ac:dyDescent="0.15"/>
    <row r="3" spans="1:1" ht="30" customHeight="1" x14ac:dyDescent="0.15">
      <c r="A3" s="37"/>
    </row>
    <row r="4" spans="1:1" ht="30" customHeight="1" x14ac:dyDescent="0.15">
      <c r="A4" s="103" t="s">
        <v>163</v>
      </c>
    </row>
    <row r="5" spans="1:1" ht="30" customHeight="1" x14ac:dyDescent="0.15">
      <c r="A5" s="102"/>
    </row>
    <row r="6" spans="1:1" s="96" customFormat="1" ht="30" customHeight="1" x14ac:dyDescent="0.15">
      <c r="A6" s="98" t="s">
        <v>164</v>
      </c>
    </row>
    <row r="7" spans="1:1" s="96" customFormat="1" ht="30" customHeight="1" x14ac:dyDescent="0.15">
      <c r="A7" s="99" t="s">
        <v>165</v>
      </c>
    </row>
    <row r="8" spans="1:1" s="96" customFormat="1" ht="30" customHeight="1" x14ac:dyDescent="0.15">
      <c r="A8" s="100" t="s">
        <v>193</v>
      </c>
    </row>
    <row r="9" spans="1:1" s="96" customFormat="1" ht="30" customHeight="1" x14ac:dyDescent="0.15">
      <c r="A9" s="98"/>
    </row>
    <row r="10" spans="1:1" s="96" customFormat="1" ht="30" customHeight="1" x14ac:dyDescent="0.15">
      <c r="A10" s="99" t="s">
        <v>166</v>
      </c>
    </row>
    <row r="11" spans="1:1" s="96" customFormat="1" ht="30" customHeight="1" x14ac:dyDescent="0.15">
      <c r="A11" s="100" t="s">
        <v>194</v>
      </c>
    </row>
    <row r="12" spans="1:1" s="96" customFormat="1" ht="30" customHeight="1" x14ac:dyDescent="0.15">
      <c r="A12" s="98"/>
    </row>
    <row r="13" spans="1:1" s="96" customFormat="1" ht="30" customHeight="1" x14ac:dyDescent="0.15">
      <c r="A13" s="98" t="s">
        <v>167</v>
      </c>
    </row>
    <row r="14" spans="1:1" s="96" customFormat="1" ht="30" customHeight="1" x14ac:dyDescent="0.15">
      <c r="A14" s="99" t="s">
        <v>168</v>
      </c>
    </row>
    <row r="15" spans="1:1" s="96" customFormat="1" ht="30" customHeight="1" x14ac:dyDescent="0.15">
      <c r="A15" s="100" t="s">
        <v>195</v>
      </c>
    </row>
    <row r="16" spans="1:1" s="96" customFormat="1" ht="30" customHeight="1" x14ac:dyDescent="0.15">
      <c r="A16" s="101"/>
    </row>
    <row r="17" spans="6:6" ht="20.100000000000001" customHeight="1" x14ac:dyDescent="0.15"/>
    <row r="18" spans="6:6" ht="20.100000000000001" customHeight="1" x14ac:dyDescent="0.15"/>
    <row r="19" spans="6:6" ht="20.100000000000001" customHeight="1" x14ac:dyDescent="0.15"/>
    <row r="20" spans="6:6" ht="20.100000000000001" customHeight="1" x14ac:dyDescent="0.15">
      <c r="F20" s="97"/>
    </row>
    <row r="21" spans="6:6" ht="20.100000000000001" customHeight="1" x14ac:dyDescent="0.15"/>
    <row r="22" spans="6:6" ht="20.100000000000001" customHeight="1" x14ac:dyDescent="0.15"/>
    <row r="23" spans="6:6" ht="20.100000000000001" customHeight="1" x14ac:dyDescent="0.15"/>
    <row r="24" spans="6:6" ht="20.100000000000001" customHeight="1" x14ac:dyDescent="0.15"/>
    <row r="25" spans="6:6" ht="20.100000000000001" customHeight="1" x14ac:dyDescent="0.15"/>
  </sheetData>
  <phoneticPr fontId="1"/>
  <printOptions horizontalCentered="1"/>
  <pageMargins left="1.181102362204724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zoomScale="85" zoomScaleNormal="80" zoomScaleSheetLayoutView="85" workbookViewId="0">
      <pane xSplit="1" ySplit="5" topLeftCell="B18" activePane="bottomRight" state="frozen"/>
      <selection pane="topRight" activeCell="B1" sqref="B1"/>
      <selection pane="bottomLeft" activeCell="A4" sqref="A4"/>
      <selection pane="bottomRight" activeCell="N12" sqref="N12"/>
    </sheetView>
  </sheetViews>
  <sheetFormatPr defaultRowHeight="13.5" x14ac:dyDescent="0.15"/>
  <cols>
    <col min="1" max="1" width="26.625" style="2" customWidth="1"/>
    <col min="2" max="6" width="16.625" customWidth="1"/>
    <col min="7" max="7" width="20.625" customWidth="1"/>
    <col min="8" max="13" width="4.625" customWidth="1"/>
    <col min="14" max="14" width="9.25" bestFit="1" customWidth="1"/>
  </cols>
  <sheetData>
    <row r="1" spans="1:14" ht="20.100000000000001" customHeight="1" x14ac:dyDescent="0.15">
      <c r="A1" s="19" t="s">
        <v>196</v>
      </c>
    </row>
    <row r="2" spans="1:14" ht="27.95" customHeight="1" x14ac:dyDescent="0.15">
      <c r="A2" s="9"/>
      <c r="B2" s="138" t="s">
        <v>226</v>
      </c>
      <c r="C2" s="138"/>
      <c r="D2" s="138"/>
      <c r="E2" s="138"/>
      <c r="F2" s="138"/>
    </row>
    <row r="3" spans="1:14" ht="20.100000000000001" customHeight="1" x14ac:dyDescent="0.15">
      <c r="B3" s="139" t="s">
        <v>227</v>
      </c>
      <c r="C3" s="140"/>
      <c r="D3" s="140"/>
      <c r="E3" s="140"/>
      <c r="F3" s="140"/>
      <c r="G3" s="10" t="s">
        <v>43</v>
      </c>
    </row>
    <row r="4" spans="1:14" ht="18" customHeight="1" x14ac:dyDescent="0.15">
      <c r="A4" s="141" t="s">
        <v>199</v>
      </c>
      <c r="B4" s="105" t="s">
        <v>197</v>
      </c>
      <c r="C4" s="121" t="s">
        <v>230</v>
      </c>
      <c r="D4" s="121" t="s">
        <v>231</v>
      </c>
      <c r="E4" s="105" t="s">
        <v>27</v>
      </c>
      <c r="F4" s="105" t="s">
        <v>29</v>
      </c>
      <c r="G4" s="143" t="s">
        <v>198</v>
      </c>
    </row>
    <row r="5" spans="1:14" ht="18" customHeight="1" x14ac:dyDescent="0.15">
      <c r="A5" s="142"/>
      <c r="B5" s="104" t="s">
        <v>24</v>
      </c>
      <c r="C5" s="106" t="s">
        <v>25</v>
      </c>
      <c r="D5" s="106" t="s">
        <v>26</v>
      </c>
      <c r="E5" s="122" t="s">
        <v>28</v>
      </c>
      <c r="F5" s="104" t="s">
        <v>214</v>
      </c>
      <c r="G5" s="144"/>
    </row>
    <row r="6" spans="1:14" ht="20.100000000000001" customHeight="1" x14ac:dyDescent="0.15">
      <c r="A6" s="13" t="s">
        <v>31</v>
      </c>
      <c r="B6" s="15"/>
      <c r="C6" s="15"/>
      <c r="D6" s="15"/>
      <c r="E6" s="15"/>
      <c r="F6" s="15"/>
      <c r="G6" s="15"/>
    </row>
    <row r="7" spans="1:14" ht="20.100000000000001" customHeight="1" x14ac:dyDescent="0.15">
      <c r="A7" s="13" t="s">
        <v>34</v>
      </c>
      <c r="B7" s="15"/>
      <c r="C7" s="15"/>
      <c r="D7" s="15"/>
      <c r="E7" s="15"/>
      <c r="F7" s="86"/>
      <c r="G7" s="15"/>
    </row>
    <row r="8" spans="1:14" ht="20.100000000000001" customHeight="1" x14ac:dyDescent="0.15">
      <c r="A8" s="18" t="s">
        <v>54</v>
      </c>
      <c r="B8" s="15"/>
      <c r="C8" s="15"/>
      <c r="D8" s="15"/>
      <c r="E8" s="15"/>
      <c r="F8" s="86"/>
      <c r="G8" s="15"/>
    </row>
    <row r="9" spans="1:14" ht="20.100000000000001" customHeight="1" x14ac:dyDescent="0.15">
      <c r="A9" s="32" t="s">
        <v>55</v>
      </c>
      <c r="B9" s="15">
        <v>105000</v>
      </c>
      <c r="C9" s="15">
        <v>102000</v>
      </c>
      <c r="D9" s="15">
        <v>3000</v>
      </c>
      <c r="E9" s="15">
        <f>SUM(C9:D9)</f>
        <v>105000</v>
      </c>
      <c r="F9" s="86">
        <f>B9-E9</f>
        <v>0</v>
      </c>
      <c r="G9" s="15" t="s">
        <v>213</v>
      </c>
      <c r="H9" s="46"/>
      <c r="I9" s="46"/>
      <c r="J9" s="46"/>
      <c r="K9" s="46"/>
    </row>
    <row r="10" spans="1:14" ht="20.100000000000001" customHeight="1" x14ac:dyDescent="0.15">
      <c r="A10" s="32" t="s">
        <v>56</v>
      </c>
      <c r="B10" s="15">
        <v>2700000</v>
      </c>
      <c r="C10" s="15">
        <v>2100000</v>
      </c>
      <c r="D10" s="15">
        <v>120000</v>
      </c>
      <c r="E10" s="15">
        <f>SUM(C10:D10)</f>
        <v>2220000</v>
      </c>
      <c r="F10" s="86">
        <f>B10-E10</f>
        <v>480000</v>
      </c>
      <c r="G10" s="145" t="s">
        <v>233</v>
      </c>
      <c r="H10" s="47" t="s">
        <v>184</v>
      </c>
      <c r="I10" s="47">
        <v>190</v>
      </c>
      <c r="J10" s="47" t="s">
        <v>185</v>
      </c>
      <c r="K10" s="47">
        <v>23</v>
      </c>
      <c r="L10" s="47" t="s">
        <v>186</v>
      </c>
      <c r="M10" s="47">
        <v>5</v>
      </c>
      <c r="N10" s="128">
        <v>690000</v>
      </c>
    </row>
    <row r="11" spans="1:14" ht="20.100000000000001" customHeight="1" x14ac:dyDescent="0.15">
      <c r="A11" s="18" t="s">
        <v>128</v>
      </c>
      <c r="B11" s="15"/>
      <c r="C11" s="15"/>
      <c r="D11" s="15"/>
      <c r="E11" s="15"/>
      <c r="F11" s="86"/>
      <c r="G11" s="146"/>
      <c r="H11" s="47" t="s">
        <v>184</v>
      </c>
      <c r="I11" s="47">
        <v>43</v>
      </c>
      <c r="J11" s="47" t="s">
        <v>185</v>
      </c>
      <c r="K11" s="47">
        <v>0</v>
      </c>
      <c r="L11" s="47" t="s">
        <v>186</v>
      </c>
      <c r="M11" s="47">
        <v>1</v>
      </c>
      <c r="N11" s="128">
        <v>1410000</v>
      </c>
    </row>
    <row r="12" spans="1:14" ht="20.100000000000001" customHeight="1" x14ac:dyDescent="0.15">
      <c r="A12" s="32" t="s">
        <v>13</v>
      </c>
      <c r="B12" s="15">
        <v>1788000</v>
      </c>
      <c r="C12" s="15">
        <v>1788000</v>
      </c>
      <c r="D12" s="15"/>
      <c r="E12" s="15">
        <f>SUM(C12:D12)</f>
        <v>1788000</v>
      </c>
      <c r="F12" s="86">
        <f>B12-E12</f>
        <v>0</v>
      </c>
      <c r="G12" s="15"/>
      <c r="N12" s="59"/>
    </row>
    <row r="13" spans="1:14" ht="20.100000000000001" customHeight="1" x14ac:dyDescent="0.15">
      <c r="A13" s="32" t="s">
        <v>14</v>
      </c>
      <c r="B13" s="15">
        <v>4000000</v>
      </c>
      <c r="C13" s="15">
        <v>4050000</v>
      </c>
      <c r="D13" s="15">
        <v>-630000</v>
      </c>
      <c r="E13" s="15">
        <f>SUM(C13:D13)</f>
        <v>3420000</v>
      </c>
      <c r="F13" s="86">
        <f>B13-E13</f>
        <v>580000</v>
      </c>
      <c r="G13" s="15"/>
    </row>
    <row r="14" spans="1:14" ht="20.100000000000001" customHeight="1" x14ac:dyDescent="0.15">
      <c r="A14" s="18" t="s">
        <v>57</v>
      </c>
      <c r="B14" s="15"/>
      <c r="C14" s="15"/>
      <c r="D14" s="15"/>
      <c r="E14" s="15"/>
      <c r="F14" s="86"/>
      <c r="G14" s="15"/>
    </row>
    <row r="15" spans="1:14" ht="20.100000000000001" customHeight="1" x14ac:dyDescent="0.15">
      <c r="A15" s="32" t="s">
        <v>15</v>
      </c>
      <c r="B15" s="15">
        <v>1140000</v>
      </c>
      <c r="C15" s="15">
        <v>1140000</v>
      </c>
      <c r="D15" s="15"/>
      <c r="E15" s="15">
        <f>SUM(C15:D15)</f>
        <v>1140000</v>
      </c>
      <c r="F15" s="86">
        <f>B15-E15</f>
        <v>0</v>
      </c>
      <c r="G15" s="15"/>
    </row>
    <row r="16" spans="1:14" ht="20.100000000000001" customHeight="1" x14ac:dyDescent="0.15">
      <c r="A16" s="18" t="s">
        <v>16</v>
      </c>
      <c r="B16" s="15"/>
      <c r="C16" s="15"/>
      <c r="D16" s="15"/>
      <c r="E16" s="15"/>
      <c r="F16" s="86"/>
      <c r="G16" s="136" t="s">
        <v>192</v>
      </c>
    </row>
    <row r="17" spans="1:11" ht="20.100000000000001" customHeight="1" x14ac:dyDescent="0.15">
      <c r="A17" s="32" t="s">
        <v>16</v>
      </c>
      <c r="B17" s="15">
        <v>4200000</v>
      </c>
      <c r="C17" s="15">
        <v>4553579</v>
      </c>
      <c r="D17" s="15">
        <v>300000</v>
      </c>
      <c r="E17" s="15">
        <f>SUM(C17:D17)</f>
        <v>4853579</v>
      </c>
      <c r="F17" s="86">
        <f>B17-E17</f>
        <v>-653579</v>
      </c>
      <c r="G17" s="137"/>
    </row>
    <row r="18" spans="1:11" ht="20.100000000000001" customHeight="1" x14ac:dyDescent="0.15">
      <c r="A18" s="18" t="s">
        <v>129</v>
      </c>
      <c r="B18" s="15"/>
      <c r="C18" s="15"/>
      <c r="D18" s="15"/>
      <c r="E18" s="15"/>
      <c r="F18" s="86"/>
      <c r="G18" s="15"/>
      <c r="I18" s="109"/>
      <c r="J18" s="110"/>
      <c r="K18" s="109"/>
    </row>
    <row r="19" spans="1:11" ht="20.100000000000001" customHeight="1" x14ac:dyDescent="0.15">
      <c r="A19" s="32" t="s">
        <v>17</v>
      </c>
      <c r="B19" s="15">
        <v>2000</v>
      </c>
      <c r="C19" s="15">
        <v>410</v>
      </c>
      <c r="D19" s="15">
        <v>280</v>
      </c>
      <c r="E19" s="15">
        <f>SUM(C19:D19)</f>
        <v>690</v>
      </c>
      <c r="F19" s="86">
        <f>B19-E19</f>
        <v>1310</v>
      </c>
      <c r="G19" s="15"/>
    </row>
    <row r="20" spans="1:11" ht="20.100000000000001" customHeight="1" x14ac:dyDescent="0.15">
      <c r="A20" s="13" t="s">
        <v>18</v>
      </c>
      <c r="B20" s="15"/>
      <c r="C20" s="15"/>
      <c r="D20" s="15"/>
      <c r="E20" s="15"/>
      <c r="F20" s="86"/>
      <c r="G20" s="15"/>
    </row>
    <row r="21" spans="1:11" ht="20.100000000000001" customHeight="1" x14ac:dyDescent="0.15">
      <c r="A21" s="18" t="s">
        <v>130</v>
      </c>
      <c r="B21" s="15">
        <v>100000</v>
      </c>
      <c r="C21" s="15">
        <v>73725</v>
      </c>
      <c r="D21" s="15">
        <v>5000</v>
      </c>
      <c r="E21" s="15">
        <f>SUM(C21:D21)</f>
        <v>78725</v>
      </c>
      <c r="F21" s="86">
        <f>B21-E21</f>
        <v>21275</v>
      </c>
      <c r="G21" s="15" t="s">
        <v>83</v>
      </c>
    </row>
    <row r="22" spans="1:11" ht="20.100000000000001" customHeight="1" x14ac:dyDescent="0.15">
      <c r="A22" s="39" t="s">
        <v>142</v>
      </c>
      <c r="B22" s="40">
        <f t="shared" ref="B22:E22" si="0">SUM(B9:B21)</f>
        <v>14035000</v>
      </c>
      <c r="C22" s="54">
        <f>SUM(C9:C21)</f>
        <v>13807714</v>
      </c>
      <c r="D22" s="40">
        <f t="shared" si="0"/>
        <v>-201720</v>
      </c>
      <c r="E22" s="54">
        <f t="shared" si="0"/>
        <v>13605994</v>
      </c>
      <c r="F22" s="87">
        <f>SUM(F9:F21)</f>
        <v>429006</v>
      </c>
      <c r="G22" s="40"/>
    </row>
    <row r="23" spans="1:11" ht="20.100000000000001" customHeight="1" x14ac:dyDescent="0.15">
      <c r="A23" s="13" t="s">
        <v>35</v>
      </c>
      <c r="B23" s="15"/>
      <c r="C23" s="15"/>
      <c r="D23" s="15"/>
      <c r="E23" s="15"/>
      <c r="F23" s="86"/>
      <c r="G23" s="15"/>
    </row>
    <row r="24" spans="1:11" ht="20.100000000000001" customHeight="1" x14ac:dyDescent="0.15">
      <c r="A24" s="13" t="s">
        <v>36</v>
      </c>
      <c r="B24" s="15"/>
      <c r="C24" s="15"/>
      <c r="D24" s="15"/>
      <c r="E24" s="15"/>
      <c r="F24" s="86"/>
      <c r="G24" s="15"/>
    </row>
    <row r="25" spans="1:11" ht="20.100000000000001" customHeight="1" x14ac:dyDescent="0.15">
      <c r="A25" s="18" t="s">
        <v>0</v>
      </c>
      <c r="B25" s="15">
        <v>5100000</v>
      </c>
      <c r="C25" s="15">
        <v>4138171</v>
      </c>
      <c r="D25" s="15">
        <v>420000</v>
      </c>
      <c r="E25" s="15">
        <f>SUM(C25:D25)</f>
        <v>4558171</v>
      </c>
      <c r="F25" s="86">
        <f>B25-E25</f>
        <v>541829</v>
      </c>
      <c r="G25" s="15"/>
    </row>
    <row r="26" spans="1:11" ht="20.100000000000001" customHeight="1" x14ac:dyDescent="0.15">
      <c r="A26" s="18" t="s">
        <v>19</v>
      </c>
      <c r="B26" s="15">
        <v>380000</v>
      </c>
      <c r="C26" s="15">
        <v>349635</v>
      </c>
      <c r="D26" s="15">
        <v>23281</v>
      </c>
      <c r="E26" s="15">
        <f t="shared" ref="E26:E41" si="1">SUM(C26:D26)</f>
        <v>372916</v>
      </c>
      <c r="F26" s="86">
        <f t="shared" ref="F26:F41" si="2">B26-E26</f>
        <v>7084</v>
      </c>
      <c r="G26" s="15"/>
    </row>
    <row r="27" spans="1:11" ht="20.100000000000001" customHeight="1" x14ac:dyDescent="0.15">
      <c r="A27" s="18" t="s">
        <v>1</v>
      </c>
      <c r="B27" s="15">
        <v>1200000</v>
      </c>
      <c r="C27" s="15">
        <v>1353370</v>
      </c>
      <c r="D27" s="15">
        <v>55000</v>
      </c>
      <c r="E27" s="15">
        <f t="shared" si="1"/>
        <v>1408370</v>
      </c>
      <c r="F27" s="86">
        <f t="shared" si="2"/>
        <v>-208370</v>
      </c>
      <c r="G27" s="15"/>
    </row>
    <row r="28" spans="1:11" ht="20.100000000000001" customHeight="1" x14ac:dyDescent="0.15">
      <c r="A28" s="18" t="s">
        <v>2</v>
      </c>
      <c r="B28" s="15">
        <v>400000</v>
      </c>
      <c r="C28" s="15">
        <v>300025</v>
      </c>
      <c r="D28" s="15">
        <v>42000</v>
      </c>
      <c r="E28" s="15">
        <f t="shared" si="1"/>
        <v>342025</v>
      </c>
      <c r="F28" s="86">
        <f t="shared" si="2"/>
        <v>57975</v>
      </c>
      <c r="G28" s="15"/>
    </row>
    <row r="29" spans="1:11" ht="20.100000000000001" customHeight="1" x14ac:dyDescent="0.15">
      <c r="A29" s="18" t="s">
        <v>37</v>
      </c>
      <c r="B29" s="15">
        <v>120000</v>
      </c>
      <c r="C29" s="15">
        <v>56000</v>
      </c>
      <c r="D29" s="15">
        <v>12000</v>
      </c>
      <c r="E29" s="15">
        <f t="shared" si="1"/>
        <v>68000</v>
      </c>
      <c r="F29" s="86">
        <f t="shared" si="2"/>
        <v>52000</v>
      </c>
      <c r="G29" s="15"/>
    </row>
    <row r="30" spans="1:11" ht="20.100000000000001" customHeight="1" x14ac:dyDescent="0.15">
      <c r="A30" s="18" t="s">
        <v>3</v>
      </c>
      <c r="B30" s="15">
        <v>200000</v>
      </c>
      <c r="C30" s="15">
        <v>166974</v>
      </c>
      <c r="D30" s="15">
        <v>0</v>
      </c>
      <c r="E30" s="15">
        <f t="shared" si="1"/>
        <v>166974</v>
      </c>
      <c r="F30" s="86">
        <f t="shared" si="2"/>
        <v>33026</v>
      </c>
      <c r="G30" s="15"/>
    </row>
    <row r="31" spans="1:11" ht="20.100000000000001" customHeight="1" x14ac:dyDescent="0.15">
      <c r="A31" s="18" t="s">
        <v>4</v>
      </c>
      <c r="B31" s="15">
        <v>150000</v>
      </c>
      <c r="C31" s="15">
        <v>163680</v>
      </c>
      <c r="D31" s="15">
        <v>10000</v>
      </c>
      <c r="E31" s="15">
        <f t="shared" si="1"/>
        <v>173680</v>
      </c>
      <c r="F31" s="86">
        <f t="shared" si="2"/>
        <v>-23680</v>
      </c>
      <c r="G31" s="15"/>
    </row>
    <row r="32" spans="1:11" ht="20.100000000000001" customHeight="1" x14ac:dyDescent="0.15">
      <c r="A32" s="18" t="s">
        <v>8</v>
      </c>
      <c r="B32" s="15">
        <v>600000</v>
      </c>
      <c r="C32" s="15">
        <v>723492</v>
      </c>
      <c r="D32" s="15">
        <v>311040</v>
      </c>
      <c r="E32" s="15">
        <f t="shared" si="1"/>
        <v>1034532</v>
      </c>
      <c r="F32" s="86">
        <f t="shared" si="2"/>
        <v>-434532</v>
      </c>
      <c r="G32" s="15"/>
    </row>
    <row r="33" spans="1:7" ht="20.100000000000001" customHeight="1" x14ac:dyDescent="0.15">
      <c r="A33" s="18" t="s">
        <v>7</v>
      </c>
      <c r="B33" s="15">
        <v>700000</v>
      </c>
      <c r="C33" s="15">
        <v>754038</v>
      </c>
      <c r="D33" s="15">
        <v>0</v>
      </c>
      <c r="E33" s="15">
        <f t="shared" si="1"/>
        <v>754038</v>
      </c>
      <c r="F33" s="86">
        <f t="shared" si="2"/>
        <v>-54038</v>
      </c>
      <c r="G33" s="15"/>
    </row>
    <row r="34" spans="1:7" ht="20.100000000000001" customHeight="1" x14ac:dyDescent="0.15">
      <c r="A34" s="18" t="s">
        <v>131</v>
      </c>
      <c r="B34" s="15">
        <v>100000</v>
      </c>
      <c r="C34" s="15">
        <v>44389</v>
      </c>
      <c r="D34" s="15">
        <v>50000</v>
      </c>
      <c r="E34" s="15">
        <f t="shared" si="1"/>
        <v>94389</v>
      </c>
      <c r="F34" s="86">
        <f t="shared" si="2"/>
        <v>5611</v>
      </c>
      <c r="G34" s="15"/>
    </row>
    <row r="35" spans="1:7" ht="20.100000000000001" customHeight="1" x14ac:dyDescent="0.15">
      <c r="A35" s="18" t="s">
        <v>38</v>
      </c>
      <c r="B35" s="15">
        <v>180000</v>
      </c>
      <c r="C35" s="15">
        <v>193704</v>
      </c>
      <c r="D35" s="15">
        <v>0</v>
      </c>
      <c r="E35" s="15">
        <f t="shared" si="1"/>
        <v>193704</v>
      </c>
      <c r="F35" s="86">
        <f t="shared" si="2"/>
        <v>-13704</v>
      </c>
      <c r="G35" s="15"/>
    </row>
    <row r="36" spans="1:7" ht="20.100000000000001" customHeight="1" x14ac:dyDescent="0.15">
      <c r="A36" s="18" t="s">
        <v>20</v>
      </c>
      <c r="B36" s="15">
        <v>1010000</v>
      </c>
      <c r="C36" s="15">
        <v>737530</v>
      </c>
      <c r="D36" s="15">
        <v>149525</v>
      </c>
      <c r="E36" s="15">
        <f t="shared" si="1"/>
        <v>887055</v>
      </c>
      <c r="F36" s="86">
        <f t="shared" si="2"/>
        <v>122945</v>
      </c>
      <c r="G36" s="15"/>
    </row>
    <row r="37" spans="1:7" ht="20.100000000000001" customHeight="1" x14ac:dyDescent="0.15">
      <c r="A37" s="18" t="s">
        <v>5</v>
      </c>
      <c r="B37" s="15">
        <v>10000</v>
      </c>
      <c r="C37" s="15">
        <v>7750</v>
      </c>
      <c r="D37" s="15">
        <v>0</v>
      </c>
      <c r="E37" s="15">
        <f t="shared" si="1"/>
        <v>7750</v>
      </c>
      <c r="F37" s="86">
        <f t="shared" si="2"/>
        <v>2250</v>
      </c>
      <c r="G37" s="15"/>
    </row>
    <row r="38" spans="1:7" ht="20.100000000000001" customHeight="1" x14ac:dyDescent="0.15">
      <c r="A38" s="18" t="s">
        <v>21</v>
      </c>
      <c r="B38" s="15">
        <v>450000</v>
      </c>
      <c r="C38" s="15">
        <v>453100</v>
      </c>
      <c r="D38" s="15">
        <v>30600</v>
      </c>
      <c r="E38" s="15">
        <f t="shared" si="1"/>
        <v>483700</v>
      </c>
      <c r="F38" s="86">
        <f t="shared" si="2"/>
        <v>-33700</v>
      </c>
      <c r="G38" s="15"/>
    </row>
    <row r="39" spans="1:7" ht="20.100000000000001" customHeight="1" x14ac:dyDescent="0.15">
      <c r="A39" s="18" t="s">
        <v>12</v>
      </c>
      <c r="B39" s="15">
        <v>368000</v>
      </c>
      <c r="C39" s="15">
        <v>380302</v>
      </c>
      <c r="D39" s="15">
        <v>110000</v>
      </c>
      <c r="E39" s="15">
        <f t="shared" si="1"/>
        <v>490302</v>
      </c>
      <c r="F39" s="86">
        <f t="shared" si="2"/>
        <v>-122302</v>
      </c>
      <c r="G39" s="15" t="s">
        <v>127</v>
      </c>
    </row>
    <row r="40" spans="1:7" ht="20.100000000000001" customHeight="1" x14ac:dyDescent="0.15">
      <c r="A40" s="18" t="s">
        <v>174</v>
      </c>
      <c r="B40" s="15">
        <v>0</v>
      </c>
      <c r="C40" s="15">
        <v>0</v>
      </c>
      <c r="D40" s="15">
        <v>0</v>
      </c>
      <c r="E40" s="15">
        <f t="shared" si="1"/>
        <v>0</v>
      </c>
      <c r="F40" s="86">
        <f t="shared" si="2"/>
        <v>0</v>
      </c>
      <c r="G40" s="15"/>
    </row>
    <row r="41" spans="1:7" ht="20.100000000000001" customHeight="1" x14ac:dyDescent="0.15">
      <c r="A41" s="18" t="s">
        <v>6</v>
      </c>
      <c r="B41" s="15">
        <v>249500</v>
      </c>
      <c r="C41" s="15">
        <v>182951</v>
      </c>
      <c r="D41" s="15">
        <v>10000</v>
      </c>
      <c r="E41" s="15">
        <f t="shared" si="1"/>
        <v>192951</v>
      </c>
      <c r="F41" s="86">
        <f t="shared" si="2"/>
        <v>56549</v>
      </c>
      <c r="G41" s="15"/>
    </row>
    <row r="42" spans="1:7" ht="20.100000000000001" customHeight="1" x14ac:dyDescent="0.15">
      <c r="A42" s="39" t="s">
        <v>44</v>
      </c>
      <c r="B42" s="40">
        <f>SUM(B25:B41)</f>
        <v>11217500</v>
      </c>
      <c r="C42" s="40">
        <f>SUM(C25:C41)</f>
        <v>10005111</v>
      </c>
      <c r="D42" s="40">
        <f>SUM(D25:D41)</f>
        <v>1223446</v>
      </c>
      <c r="E42" s="40">
        <f>SUM(E25:E41)</f>
        <v>11228557</v>
      </c>
      <c r="F42" s="87">
        <f>SUM(F25:F41)</f>
        <v>-11057</v>
      </c>
      <c r="G42" s="40"/>
    </row>
    <row r="43" spans="1:7" ht="20.100000000000001" customHeight="1" x14ac:dyDescent="0.15">
      <c r="A43" s="13" t="s">
        <v>201</v>
      </c>
      <c r="B43" s="107"/>
      <c r="C43" s="107"/>
      <c r="D43" s="107"/>
      <c r="E43" s="107"/>
      <c r="F43" s="108"/>
      <c r="G43" s="107"/>
    </row>
    <row r="44" spans="1:7" ht="20.100000000000001" customHeight="1" x14ac:dyDescent="0.15">
      <c r="A44" s="18" t="s">
        <v>2</v>
      </c>
      <c r="B44" s="107">
        <v>1000</v>
      </c>
      <c r="C44" s="107"/>
      <c r="D44" s="107"/>
      <c r="E44" s="107">
        <f>SUM(C44:D44)</f>
        <v>0</v>
      </c>
      <c r="F44" s="86">
        <f>B44-E44</f>
        <v>1000</v>
      </c>
      <c r="G44" s="107"/>
    </row>
    <row r="45" spans="1:7" ht="20.100000000000001" customHeight="1" x14ac:dyDescent="0.15">
      <c r="A45" s="39" t="s">
        <v>202</v>
      </c>
      <c r="B45" s="40">
        <f>SUM(B44)</f>
        <v>1000</v>
      </c>
      <c r="C45" s="40">
        <v>0</v>
      </c>
      <c r="D45" s="40">
        <v>500</v>
      </c>
      <c r="E45" s="40">
        <f>SUM(C45:D45)</f>
        <v>500</v>
      </c>
      <c r="F45" s="87">
        <f>B45-E45</f>
        <v>500</v>
      </c>
      <c r="G45" s="40"/>
    </row>
    <row r="46" spans="1:7" ht="20.100000000000001" customHeight="1" x14ac:dyDescent="0.15">
      <c r="A46" s="13" t="s">
        <v>200</v>
      </c>
      <c r="B46" s="15"/>
      <c r="C46" s="15"/>
      <c r="D46" s="15"/>
      <c r="E46" s="15"/>
      <c r="F46" s="86"/>
      <c r="G46" s="15"/>
    </row>
    <row r="47" spans="1:7" ht="20.100000000000001" customHeight="1" x14ac:dyDescent="0.15">
      <c r="A47" s="18" t="s">
        <v>0</v>
      </c>
      <c r="B47" s="15">
        <v>1000000</v>
      </c>
      <c r="C47" s="15">
        <v>812011</v>
      </c>
      <c r="D47" s="15">
        <v>60000</v>
      </c>
      <c r="E47" s="15">
        <f>SUM(C47:D47)</f>
        <v>872011</v>
      </c>
      <c r="F47" s="86">
        <f>B47-E47</f>
        <v>127989</v>
      </c>
      <c r="G47" s="15"/>
    </row>
    <row r="48" spans="1:7" ht="20.100000000000001" customHeight="1" x14ac:dyDescent="0.15">
      <c r="A48" s="18" t="s">
        <v>19</v>
      </c>
      <c r="B48" s="15">
        <v>50000</v>
      </c>
      <c r="C48" s="15">
        <v>38842</v>
      </c>
      <c r="D48" s="15">
        <v>2585</v>
      </c>
      <c r="E48" s="15">
        <f t="shared" ref="E48:E59" si="3">SUM(C48:D48)</f>
        <v>41427</v>
      </c>
      <c r="F48" s="86">
        <f t="shared" ref="F48:F59" si="4">B48-E48</f>
        <v>8573</v>
      </c>
      <c r="G48" s="15"/>
    </row>
    <row r="49" spans="1:7" ht="20.100000000000001" customHeight="1" x14ac:dyDescent="0.15">
      <c r="A49" s="18" t="s">
        <v>11</v>
      </c>
      <c r="B49" s="15">
        <v>50000</v>
      </c>
      <c r="C49" s="15">
        <v>15546</v>
      </c>
      <c r="D49" s="15">
        <v>0</v>
      </c>
      <c r="E49" s="15">
        <f t="shared" si="3"/>
        <v>15546</v>
      </c>
      <c r="F49" s="86">
        <f t="shared" si="4"/>
        <v>34454</v>
      </c>
      <c r="G49" s="15"/>
    </row>
    <row r="50" spans="1:7" ht="20.100000000000001" customHeight="1" x14ac:dyDescent="0.15">
      <c r="A50" s="18" t="s">
        <v>1</v>
      </c>
      <c r="B50" s="15">
        <v>80000</v>
      </c>
      <c r="C50" s="15">
        <v>97485</v>
      </c>
      <c r="D50" s="15">
        <v>2000</v>
      </c>
      <c r="E50" s="15">
        <f t="shared" si="3"/>
        <v>99485</v>
      </c>
      <c r="F50" s="86">
        <f t="shared" si="4"/>
        <v>-19485</v>
      </c>
      <c r="G50" s="15"/>
    </row>
    <row r="51" spans="1:7" ht="20.100000000000001" customHeight="1" x14ac:dyDescent="0.15">
      <c r="A51" s="18" t="s">
        <v>2</v>
      </c>
      <c r="B51" s="15">
        <v>80000</v>
      </c>
      <c r="C51" s="15">
        <v>83737</v>
      </c>
      <c r="D51" s="15">
        <v>3000</v>
      </c>
      <c r="E51" s="15">
        <f t="shared" si="3"/>
        <v>86737</v>
      </c>
      <c r="F51" s="86">
        <f t="shared" si="4"/>
        <v>-6737</v>
      </c>
      <c r="G51" s="15"/>
    </row>
    <row r="52" spans="1:7" ht="20.100000000000001" customHeight="1" x14ac:dyDescent="0.15">
      <c r="A52" s="18" t="s">
        <v>3</v>
      </c>
      <c r="B52" s="15">
        <v>50000</v>
      </c>
      <c r="C52" s="15">
        <v>0</v>
      </c>
      <c r="D52" s="15">
        <v>0</v>
      </c>
      <c r="E52" s="15">
        <f t="shared" si="3"/>
        <v>0</v>
      </c>
      <c r="F52" s="86">
        <f t="shared" si="4"/>
        <v>50000</v>
      </c>
      <c r="G52" s="15"/>
    </row>
    <row r="53" spans="1:7" ht="20.100000000000001" customHeight="1" x14ac:dyDescent="0.15">
      <c r="A53" s="18" t="s">
        <v>4</v>
      </c>
      <c r="B53" s="15">
        <v>50000</v>
      </c>
      <c r="C53" s="15">
        <v>51607</v>
      </c>
      <c r="D53" s="15">
        <v>2000</v>
      </c>
      <c r="E53" s="15">
        <f t="shared" si="3"/>
        <v>53607</v>
      </c>
      <c r="F53" s="86">
        <f t="shared" si="4"/>
        <v>-3607</v>
      </c>
      <c r="G53" s="15"/>
    </row>
    <row r="54" spans="1:7" ht="20.100000000000001" customHeight="1" x14ac:dyDescent="0.15">
      <c r="A54" s="18" t="s">
        <v>131</v>
      </c>
      <c r="B54" s="15">
        <v>185000</v>
      </c>
      <c r="C54" s="15">
        <v>82436</v>
      </c>
      <c r="D54" s="15">
        <v>90000</v>
      </c>
      <c r="E54" s="15">
        <f t="shared" si="3"/>
        <v>172436</v>
      </c>
      <c r="F54" s="86">
        <f t="shared" si="4"/>
        <v>12564</v>
      </c>
      <c r="G54" s="15"/>
    </row>
    <row r="55" spans="1:7" ht="20.100000000000001" customHeight="1" x14ac:dyDescent="0.15">
      <c r="A55" s="18" t="s">
        <v>20</v>
      </c>
      <c r="B55" s="15">
        <v>350000</v>
      </c>
      <c r="C55" s="15">
        <v>323192</v>
      </c>
      <c r="D55" s="15">
        <v>16007</v>
      </c>
      <c r="E55" s="15">
        <f t="shared" si="3"/>
        <v>339199</v>
      </c>
      <c r="F55" s="86">
        <f t="shared" si="4"/>
        <v>10801</v>
      </c>
      <c r="G55" s="15"/>
    </row>
    <row r="56" spans="1:7" ht="20.100000000000001" customHeight="1" x14ac:dyDescent="0.15">
      <c r="A56" s="18" t="s">
        <v>10</v>
      </c>
      <c r="B56" s="15">
        <v>80000</v>
      </c>
      <c r="C56" s="15">
        <v>73100</v>
      </c>
      <c r="D56" s="15">
        <v>0</v>
      </c>
      <c r="E56" s="15">
        <f t="shared" si="3"/>
        <v>73100</v>
      </c>
      <c r="F56" s="86">
        <f t="shared" si="4"/>
        <v>6900</v>
      </c>
      <c r="G56" s="15"/>
    </row>
    <row r="57" spans="1:7" ht="20.100000000000001" customHeight="1" x14ac:dyDescent="0.15">
      <c r="A57" s="18" t="s">
        <v>232</v>
      </c>
      <c r="B57" s="15">
        <v>0</v>
      </c>
      <c r="C57" s="15">
        <v>7000</v>
      </c>
      <c r="D57" s="15">
        <v>0</v>
      </c>
      <c r="E57" s="15">
        <f t="shared" si="3"/>
        <v>7000</v>
      </c>
      <c r="F57" s="86">
        <f t="shared" si="4"/>
        <v>-7000</v>
      </c>
      <c r="G57" s="15"/>
    </row>
    <row r="58" spans="1:7" ht="20.100000000000001" customHeight="1" x14ac:dyDescent="0.15">
      <c r="A58" s="18" t="s">
        <v>138</v>
      </c>
      <c r="B58" s="15">
        <v>195000</v>
      </c>
      <c r="C58" s="15">
        <v>0</v>
      </c>
      <c r="D58" s="15">
        <v>194400</v>
      </c>
      <c r="E58" s="15">
        <f t="shared" si="3"/>
        <v>194400</v>
      </c>
      <c r="F58" s="86">
        <f t="shared" si="4"/>
        <v>600</v>
      </c>
      <c r="G58" s="15"/>
    </row>
    <row r="59" spans="1:7" ht="20.100000000000001" customHeight="1" x14ac:dyDescent="0.15">
      <c r="A59" s="18" t="s">
        <v>6</v>
      </c>
      <c r="B59" s="15">
        <v>300000</v>
      </c>
      <c r="C59" s="15">
        <v>253165</v>
      </c>
      <c r="D59" s="15">
        <v>60000</v>
      </c>
      <c r="E59" s="15">
        <f t="shared" si="3"/>
        <v>313165</v>
      </c>
      <c r="F59" s="86">
        <f t="shared" si="4"/>
        <v>-13165</v>
      </c>
      <c r="G59" s="15" t="s">
        <v>126</v>
      </c>
    </row>
    <row r="60" spans="1:7" ht="20.100000000000001" customHeight="1" x14ac:dyDescent="0.15">
      <c r="A60" s="39" t="s">
        <v>45</v>
      </c>
      <c r="B60" s="40">
        <f>SUM(B47:B59)</f>
        <v>2470000</v>
      </c>
      <c r="C60" s="40">
        <f>SUM(C47:C59)</f>
        <v>1838121</v>
      </c>
      <c r="D60" s="40">
        <f>SUM(D47:D59)</f>
        <v>429992</v>
      </c>
      <c r="E60" s="40">
        <f>SUM(E47:E59)</f>
        <v>2268113</v>
      </c>
      <c r="F60" s="87">
        <f>SUM(F47:F59)</f>
        <v>201887</v>
      </c>
      <c r="G60" s="40"/>
    </row>
    <row r="61" spans="1:7" s="1" customFormat="1" ht="20.100000000000001" customHeight="1" x14ac:dyDescent="0.15">
      <c r="A61" s="33" t="s">
        <v>64</v>
      </c>
      <c r="B61" s="15">
        <f>B42+B45+B60</f>
        <v>13688500</v>
      </c>
      <c r="C61" s="15">
        <f>C42+C45+C60</f>
        <v>11843232</v>
      </c>
      <c r="D61" s="15">
        <f>D42+D45+D60</f>
        <v>1653938</v>
      </c>
      <c r="E61" s="15">
        <f>E42+E45+E60</f>
        <v>13497170</v>
      </c>
      <c r="F61" s="15">
        <f>F42+F45+F60</f>
        <v>191330</v>
      </c>
      <c r="G61" s="15"/>
    </row>
    <row r="62" spans="1:7" ht="20.100000000000001" customHeight="1" x14ac:dyDescent="0.15">
      <c r="A62" s="14" t="s">
        <v>40</v>
      </c>
      <c r="B62" s="16">
        <f>B22-B61</f>
        <v>346500</v>
      </c>
      <c r="C62" s="16">
        <f t="shared" ref="C62:D62" si="5">C22-C61</f>
        <v>1964482</v>
      </c>
      <c r="D62" s="16">
        <f t="shared" si="5"/>
        <v>-1855658</v>
      </c>
      <c r="E62" s="16">
        <f>E22-E61</f>
        <v>108824</v>
      </c>
      <c r="F62" s="16">
        <f>F22-F61</f>
        <v>237676</v>
      </c>
      <c r="G62" s="17"/>
    </row>
    <row r="63" spans="1:7" ht="20.100000000000001" customHeight="1" x14ac:dyDescent="0.15">
      <c r="A63" s="14" t="s">
        <v>66</v>
      </c>
      <c r="B63" s="16">
        <v>7177656</v>
      </c>
      <c r="C63" s="16"/>
      <c r="D63" s="16"/>
      <c r="E63" s="16">
        <v>7177656</v>
      </c>
      <c r="F63" s="16">
        <v>6456826</v>
      </c>
      <c r="G63" s="17"/>
    </row>
    <row r="64" spans="1:7" ht="20.100000000000001" customHeight="1" x14ac:dyDescent="0.15">
      <c r="A64" s="14" t="s">
        <v>67</v>
      </c>
      <c r="B64" s="16">
        <f>B63+B62</f>
        <v>7524156</v>
      </c>
      <c r="C64" s="16"/>
      <c r="D64" s="16"/>
      <c r="E64" s="16">
        <f t="shared" ref="E64" si="6">E63+E62</f>
        <v>7286480</v>
      </c>
      <c r="F64" s="16">
        <f>B64-E64</f>
        <v>237676</v>
      </c>
      <c r="G64" s="17"/>
    </row>
    <row r="65" spans="2:7" s="2" customFormat="1" ht="20.100000000000001" customHeight="1" x14ac:dyDescent="0.15">
      <c r="B65"/>
      <c r="C65"/>
      <c r="D65"/>
      <c r="E65"/>
      <c r="F65"/>
      <c r="G65"/>
    </row>
    <row r="66" spans="2:7" s="2" customFormat="1" ht="20.100000000000001" customHeight="1" x14ac:dyDescent="0.15">
      <c r="B66"/>
      <c r="C66"/>
      <c r="D66"/>
      <c r="E66"/>
      <c r="F66"/>
      <c r="G66"/>
    </row>
  </sheetData>
  <mergeCells count="6">
    <mergeCell ref="G16:G17"/>
    <mergeCell ref="B2:F2"/>
    <mergeCell ref="B3:F3"/>
    <mergeCell ref="A4:A5"/>
    <mergeCell ref="G4:G5"/>
    <mergeCell ref="G10:G11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8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zoomScale="85" zoomScaleNormal="80" zoomScaleSheetLayoutView="85" workbookViewId="0">
      <pane xSplit="1" ySplit="5" topLeftCell="B48" activePane="bottomRight" state="frozen"/>
      <selection pane="topRight" activeCell="B1" sqref="B1"/>
      <selection pane="bottomLeft" activeCell="A4" sqref="A4"/>
      <selection pane="bottomRight" activeCell="L52" sqref="L52"/>
    </sheetView>
  </sheetViews>
  <sheetFormatPr defaultRowHeight="13.5" x14ac:dyDescent="0.15"/>
  <cols>
    <col min="1" max="1" width="26.625" style="2" customWidth="1"/>
    <col min="2" max="10" width="12.625" customWidth="1"/>
    <col min="11" max="11" width="20.625" customWidth="1"/>
    <col min="12" max="17" width="6.625" customWidth="1"/>
  </cols>
  <sheetData>
    <row r="1" spans="1:17" ht="20.100000000000001" customHeight="1" x14ac:dyDescent="0.15">
      <c r="A1" s="19"/>
    </row>
    <row r="2" spans="1:17" ht="27.95" customHeight="1" x14ac:dyDescent="0.15">
      <c r="A2" s="9"/>
      <c r="B2" s="147" t="s">
        <v>215</v>
      </c>
      <c r="C2" s="147"/>
      <c r="D2" s="147"/>
      <c r="E2" s="147"/>
      <c r="F2" s="147"/>
      <c r="G2" s="147"/>
      <c r="H2" s="147"/>
      <c r="I2" s="147"/>
      <c r="J2" s="147"/>
    </row>
    <row r="3" spans="1:17" ht="20.100000000000001" customHeight="1" x14ac:dyDescent="0.15">
      <c r="B3" s="139" t="s">
        <v>227</v>
      </c>
      <c r="C3" s="139"/>
      <c r="D3" s="139"/>
      <c r="E3" s="139"/>
      <c r="F3" s="140"/>
      <c r="G3" s="140"/>
      <c r="H3" s="140"/>
      <c r="I3" s="140"/>
      <c r="J3" s="140"/>
      <c r="K3" s="10" t="s">
        <v>43</v>
      </c>
    </row>
    <row r="4" spans="1:17" ht="18" customHeight="1" x14ac:dyDescent="0.15">
      <c r="A4" s="150" t="s">
        <v>39</v>
      </c>
      <c r="B4" s="115" t="s">
        <v>59</v>
      </c>
      <c r="C4" s="151" t="s">
        <v>169</v>
      </c>
      <c r="D4" s="151"/>
      <c r="E4" s="151"/>
      <c r="F4" s="151"/>
      <c r="G4" s="148" t="s">
        <v>173</v>
      </c>
      <c r="H4" s="152" t="s">
        <v>63</v>
      </c>
      <c r="I4" s="118" t="s">
        <v>9</v>
      </c>
      <c r="J4" s="115" t="s">
        <v>29</v>
      </c>
      <c r="K4" s="148" t="s">
        <v>75</v>
      </c>
    </row>
    <row r="5" spans="1:17" ht="21.95" customHeight="1" x14ac:dyDescent="0.15">
      <c r="A5" s="151"/>
      <c r="B5" s="116" t="s">
        <v>51</v>
      </c>
      <c r="C5" s="119" t="s">
        <v>211</v>
      </c>
      <c r="D5" s="38" t="s">
        <v>172</v>
      </c>
      <c r="E5" s="38" t="s">
        <v>171</v>
      </c>
      <c r="F5" s="117" t="s">
        <v>170</v>
      </c>
      <c r="G5" s="149"/>
      <c r="H5" s="153"/>
      <c r="I5" s="116" t="s">
        <v>52</v>
      </c>
      <c r="J5" s="116" t="s">
        <v>53</v>
      </c>
      <c r="K5" s="149"/>
    </row>
    <row r="6" spans="1:17" ht="20.100000000000001" customHeight="1" x14ac:dyDescent="0.15">
      <c r="A6" s="13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7" ht="20.100000000000001" customHeight="1" x14ac:dyDescent="0.15">
      <c r="A7" s="13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7" ht="20.100000000000001" customHeight="1" x14ac:dyDescent="0.15">
      <c r="A8" s="18" t="s">
        <v>54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7" ht="20.100000000000001" customHeight="1" x14ac:dyDescent="0.15">
      <c r="A9" s="32" t="s">
        <v>55</v>
      </c>
      <c r="B9" s="15">
        <v>105000</v>
      </c>
      <c r="C9" s="15">
        <f>I9*50%</f>
        <v>55500</v>
      </c>
      <c r="D9" s="15"/>
      <c r="E9" s="15"/>
      <c r="F9" s="15">
        <f>SUM(C9:E9)</f>
        <v>55500</v>
      </c>
      <c r="G9" s="15"/>
      <c r="H9" s="15">
        <f>I9*50%</f>
        <v>55500</v>
      </c>
      <c r="I9" s="15">
        <v>111000</v>
      </c>
      <c r="J9" s="15">
        <f>I9-B9</f>
        <v>6000</v>
      </c>
      <c r="K9" s="15" t="s">
        <v>234</v>
      </c>
      <c r="L9" s="46"/>
      <c r="M9" s="46"/>
      <c r="N9" s="46"/>
      <c r="O9" s="46"/>
    </row>
    <row r="10" spans="1:17" ht="20.100000000000001" customHeight="1" x14ac:dyDescent="0.15">
      <c r="A10" s="32" t="s">
        <v>56</v>
      </c>
      <c r="B10" s="15">
        <v>2700000</v>
      </c>
      <c r="C10" s="15">
        <v>1100000</v>
      </c>
      <c r="D10" s="15"/>
      <c r="E10" s="15"/>
      <c r="F10" s="15">
        <f t="shared" ref="F10:F17" si="0">SUM(C10:E10)</f>
        <v>1100000</v>
      </c>
      <c r="G10" s="15"/>
      <c r="H10" s="15">
        <v>1096000</v>
      </c>
      <c r="I10" s="15">
        <v>2196000</v>
      </c>
      <c r="J10" s="15">
        <f t="shared" ref="J10:J58" si="1">I10-B10</f>
        <v>-504000</v>
      </c>
      <c r="K10" s="145" t="s">
        <v>235</v>
      </c>
      <c r="L10" s="47" t="s">
        <v>184</v>
      </c>
      <c r="M10" s="47">
        <v>190</v>
      </c>
      <c r="N10" s="47" t="s">
        <v>185</v>
      </c>
      <c r="O10" s="47">
        <v>23</v>
      </c>
      <c r="P10" s="47" t="s">
        <v>186</v>
      </c>
      <c r="Q10" s="47">
        <v>5</v>
      </c>
    </row>
    <row r="11" spans="1:17" ht="20.100000000000001" customHeight="1" x14ac:dyDescent="0.15">
      <c r="A11" s="18" t="s">
        <v>128</v>
      </c>
      <c r="B11" s="15"/>
      <c r="C11" s="15"/>
      <c r="D11" s="15"/>
      <c r="E11" s="15"/>
      <c r="F11" s="15"/>
      <c r="G11" s="15"/>
      <c r="H11" s="15"/>
      <c r="I11" s="15"/>
      <c r="J11" s="15"/>
      <c r="K11" s="146"/>
      <c r="L11" s="47" t="s">
        <v>184</v>
      </c>
      <c r="M11" s="47">
        <v>43</v>
      </c>
      <c r="N11" s="47" t="s">
        <v>185</v>
      </c>
      <c r="O11" s="47">
        <v>0</v>
      </c>
      <c r="P11" s="47" t="s">
        <v>186</v>
      </c>
      <c r="Q11" s="47">
        <v>1</v>
      </c>
    </row>
    <row r="12" spans="1:17" ht="20.100000000000001" customHeight="1" x14ac:dyDescent="0.15">
      <c r="A12" s="32" t="s">
        <v>13</v>
      </c>
      <c r="B12" s="15">
        <v>1788000</v>
      </c>
      <c r="C12" s="15"/>
      <c r="D12" s="15">
        <v>1788000</v>
      </c>
      <c r="E12" s="15"/>
      <c r="F12" s="15">
        <f t="shared" si="0"/>
        <v>1788000</v>
      </c>
      <c r="G12" s="15"/>
      <c r="H12" s="15">
        <v>0</v>
      </c>
      <c r="I12" s="15">
        <f t="shared" ref="I12:I15" si="2">SUM(F12:G12)</f>
        <v>1788000</v>
      </c>
      <c r="J12" s="15">
        <f t="shared" si="1"/>
        <v>0</v>
      </c>
      <c r="K12" s="15"/>
    </row>
    <row r="13" spans="1:17" ht="20.100000000000001" customHeight="1" x14ac:dyDescent="0.15">
      <c r="A13" s="32" t="s">
        <v>14</v>
      </c>
      <c r="B13" s="15">
        <v>4000000</v>
      </c>
      <c r="C13" s="15"/>
      <c r="D13" s="15"/>
      <c r="E13" s="15">
        <v>3390000</v>
      </c>
      <c r="F13" s="15">
        <f t="shared" si="0"/>
        <v>3390000</v>
      </c>
      <c r="G13" s="15"/>
      <c r="H13" s="15">
        <v>0</v>
      </c>
      <c r="I13" s="15">
        <v>3390000</v>
      </c>
      <c r="J13" s="15">
        <f t="shared" si="1"/>
        <v>-610000</v>
      </c>
      <c r="K13" s="15"/>
    </row>
    <row r="14" spans="1:17" ht="20.100000000000001" customHeight="1" x14ac:dyDescent="0.15">
      <c r="A14" s="18" t="s">
        <v>57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7" ht="20.100000000000001" customHeight="1" x14ac:dyDescent="0.15">
      <c r="A15" s="32" t="s">
        <v>15</v>
      </c>
      <c r="B15" s="15">
        <v>1140000</v>
      </c>
      <c r="C15" s="15">
        <v>1140000</v>
      </c>
      <c r="D15" s="15"/>
      <c r="E15" s="15"/>
      <c r="F15" s="15">
        <f t="shared" si="0"/>
        <v>1140000</v>
      </c>
      <c r="G15" s="15"/>
      <c r="H15" s="15">
        <v>0</v>
      </c>
      <c r="I15" s="15">
        <f t="shared" si="2"/>
        <v>1140000</v>
      </c>
      <c r="J15" s="15">
        <f t="shared" si="1"/>
        <v>0</v>
      </c>
      <c r="K15" s="15"/>
    </row>
    <row r="16" spans="1:17" ht="20.100000000000001" customHeight="1" x14ac:dyDescent="0.15">
      <c r="A16" s="18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36" t="s">
        <v>192</v>
      </c>
    </row>
    <row r="17" spans="1:18" ht="20.100000000000001" customHeight="1" x14ac:dyDescent="0.15">
      <c r="A17" s="32" t="s">
        <v>16</v>
      </c>
      <c r="B17" s="15">
        <v>4200000</v>
      </c>
      <c r="C17" s="15">
        <v>2408112</v>
      </c>
      <c r="D17" s="15"/>
      <c r="E17" s="15"/>
      <c r="F17" s="15">
        <f t="shared" si="0"/>
        <v>2408112</v>
      </c>
      <c r="G17" s="15"/>
      <c r="H17" s="15">
        <v>2400000</v>
      </c>
      <c r="I17" s="15">
        <v>4808112</v>
      </c>
      <c r="J17" s="15">
        <f t="shared" si="1"/>
        <v>608112</v>
      </c>
      <c r="K17" s="137"/>
      <c r="L17" s="120" t="s">
        <v>210</v>
      </c>
      <c r="M17" s="112" t="s">
        <v>207</v>
      </c>
      <c r="N17" s="112" t="s">
        <v>208</v>
      </c>
      <c r="O17" s="112" t="s">
        <v>209</v>
      </c>
      <c r="P17" s="112" t="s">
        <v>206</v>
      </c>
      <c r="Q17" s="112" t="s">
        <v>203</v>
      </c>
    </row>
    <row r="18" spans="1:18" ht="20.100000000000001" customHeight="1" x14ac:dyDescent="0.15">
      <c r="A18" s="18" t="s">
        <v>129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20" t="s">
        <v>204</v>
      </c>
      <c r="M18" s="111">
        <v>21</v>
      </c>
      <c r="N18" s="111">
        <v>13</v>
      </c>
      <c r="O18" s="111">
        <v>0</v>
      </c>
      <c r="P18" s="111">
        <v>0</v>
      </c>
      <c r="Q18" s="111">
        <v>375</v>
      </c>
      <c r="R18">
        <f>SUM(M18:Q18)</f>
        <v>409</v>
      </c>
    </row>
    <row r="19" spans="1:18" ht="20.100000000000001" customHeight="1" x14ac:dyDescent="0.15">
      <c r="A19" s="32" t="s">
        <v>17</v>
      </c>
      <c r="B19" s="15">
        <v>2000</v>
      </c>
      <c r="C19" s="15"/>
      <c r="D19" s="15"/>
      <c r="E19" s="15"/>
      <c r="F19" s="15"/>
      <c r="G19" s="15"/>
      <c r="H19" s="15">
        <f>I19</f>
        <v>650</v>
      </c>
      <c r="I19" s="15">
        <v>650</v>
      </c>
      <c r="J19" s="15">
        <f t="shared" si="1"/>
        <v>-1350</v>
      </c>
      <c r="K19" s="15"/>
      <c r="L19" s="120" t="s">
        <v>205</v>
      </c>
      <c r="M19" s="111">
        <v>30</v>
      </c>
      <c r="N19" s="111">
        <v>10</v>
      </c>
      <c r="O19" s="111">
        <v>1</v>
      </c>
      <c r="P19" s="111">
        <v>0</v>
      </c>
      <c r="Q19" s="111">
        <v>200</v>
      </c>
      <c r="R19">
        <f>SUM(M19:Q19)</f>
        <v>241</v>
      </c>
    </row>
    <row r="20" spans="1:18" ht="20.100000000000001" customHeight="1" x14ac:dyDescent="0.15">
      <c r="A20" s="13" t="s">
        <v>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13"/>
      <c r="M20" s="114">
        <f t="shared" ref="M20:Q20" si="3">SUM(M18:M19)</f>
        <v>51</v>
      </c>
      <c r="N20" s="114">
        <f t="shared" si="3"/>
        <v>23</v>
      </c>
      <c r="O20" s="114">
        <f t="shared" si="3"/>
        <v>1</v>
      </c>
      <c r="P20" s="114">
        <f t="shared" si="3"/>
        <v>0</v>
      </c>
      <c r="Q20" s="114">
        <f t="shared" si="3"/>
        <v>575</v>
      </c>
      <c r="R20">
        <f>SUM(R18:R19)</f>
        <v>650</v>
      </c>
    </row>
    <row r="21" spans="1:18" ht="20.100000000000001" customHeight="1" x14ac:dyDescent="0.15">
      <c r="A21" s="18" t="s">
        <v>130</v>
      </c>
      <c r="B21" s="15">
        <v>100000</v>
      </c>
      <c r="C21" s="15"/>
      <c r="D21" s="15"/>
      <c r="E21" s="15"/>
      <c r="F21" s="15"/>
      <c r="G21" s="15">
        <f>I21</f>
        <v>76697</v>
      </c>
      <c r="H21" s="15">
        <v>0</v>
      </c>
      <c r="I21" s="15">
        <v>76697</v>
      </c>
      <c r="J21" s="15">
        <f t="shared" si="1"/>
        <v>-23303</v>
      </c>
      <c r="K21" s="15" t="s">
        <v>83</v>
      </c>
    </row>
    <row r="22" spans="1:18" ht="20.100000000000001" customHeight="1" x14ac:dyDescent="0.15">
      <c r="A22" s="39" t="s">
        <v>142</v>
      </c>
      <c r="B22" s="40">
        <f t="shared" ref="B22:H22" si="4">SUM(B9:B21)</f>
        <v>14035000</v>
      </c>
      <c r="C22" s="40">
        <f>SUM(C9:C21)</f>
        <v>4703612</v>
      </c>
      <c r="D22" s="40">
        <f>SUM(D9:D21)</f>
        <v>1788000</v>
      </c>
      <c r="E22" s="40">
        <f>SUM(E9:E21)</f>
        <v>3390000</v>
      </c>
      <c r="F22" s="40">
        <f>SUM(F9:F21)</f>
        <v>9881612</v>
      </c>
      <c r="G22" s="40">
        <f t="shared" si="4"/>
        <v>76697</v>
      </c>
      <c r="H22" s="40">
        <f t="shared" si="4"/>
        <v>3552150</v>
      </c>
      <c r="I22" s="40">
        <f>SUM(I9:I21)</f>
        <v>13510459</v>
      </c>
      <c r="J22" s="40">
        <f t="shared" si="1"/>
        <v>-524541</v>
      </c>
      <c r="K22" s="40"/>
    </row>
    <row r="23" spans="1:18" ht="20.100000000000001" customHeight="1" x14ac:dyDescent="0.15">
      <c r="A23" s="13" t="s">
        <v>35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8" ht="20.100000000000001" customHeight="1" x14ac:dyDescent="0.15">
      <c r="A24" s="13" t="s">
        <v>36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8" ht="20.100000000000001" customHeight="1" x14ac:dyDescent="0.15">
      <c r="A25" s="18" t="s">
        <v>0</v>
      </c>
      <c r="B25" s="15">
        <v>5100000</v>
      </c>
      <c r="C25" s="15">
        <v>3209801</v>
      </c>
      <c r="D25" s="15">
        <v>240000</v>
      </c>
      <c r="E25" s="15">
        <v>1134900</v>
      </c>
      <c r="F25" s="15">
        <f>SUM(C25:E25)</f>
        <v>4584701</v>
      </c>
      <c r="G25" s="15"/>
      <c r="H25" s="15"/>
      <c r="I25" s="15">
        <f>SUM(F25:G25)</f>
        <v>4584701</v>
      </c>
      <c r="J25" s="15">
        <f t="shared" si="1"/>
        <v>-515299</v>
      </c>
      <c r="K25" s="15"/>
    </row>
    <row r="26" spans="1:18" ht="20.100000000000001" customHeight="1" x14ac:dyDescent="0.15">
      <c r="A26" s="18" t="s">
        <v>19</v>
      </c>
      <c r="B26" s="15">
        <v>380000</v>
      </c>
      <c r="C26" s="15">
        <v>372916</v>
      </c>
      <c r="D26" s="15">
        <v>0</v>
      </c>
      <c r="E26" s="15">
        <v>0</v>
      </c>
      <c r="F26" s="15">
        <f t="shared" ref="F26:F40" si="5">SUM(C26:E26)</f>
        <v>372916</v>
      </c>
      <c r="G26" s="15"/>
      <c r="H26" s="15"/>
      <c r="I26" s="15">
        <f t="shared" ref="I26:I40" si="6">SUM(F26:G26)</f>
        <v>372916</v>
      </c>
      <c r="J26" s="15">
        <f t="shared" si="1"/>
        <v>-7084</v>
      </c>
      <c r="K26" s="15"/>
    </row>
    <row r="27" spans="1:18" ht="20.100000000000001" customHeight="1" x14ac:dyDescent="0.15">
      <c r="A27" s="18" t="s">
        <v>1</v>
      </c>
      <c r="B27" s="15">
        <v>1200000</v>
      </c>
      <c r="C27" s="15">
        <v>706803</v>
      </c>
      <c r="D27" s="15">
        <v>189192</v>
      </c>
      <c r="E27" s="15">
        <v>515895</v>
      </c>
      <c r="F27" s="15">
        <f t="shared" si="5"/>
        <v>1411890</v>
      </c>
      <c r="G27" s="15"/>
      <c r="H27" s="15"/>
      <c r="I27" s="15">
        <f t="shared" si="6"/>
        <v>1411890</v>
      </c>
      <c r="J27" s="15">
        <f t="shared" si="1"/>
        <v>211890</v>
      </c>
      <c r="K27" s="15"/>
    </row>
    <row r="28" spans="1:18" ht="20.100000000000001" customHeight="1" x14ac:dyDescent="0.15">
      <c r="A28" s="18" t="s">
        <v>2</v>
      </c>
      <c r="B28" s="15">
        <v>400000</v>
      </c>
      <c r="C28" s="15">
        <v>272097</v>
      </c>
      <c r="D28" s="15">
        <v>39763</v>
      </c>
      <c r="E28" s="15">
        <v>40897</v>
      </c>
      <c r="F28" s="15">
        <f t="shared" si="5"/>
        <v>352757</v>
      </c>
      <c r="G28" s="15"/>
      <c r="H28" s="15"/>
      <c r="I28" s="15">
        <f t="shared" si="6"/>
        <v>352757</v>
      </c>
      <c r="J28" s="15">
        <f t="shared" si="1"/>
        <v>-47243</v>
      </c>
      <c r="K28" s="15"/>
    </row>
    <row r="29" spans="1:18" ht="20.100000000000001" customHeight="1" x14ac:dyDescent="0.15">
      <c r="A29" s="18" t="s">
        <v>37</v>
      </c>
      <c r="B29" s="15">
        <v>120000</v>
      </c>
      <c r="C29" s="15">
        <v>0</v>
      </c>
      <c r="D29" s="15">
        <v>0</v>
      </c>
      <c r="E29" s="15">
        <v>74000</v>
      </c>
      <c r="F29" s="15">
        <f t="shared" si="5"/>
        <v>74000</v>
      </c>
      <c r="G29" s="15"/>
      <c r="H29" s="15"/>
      <c r="I29" s="15">
        <f t="shared" si="6"/>
        <v>74000</v>
      </c>
      <c r="J29" s="15">
        <f t="shared" si="1"/>
        <v>-46000</v>
      </c>
      <c r="K29" s="15"/>
    </row>
    <row r="30" spans="1:18" ht="20.100000000000001" customHeight="1" x14ac:dyDescent="0.15">
      <c r="A30" s="18" t="s">
        <v>3</v>
      </c>
      <c r="B30" s="15">
        <v>200000</v>
      </c>
      <c r="C30" s="15">
        <v>166974</v>
      </c>
      <c r="D30" s="15">
        <v>0</v>
      </c>
      <c r="E30" s="15">
        <v>0</v>
      </c>
      <c r="F30" s="15">
        <f t="shared" si="5"/>
        <v>166974</v>
      </c>
      <c r="G30" s="15"/>
      <c r="H30" s="15"/>
      <c r="I30" s="15">
        <f t="shared" si="6"/>
        <v>166974</v>
      </c>
      <c r="J30" s="15">
        <f t="shared" si="1"/>
        <v>-33026</v>
      </c>
      <c r="K30" s="15"/>
    </row>
    <row r="31" spans="1:18" ht="20.100000000000001" customHeight="1" x14ac:dyDescent="0.15">
      <c r="A31" s="18" t="s">
        <v>4</v>
      </c>
      <c r="B31" s="15">
        <v>150000</v>
      </c>
      <c r="C31" s="15">
        <v>161711</v>
      </c>
      <c r="D31" s="15">
        <v>7889</v>
      </c>
      <c r="E31" s="15">
        <v>0</v>
      </c>
      <c r="F31" s="15">
        <f t="shared" si="5"/>
        <v>169600</v>
      </c>
      <c r="G31" s="15"/>
      <c r="H31" s="15"/>
      <c r="I31" s="15">
        <f t="shared" si="6"/>
        <v>169600</v>
      </c>
      <c r="J31" s="15">
        <f t="shared" si="1"/>
        <v>19600</v>
      </c>
      <c r="K31" s="15"/>
    </row>
    <row r="32" spans="1:18" ht="20.100000000000001" customHeight="1" x14ac:dyDescent="0.15">
      <c r="A32" s="18" t="s">
        <v>8</v>
      </c>
      <c r="B32" s="15">
        <v>600000</v>
      </c>
      <c r="C32" s="15">
        <v>123604</v>
      </c>
      <c r="D32" s="15">
        <v>482708</v>
      </c>
      <c r="E32" s="15">
        <v>428220</v>
      </c>
      <c r="F32" s="15">
        <f t="shared" si="5"/>
        <v>1034532</v>
      </c>
      <c r="G32" s="15"/>
      <c r="H32" s="15"/>
      <c r="I32" s="15">
        <f t="shared" si="6"/>
        <v>1034532</v>
      </c>
      <c r="J32" s="15">
        <f t="shared" si="1"/>
        <v>434532</v>
      </c>
      <c r="K32" s="15"/>
    </row>
    <row r="33" spans="1:11" ht="20.100000000000001" customHeight="1" x14ac:dyDescent="0.15">
      <c r="A33" s="18" t="s">
        <v>7</v>
      </c>
      <c r="B33" s="15">
        <v>700000</v>
      </c>
      <c r="C33" s="15">
        <v>216000</v>
      </c>
      <c r="D33" s="15">
        <v>520344</v>
      </c>
      <c r="E33" s="15">
        <v>17694</v>
      </c>
      <c r="F33" s="15">
        <f t="shared" si="5"/>
        <v>754038</v>
      </c>
      <c r="G33" s="15"/>
      <c r="H33" s="15"/>
      <c r="I33" s="15">
        <f t="shared" si="6"/>
        <v>754038</v>
      </c>
      <c r="J33" s="15">
        <f t="shared" si="1"/>
        <v>54038</v>
      </c>
      <c r="K33" s="15"/>
    </row>
    <row r="34" spans="1:11" ht="20.100000000000001" customHeight="1" x14ac:dyDescent="0.15">
      <c r="A34" s="18" t="s">
        <v>131</v>
      </c>
      <c r="B34" s="15">
        <v>100000</v>
      </c>
      <c r="C34" s="15">
        <v>92127</v>
      </c>
      <c r="D34" s="15">
        <v>0</v>
      </c>
      <c r="E34" s="15">
        <v>0</v>
      </c>
      <c r="F34" s="15">
        <f t="shared" si="5"/>
        <v>92127</v>
      </c>
      <c r="G34" s="15"/>
      <c r="H34" s="15"/>
      <c r="I34" s="15">
        <f t="shared" si="6"/>
        <v>92127</v>
      </c>
      <c r="J34" s="15">
        <f t="shared" si="1"/>
        <v>-7873</v>
      </c>
      <c r="K34" s="15"/>
    </row>
    <row r="35" spans="1:11" ht="20.100000000000001" customHeight="1" x14ac:dyDescent="0.15">
      <c r="A35" s="18" t="s">
        <v>38</v>
      </c>
      <c r="B35" s="15">
        <v>180000</v>
      </c>
      <c r="C35" s="15">
        <v>0</v>
      </c>
      <c r="D35" s="15">
        <v>193704</v>
      </c>
      <c r="E35" s="15">
        <v>0</v>
      </c>
      <c r="F35" s="15">
        <f t="shared" si="5"/>
        <v>193704</v>
      </c>
      <c r="G35" s="15"/>
      <c r="H35" s="15"/>
      <c r="I35" s="15">
        <f t="shared" si="6"/>
        <v>193704</v>
      </c>
      <c r="J35" s="15">
        <f t="shared" si="1"/>
        <v>13704</v>
      </c>
      <c r="K35" s="15"/>
    </row>
    <row r="36" spans="1:11" ht="20.100000000000001" customHeight="1" x14ac:dyDescent="0.15">
      <c r="A36" s="18" t="s">
        <v>20</v>
      </c>
      <c r="B36" s="15">
        <v>1010000</v>
      </c>
      <c r="C36" s="15">
        <v>241995</v>
      </c>
      <c r="D36" s="15">
        <v>0</v>
      </c>
      <c r="E36" s="15">
        <v>645060</v>
      </c>
      <c r="F36" s="15">
        <f t="shared" si="5"/>
        <v>887055</v>
      </c>
      <c r="G36" s="15"/>
      <c r="H36" s="15"/>
      <c r="I36" s="15">
        <f t="shared" si="6"/>
        <v>887055</v>
      </c>
      <c r="J36" s="15">
        <f t="shared" si="1"/>
        <v>-122945</v>
      </c>
      <c r="K36" s="15"/>
    </row>
    <row r="37" spans="1:11" ht="20.100000000000001" customHeight="1" x14ac:dyDescent="0.15">
      <c r="A37" s="18" t="s">
        <v>5</v>
      </c>
      <c r="B37" s="15">
        <v>10000</v>
      </c>
      <c r="C37" s="15">
        <v>7750</v>
      </c>
      <c r="D37" s="15">
        <v>0</v>
      </c>
      <c r="E37" s="15">
        <v>0</v>
      </c>
      <c r="F37" s="15">
        <f t="shared" si="5"/>
        <v>7750</v>
      </c>
      <c r="G37" s="15"/>
      <c r="H37" s="15"/>
      <c r="I37" s="15">
        <f t="shared" si="6"/>
        <v>7750</v>
      </c>
      <c r="J37" s="15">
        <f t="shared" si="1"/>
        <v>-2250</v>
      </c>
      <c r="K37" s="15"/>
    </row>
    <row r="38" spans="1:11" ht="20.100000000000001" customHeight="1" x14ac:dyDescent="0.15">
      <c r="A38" s="18" t="s">
        <v>21</v>
      </c>
      <c r="B38" s="15">
        <v>450000</v>
      </c>
      <c r="C38" s="15">
        <v>230400</v>
      </c>
      <c r="D38" s="15">
        <v>91000</v>
      </c>
      <c r="E38" s="15">
        <v>162300</v>
      </c>
      <c r="F38" s="15">
        <f t="shared" si="5"/>
        <v>483700</v>
      </c>
      <c r="G38" s="15"/>
      <c r="H38" s="15"/>
      <c r="I38" s="15">
        <f t="shared" si="6"/>
        <v>483700</v>
      </c>
      <c r="J38" s="15">
        <f t="shared" si="1"/>
        <v>33700</v>
      </c>
      <c r="K38" s="15"/>
    </row>
    <row r="39" spans="1:11" ht="20.100000000000001" customHeight="1" x14ac:dyDescent="0.15">
      <c r="A39" s="18" t="s">
        <v>12</v>
      </c>
      <c r="B39" s="15">
        <v>368000</v>
      </c>
      <c r="C39" s="15">
        <v>93280</v>
      </c>
      <c r="D39" s="15">
        <v>0</v>
      </c>
      <c r="E39" s="15">
        <v>371034</v>
      </c>
      <c r="F39" s="15">
        <f t="shared" si="5"/>
        <v>464314</v>
      </c>
      <c r="G39" s="15"/>
      <c r="H39" s="15"/>
      <c r="I39" s="15">
        <f t="shared" si="6"/>
        <v>464314</v>
      </c>
      <c r="J39" s="15">
        <f t="shared" si="1"/>
        <v>96314</v>
      </c>
      <c r="K39" s="15" t="s">
        <v>127</v>
      </c>
    </row>
    <row r="40" spans="1:11" ht="20.100000000000001" customHeight="1" x14ac:dyDescent="0.15">
      <c r="A40" s="18" t="s">
        <v>6</v>
      </c>
      <c r="B40" s="15">
        <v>249500</v>
      </c>
      <c r="C40" s="15">
        <v>167792</v>
      </c>
      <c r="D40" s="15">
        <v>23400</v>
      </c>
      <c r="E40" s="15">
        <v>0</v>
      </c>
      <c r="F40" s="15">
        <f t="shared" si="5"/>
        <v>191192</v>
      </c>
      <c r="G40" s="15"/>
      <c r="H40" s="15"/>
      <c r="I40" s="15">
        <f t="shared" si="6"/>
        <v>191192</v>
      </c>
      <c r="J40" s="15">
        <f t="shared" si="1"/>
        <v>-58308</v>
      </c>
      <c r="K40" s="15"/>
    </row>
    <row r="41" spans="1:11" ht="20.100000000000001" customHeight="1" x14ac:dyDescent="0.15">
      <c r="A41" s="39" t="s">
        <v>44</v>
      </c>
      <c r="B41" s="40">
        <f t="shared" ref="B41:I41" si="7">SUM(B25:B40)</f>
        <v>11217500</v>
      </c>
      <c r="C41" s="54">
        <f t="shared" si="7"/>
        <v>6063250</v>
      </c>
      <c r="D41" s="40">
        <f t="shared" si="7"/>
        <v>1788000</v>
      </c>
      <c r="E41" s="40">
        <f t="shared" si="7"/>
        <v>3390000</v>
      </c>
      <c r="F41" s="40">
        <f t="shared" si="7"/>
        <v>11241250</v>
      </c>
      <c r="G41" s="40">
        <f t="shared" si="7"/>
        <v>0</v>
      </c>
      <c r="H41" s="40">
        <f t="shared" si="7"/>
        <v>0</v>
      </c>
      <c r="I41" s="40">
        <f t="shared" si="7"/>
        <v>11241250</v>
      </c>
      <c r="J41" s="40">
        <f t="shared" si="1"/>
        <v>23750</v>
      </c>
      <c r="K41" s="40"/>
    </row>
    <row r="42" spans="1:11" ht="20.100000000000001" customHeight="1" x14ac:dyDescent="0.15">
      <c r="A42" s="13" t="s">
        <v>201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0.100000000000001" customHeight="1" x14ac:dyDescent="0.15">
      <c r="A43" s="18" t="s">
        <v>2</v>
      </c>
      <c r="B43" s="15">
        <v>1000</v>
      </c>
      <c r="C43" s="15"/>
      <c r="D43" s="15"/>
      <c r="E43" s="15"/>
      <c r="F43" s="15"/>
      <c r="G43" s="15">
        <v>140</v>
      </c>
      <c r="H43" s="15"/>
      <c r="I43" s="15">
        <f t="shared" ref="I43" si="8">SUM(F43:G43)</f>
        <v>140</v>
      </c>
      <c r="J43" s="15">
        <f t="shared" si="1"/>
        <v>-860</v>
      </c>
      <c r="K43" s="15"/>
    </row>
    <row r="44" spans="1:11" ht="20.100000000000001" customHeight="1" x14ac:dyDescent="0.15">
      <c r="A44" s="39" t="s">
        <v>202</v>
      </c>
      <c r="B44" s="40">
        <f>SUM(B43)</f>
        <v>1000</v>
      </c>
      <c r="C44" s="54"/>
      <c r="D44" s="40"/>
      <c r="E44" s="40"/>
      <c r="F44" s="40">
        <f>SUM(F43)</f>
        <v>0</v>
      </c>
      <c r="G44" s="40">
        <f>SUM(G43)</f>
        <v>140</v>
      </c>
      <c r="H44" s="40">
        <f t="shared" ref="H44:I44" si="9">SUM(H43)</f>
        <v>0</v>
      </c>
      <c r="I44" s="40">
        <f t="shared" si="9"/>
        <v>140</v>
      </c>
      <c r="J44" s="40">
        <f t="shared" si="1"/>
        <v>-860</v>
      </c>
      <c r="K44" s="40"/>
    </row>
    <row r="45" spans="1:11" ht="20.100000000000001" customHeight="1" x14ac:dyDescent="0.15">
      <c r="A45" s="13" t="s">
        <v>200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20.100000000000001" customHeight="1" x14ac:dyDescent="0.15">
      <c r="A46" s="18" t="s">
        <v>0</v>
      </c>
      <c r="B46" s="15">
        <v>1000000</v>
      </c>
      <c r="C46" s="15"/>
      <c r="D46" s="15"/>
      <c r="E46" s="15"/>
      <c r="F46" s="15"/>
      <c r="G46" s="15"/>
      <c r="H46" s="15">
        <v>878119</v>
      </c>
      <c r="I46" s="15">
        <f>SUM(H46)</f>
        <v>878119</v>
      </c>
      <c r="J46" s="15">
        <f t="shared" si="1"/>
        <v>-121881</v>
      </c>
      <c r="K46" s="15"/>
    </row>
    <row r="47" spans="1:11" ht="20.100000000000001" customHeight="1" x14ac:dyDescent="0.15">
      <c r="A47" s="18" t="s">
        <v>19</v>
      </c>
      <c r="B47" s="15">
        <v>50000</v>
      </c>
      <c r="C47" s="15"/>
      <c r="D47" s="15"/>
      <c r="E47" s="15"/>
      <c r="F47" s="15"/>
      <c r="G47" s="15"/>
      <c r="H47" s="15">
        <v>41427</v>
      </c>
      <c r="I47" s="15">
        <f t="shared" ref="I47:I58" si="10">SUM(H47)</f>
        <v>41427</v>
      </c>
      <c r="J47" s="15">
        <f t="shared" si="1"/>
        <v>-8573</v>
      </c>
      <c r="K47" s="15"/>
    </row>
    <row r="48" spans="1:11" ht="20.100000000000001" customHeight="1" x14ac:dyDescent="0.15">
      <c r="A48" s="18" t="s">
        <v>11</v>
      </c>
      <c r="B48" s="15">
        <v>50000</v>
      </c>
      <c r="C48" s="15"/>
      <c r="D48" s="15"/>
      <c r="E48" s="15"/>
      <c r="F48" s="15"/>
      <c r="G48" s="15"/>
      <c r="H48" s="15">
        <v>16647</v>
      </c>
      <c r="I48" s="15">
        <f t="shared" si="10"/>
        <v>16647</v>
      </c>
      <c r="J48" s="15">
        <f t="shared" si="1"/>
        <v>-33353</v>
      </c>
      <c r="K48" s="15"/>
    </row>
    <row r="49" spans="1:11" ht="20.100000000000001" customHeight="1" x14ac:dyDescent="0.15">
      <c r="A49" s="18" t="s">
        <v>1</v>
      </c>
      <c r="B49" s="15">
        <v>80000</v>
      </c>
      <c r="C49" s="15"/>
      <c r="D49" s="15"/>
      <c r="E49" s="15"/>
      <c r="F49" s="15"/>
      <c r="G49" s="15"/>
      <c r="H49" s="15">
        <v>97485</v>
      </c>
      <c r="I49" s="15">
        <f t="shared" si="10"/>
        <v>97485</v>
      </c>
      <c r="J49" s="15">
        <f t="shared" si="1"/>
        <v>17485</v>
      </c>
      <c r="K49" s="15"/>
    </row>
    <row r="50" spans="1:11" ht="20.100000000000001" customHeight="1" x14ac:dyDescent="0.15">
      <c r="A50" s="18" t="s">
        <v>2</v>
      </c>
      <c r="B50" s="15">
        <v>80000</v>
      </c>
      <c r="C50" s="15"/>
      <c r="D50" s="15"/>
      <c r="E50" s="15"/>
      <c r="F50" s="15"/>
      <c r="G50" s="15"/>
      <c r="H50" s="15">
        <v>86404</v>
      </c>
      <c r="I50" s="15">
        <f t="shared" si="10"/>
        <v>86404</v>
      </c>
      <c r="J50" s="15">
        <f t="shared" si="1"/>
        <v>6404</v>
      </c>
      <c r="K50" s="15"/>
    </row>
    <row r="51" spans="1:11" ht="20.100000000000001" customHeight="1" x14ac:dyDescent="0.15">
      <c r="A51" s="18" t="s">
        <v>88</v>
      </c>
      <c r="B51" s="15"/>
      <c r="C51" s="15"/>
      <c r="D51" s="15"/>
      <c r="E51" s="15"/>
      <c r="F51" s="15"/>
      <c r="G51" s="15"/>
      <c r="H51" s="15">
        <v>3190</v>
      </c>
      <c r="I51" s="15">
        <f t="shared" si="10"/>
        <v>3190</v>
      </c>
      <c r="J51" s="15">
        <f t="shared" si="1"/>
        <v>3190</v>
      </c>
      <c r="K51" s="15"/>
    </row>
    <row r="52" spans="1:11" ht="20.100000000000001" customHeight="1" x14ac:dyDescent="0.15">
      <c r="A52" s="18" t="s">
        <v>3</v>
      </c>
      <c r="B52" s="15">
        <v>50000</v>
      </c>
      <c r="C52" s="15"/>
      <c r="D52" s="15"/>
      <c r="E52" s="15"/>
      <c r="F52" s="15"/>
      <c r="G52" s="15"/>
      <c r="H52" s="15">
        <v>0</v>
      </c>
      <c r="I52" s="15">
        <f t="shared" si="10"/>
        <v>0</v>
      </c>
      <c r="J52" s="15">
        <f t="shared" si="1"/>
        <v>-50000</v>
      </c>
      <c r="K52" s="15"/>
    </row>
    <row r="53" spans="1:11" ht="20.100000000000001" customHeight="1" x14ac:dyDescent="0.15">
      <c r="A53" s="18" t="s">
        <v>4</v>
      </c>
      <c r="B53" s="15">
        <v>50000</v>
      </c>
      <c r="C53" s="15"/>
      <c r="D53" s="15"/>
      <c r="E53" s="15"/>
      <c r="F53" s="15"/>
      <c r="G53" s="15"/>
      <c r="H53" s="15">
        <v>53082</v>
      </c>
      <c r="I53" s="15">
        <f t="shared" si="10"/>
        <v>53082</v>
      </c>
      <c r="J53" s="15">
        <f t="shared" si="1"/>
        <v>3082</v>
      </c>
      <c r="K53" s="15"/>
    </row>
    <row r="54" spans="1:11" ht="20.100000000000001" customHeight="1" x14ac:dyDescent="0.15">
      <c r="A54" s="18" t="s">
        <v>131</v>
      </c>
      <c r="B54" s="15">
        <v>185000</v>
      </c>
      <c r="C54" s="15"/>
      <c r="D54" s="15"/>
      <c r="E54" s="15"/>
      <c r="F54" s="15"/>
      <c r="G54" s="15"/>
      <c r="H54" s="15">
        <v>171091</v>
      </c>
      <c r="I54" s="15">
        <f t="shared" si="10"/>
        <v>171091</v>
      </c>
      <c r="J54" s="15">
        <f t="shared" si="1"/>
        <v>-13909</v>
      </c>
      <c r="K54" s="15"/>
    </row>
    <row r="55" spans="1:11" ht="20.100000000000001" customHeight="1" x14ac:dyDescent="0.15">
      <c r="A55" s="18" t="s">
        <v>20</v>
      </c>
      <c r="B55" s="15">
        <v>350000</v>
      </c>
      <c r="C55" s="15"/>
      <c r="D55" s="15"/>
      <c r="E55" s="15"/>
      <c r="F55" s="15"/>
      <c r="G55" s="15"/>
      <c r="H55" s="15">
        <v>339199</v>
      </c>
      <c r="I55" s="15">
        <f t="shared" si="10"/>
        <v>339199</v>
      </c>
      <c r="J55" s="15">
        <f t="shared" si="1"/>
        <v>-10801</v>
      </c>
      <c r="K55" s="15"/>
    </row>
    <row r="56" spans="1:11" ht="20.100000000000001" customHeight="1" x14ac:dyDescent="0.15">
      <c r="A56" s="18" t="s">
        <v>10</v>
      </c>
      <c r="B56" s="15">
        <v>80000</v>
      </c>
      <c r="C56" s="15"/>
      <c r="D56" s="15"/>
      <c r="E56" s="15"/>
      <c r="F56" s="15"/>
      <c r="G56" s="15"/>
      <c r="H56" s="15">
        <v>73700</v>
      </c>
      <c r="I56" s="15">
        <f t="shared" si="10"/>
        <v>73700</v>
      </c>
      <c r="J56" s="15">
        <f t="shared" si="1"/>
        <v>-6300</v>
      </c>
      <c r="K56" s="15"/>
    </row>
    <row r="57" spans="1:11" ht="20.100000000000001" customHeight="1" x14ac:dyDescent="0.15">
      <c r="A57" s="18" t="s">
        <v>138</v>
      </c>
      <c r="B57" s="15">
        <v>195000</v>
      </c>
      <c r="C57" s="15"/>
      <c r="D57" s="15"/>
      <c r="E57" s="15"/>
      <c r="F57" s="15"/>
      <c r="G57" s="15"/>
      <c r="H57" s="15">
        <v>194400</v>
      </c>
      <c r="I57" s="15">
        <f t="shared" si="10"/>
        <v>194400</v>
      </c>
      <c r="J57" s="15">
        <f t="shared" si="1"/>
        <v>-600</v>
      </c>
      <c r="K57" s="15"/>
    </row>
    <row r="58" spans="1:11" ht="20.100000000000001" customHeight="1" x14ac:dyDescent="0.15">
      <c r="A58" s="18" t="s">
        <v>6</v>
      </c>
      <c r="B58" s="15">
        <v>300000</v>
      </c>
      <c r="C58" s="15"/>
      <c r="D58" s="15"/>
      <c r="E58" s="15"/>
      <c r="F58" s="15"/>
      <c r="G58" s="15"/>
      <c r="H58" s="15">
        <v>326119</v>
      </c>
      <c r="I58" s="15">
        <f t="shared" si="10"/>
        <v>326119</v>
      </c>
      <c r="J58" s="15">
        <f t="shared" si="1"/>
        <v>26119</v>
      </c>
      <c r="K58" s="15" t="s">
        <v>126</v>
      </c>
    </row>
    <row r="59" spans="1:11" ht="20.100000000000001" customHeight="1" x14ac:dyDescent="0.15">
      <c r="A59" s="39" t="s">
        <v>45</v>
      </c>
      <c r="B59" s="40">
        <f>SUM(B46:B58)</f>
        <v>2470000</v>
      </c>
      <c r="C59" s="40"/>
      <c r="D59" s="40"/>
      <c r="E59" s="40"/>
      <c r="F59" s="40"/>
      <c r="G59" s="40"/>
      <c r="H59" s="40">
        <f>SUM(H46:H58)</f>
        <v>2280863</v>
      </c>
      <c r="I59" s="40">
        <f>SUM(I46:I58)</f>
        <v>2280863</v>
      </c>
      <c r="J59" s="40">
        <f>I59-B59</f>
        <v>-189137</v>
      </c>
      <c r="K59" s="40"/>
    </row>
    <row r="60" spans="1:11" s="1" customFormat="1" ht="20.100000000000001" customHeight="1" x14ac:dyDescent="0.15">
      <c r="A60" s="33" t="s">
        <v>64</v>
      </c>
      <c r="B60" s="15">
        <f>B41+B44+B59</f>
        <v>13688500</v>
      </c>
      <c r="C60" s="53">
        <f>C41+C59</f>
        <v>6063250</v>
      </c>
      <c r="D60" s="15">
        <f>D41+D59</f>
        <v>1788000</v>
      </c>
      <c r="E60" s="15">
        <f>E41+E59</f>
        <v>3390000</v>
      </c>
      <c r="F60" s="15">
        <f>F41+F59</f>
        <v>11241250</v>
      </c>
      <c r="G60" s="15">
        <f>G44</f>
        <v>140</v>
      </c>
      <c r="H60" s="15">
        <f>H41+H59</f>
        <v>2280863</v>
      </c>
      <c r="I60" s="15">
        <f>I41+I44+I59</f>
        <v>13522253</v>
      </c>
      <c r="J60" s="15">
        <f>J41+J44+J59</f>
        <v>-166247</v>
      </c>
      <c r="K60" s="15"/>
    </row>
    <row r="61" spans="1:11" ht="20.100000000000001" customHeight="1" x14ac:dyDescent="0.15">
      <c r="A61" s="14" t="s">
        <v>40</v>
      </c>
      <c r="B61" s="16">
        <f t="shared" ref="B61:J61" si="11">B22-B60</f>
        <v>346500</v>
      </c>
      <c r="C61" s="16">
        <f t="shared" si="11"/>
        <v>-1359638</v>
      </c>
      <c r="D61" s="16">
        <f t="shared" si="11"/>
        <v>0</v>
      </c>
      <c r="E61" s="16">
        <f t="shared" si="11"/>
        <v>0</v>
      </c>
      <c r="F61" s="16">
        <f t="shared" si="11"/>
        <v>-1359638</v>
      </c>
      <c r="G61" s="16">
        <f t="shared" si="11"/>
        <v>76557</v>
      </c>
      <c r="H61" s="16">
        <f t="shared" si="11"/>
        <v>1271287</v>
      </c>
      <c r="I61" s="16">
        <f t="shared" si="11"/>
        <v>-11794</v>
      </c>
      <c r="J61" s="16">
        <f t="shared" si="11"/>
        <v>-358294</v>
      </c>
      <c r="K61" s="17"/>
    </row>
    <row r="62" spans="1:11" ht="20.100000000000001" customHeight="1" x14ac:dyDescent="0.15">
      <c r="A62" s="14" t="s">
        <v>65</v>
      </c>
      <c r="B62" s="16"/>
      <c r="C62" s="16"/>
      <c r="D62" s="16"/>
      <c r="E62" s="16">
        <v>0</v>
      </c>
      <c r="F62" s="16">
        <v>76557</v>
      </c>
      <c r="G62" s="16">
        <v>-76557</v>
      </c>
      <c r="H62" s="16">
        <v>0</v>
      </c>
      <c r="I62" s="16">
        <v>0</v>
      </c>
      <c r="J62" s="16">
        <v>0</v>
      </c>
      <c r="K62" s="17"/>
    </row>
    <row r="63" spans="1:11" ht="20.100000000000001" customHeight="1" x14ac:dyDescent="0.15">
      <c r="A63" s="14" t="s">
        <v>41</v>
      </c>
      <c r="B63" s="16">
        <v>7177656</v>
      </c>
      <c r="C63" s="16"/>
      <c r="D63" s="16"/>
      <c r="E63" s="16"/>
      <c r="F63" s="16"/>
      <c r="G63" s="16"/>
      <c r="H63" s="16"/>
      <c r="I63" s="16"/>
      <c r="J63" s="16"/>
      <c r="K63" s="17"/>
    </row>
    <row r="64" spans="1:11" ht="20.100000000000001" customHeight="1" x14ac:dyDescent="0.15">
      <c r="A64" s="14" t="s">
        <v>66</v>
      </c>
      <c r="B64" s="16">
        <f>B63</f>
        <v>7177656</v>
      </c>
      <c r="C64" s="16"/>
      <c r="D64" s="16"/>
      <c r="E64" s="16"/>
      <c r="F64" s="16"/>
      <c r="G64" s="16"/>
      <c r="H64" s="16"/>
      <c r="I64" s="16"/>
      <c r="J64" s="16"/>
      <c r="K64" s="17"/>
    </row>
    <row r="65" spans="1:11" ht="20.100000000000001" customHeight="1" x14ac:dyDescent="0.15">
      <c r="A65" s="14" t="s">
        <v>67</v>
      </c>
      <c r="B65" s="16">
        <f>B61+B63</f>
        <v>7524156</v>
      </c>
      <c r="C65" s="16"/>
      <c r="D65" s="16"/>
      <c r="E65" s="16"/>
      <c r="F65" s="16"/>
      <c r="G65" s="16"/>
      <c r="H65" s="16"/>
      <c r="I65" s="16"/>
      <c r="J65" s="16"/>
      <c r="K65" s="17"/>
    </row>
    <row r="66" spans="1:11" ht="20.100000000000001" customHeight="1" x14ac:dyDescent="0.15">
      <c r="A66" s="14" t="s">
        <v>42</v>
      </c>
      <c r="B66" s="16">
        <f>B65</f>
        <v>7524156</v>
      </c>
      <c r="C66" s="16"/>
      <c r="D66" s="16"/>
      <c r="E66" s="16"/>
      <c r="F66" s="16"/>
      <c r="G66" s="16"/>
      <c r="H66" s="16"/>
      <c r="I66" s="16"/>
      <c r="J66" s="16"/>
      <c r="K66" s="17"/>
    </row>
    <row r="67" spans="1:11" s="2" customFormat="1" ht="20.100000000000001" customHeight="1" x14ac:dyDescent="0.15">
      <c r="B67"/>
      <c r="C67"/>
      <c r="D67"/>
      <c r="E67"/>
      <c r="F67"/>
      <c r="G67"/>
      <c r="H67"/>
      <c r="I67"/>
      <c r="J67"/>
      <c r="K67"/>
    </row>
    <row r="68" spans="1:11" s="2" customFormat="1" ht="20.100000000000001" customHeight="1" x14ac:dyDescent="0.15">
      <c r="B68"/>
      <c r="C68"/>
      <c r="D68"/>
      <c r="E68"/>
      <c r="F68"/>
      <c r="G68"/>
      <c r="H68"/>
      <c r="I68"/>
      <c r="J68"/>
      <c r="K68"/>
    </row>
  </sheetData>
  <mergeCells count="9">
    <mergeCell ref="K16:K17"/>
    <mergeCell ref="B2:J2"/>
    <mergeCell ref="K10:K11"/>
    <mergeCell ref="K4:K5"/>
    <mergeCell ref="A4:A5"/>
    <mergeCell ref="B3:J3"/>
    <mergeCell ref="H4:H5"/>
    <mergeCell ref="C4:F4"/>
    <mergeCell ref="G4:G5"/>
  </mergeCells>
  <phoneticPr fontId="1"/>
  <printOptions horizontalCentered="1"/>
  <pageMargins left="0.59055118110236227" right="0.39370078740157483" top="0.78740157480314965" bottom="0.39370078740157483" header="0.31496062992125984" footer="0.31496062992125984"/>
  <pageSetup paperSize="8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="85" zoomScaleNormal="80" zoomScaleSheetLayoutView="85" workbookViewId="0">
      <pane xSplit="1" ySplit="5" topLeftCell="B57" activePane="bottomRight" state="frozen"/>
      <selection pane="topRight" activeCell="B1" sqref="B1"/>
      <selection pane="bottomLeft" activeCell="A4" sqref="A4"/>
      <selection pane="bottomRight" activeCell="I69" sqref="I69"/>
    </sheetView>
  </sheetViews>
  <sheetFormatPr defaultRowHeight="13.5" x14ac:dyDescent="0.15"/>
  <cols>
    <col min="1" max="1" width="26.625" style="2" customWidth="1"/>
    <col min="2" max="8" width="14.625" customWidth="1"/>
    <col min="9" max="9" width="20.625" customWidth="1"/>
    <col min="10" max="15" width="4.625" customWidth="1"/>
  </cols>
  <sheetData>
    <row r="1" spans="1:15" ht="20.100000000000001" customHeight="1" x14ac:dyDescent="0.15">
      <c r="A1" s="19" t="s">
        <v>68</v>
      </c>
    </row>
    <row r="2" spans="1:15" ht="27.95" customHeight="1" x14ac:dyDescent="0.15">
      <c r="A2" s="9"/>
      <c r="B2" s="147" t="s">
        <v>50</v>
      </c>
      <c r="C2" s="147"/>
      <c r="D2" s="147"/>
      <c r="E2" s="147"/>
      <c r="F2" s="147"/>
      <c r="G2" s="147"/>
      <c r="H2" s="147"/>
    </row>
    <row r="3" spans="1:15" ht="20.100000000000001" customHeight="1" x14ac:dyDescent="0.15">
      <c r="B3" s="139" t="s">
        <v>227</v>
      </c>
      <c r="C3" s="140"/>
      <c r="D3" s="140"/>
      <c r="E3" s="140"/>
      <c r="F3" s="140"/>
      <c r="G3" s="140"/>
      <c r="H3" s="140"/>
      <c r="I3" s="10" t="s">
        <v>43</v>
      </c>
    </row>
    <row r="4" spans="1:15" ht="18" customHeight="1" x14ac:dyDescent="0.15">
      <c r="A4" s="150" t="s">
        <v>39</v>
      </c>
      <c r="B4" s="55" t="s">
        <v>59</v>
      </c>
      <c r="C4" s="55" t="s">
        <v>60</v>
      </c>
      <c r="D4" s="84" t="s">
        <v>62</v>
      </c>
      <c r="E4" s="148" t="s">
        <v>63</v>
      </c>
      <c r="F4" s="60" t="s">
        <v>190</v>
      </c>
      <c r="G4" s="57" t="s">
        <v>9</v>
      </c>
      <c r="H4" s="55" t="s">
        <v>29</v>
      </c>
      <c r="I4" s="151" t="s">
        <v>75</v>
      </c>
    </row>
    <row r="5" spans="1:15" ht="18" customHeight="1" x14ac:dyDescent="0.15">
      <c r="A5" s="151"/>
      <c r="B5" s="56" t="s">
        <v>51</v>
      </c>
      <c r="C5" s="56" t="s">
        <v>61</v>
      </c>
      <c r="D5" s="85" t="s">
        <v>73</v>
      </c>
      <c r="E5" s="149"/>
      <c r="F5" s="61" t="s">
        <v>191</v>
      </c>
      <c r="G5" s="56" t="s">
        <v>52</v>
      </c>
      <c r="H5" s="56" t="s">
        <v>53</v>
      </c>
      <c r="I5" s="151"/>
    </row>
    <row r="6" spans="1:15" ht="20.100000000000001" customHeight="1" x14ac:dyDescent="0.15">
      <c r="A6" s="13" t="s">
        <v>31</v>
      </c>
      <c r="B6" s="15"/>
      <c r="C6" s="15"/>
      <c r="D6" s="15"/>
      <c r="E6" s="15"/>
      <c r="F6" s="15"/>
      <c r="G6" s="15"/>
      <c r="H6" s="15"/>
      <c r="I6" s="15"/>
    </row>
    <row r="7" spans="1:15" ht="20.100000000000001" customHeight="1" x14ac:dyDescent="0.15">
      <c r="A7" s="13" t="s">
        <v>34</v>
      </c>
      <c r="B7" s="15"/>
      <c r="C7" s="15"/>
      <c r="D7" s="15"/>
      <c r="E7" s="15"/>
      <c r="F7" s="15"/>
      <c r="G7" s="15"/>
      <c r="H7" s="86"/>
      <c r="I7" s="15"/>
    </row>
    <row r="8" spans="1:15" ht="20.100000000000001" customHeight="1" x14ac:dyDescent="0.15">
      <c r="A8" s="18" t="s">
        <v>54</v>
      </c>
      <c r="B8" s="15"/>
      <c r="C8" s="15"/>
      <c r="D8" s="15"/>
      <c r="E8" s="15"/>
      <c r="F8" s="15"/>
      <c r="G8" s="15"/>
      <c r="H8" s="86"/>
      <c r="I8" s="15"/>
    </row>
    <row r="9" spans="1:15" ht="20.100000000000001" customHeight="1" x14ac:dyDescent="0.15">
      <c r="A9" s="32" t="s">
        <v>55</v>
      </c>
      <c r="B9" s="15">
        <v>105000</v>
      </c>
      <c r="C9" s="15">
        <v>55500</v>
      </c>
      <c r="D9" s="15"/>
      <c r="E9" s="15">
        <v>55500</v>
      </c>
      <c r="F9" s="15"/>
      <c r="G9" s="15">
        <f>SUM(C9:F9)</f>
        <v>111000</v>
      </c>
      <c r="H9" s="86">
        <f>G9-B9</f>
        <v>6000</v>
      </c>
      <c r="I9" s="15" t="s">
        <v>216</v>
      </c>
      <c r="J9" s="46"/>
      <c r="K9" s="46"/>
      <c r="L9" s="46"/>
      <c r="M9" s="46"/>
    </row>
    <row r="10" spans="1:15" ht="20.100000000000001" customHeight="1" x14ac:dyDescent="0.15">
      <c r="A10" s="32" t="s">
        <v>56</v>
      </c>
      <c r="B10" s="15">
        <v>2700000</v>
      </c>
      <c r="C10" s="15">
        <v>1100000</v>
      </c>
      <c r="D10" s="15"/>
      <c r="E10" s="15">
        <v>1096000</v>
      </c>
      <c r="F10" s="15"/>
      <c r="G10" s="15">
        <f>SUM(C10:F10)</f>
        <v>2196000</v>
      </c>
      <c r="H10" s="86">
        <f>G10-B10</f>
        <v>-504000</v>
      </c>
      <c r="I10" s="145" t="s">
        <v>217</v>
      </c>
      <c r="J10" s="47"/>
      <c r="K10" s="47"/>
      <c r="L10" s="47"/>
      <c r="M10" s="47"/>
      <c r="N10" s="47"/>
      <c r="O10" s="47"/>
    </row>
    <row r="11" spans="1:15" ht="20.100000000000001" customHeight="1" x14ac:dyDescent="0.15">
      <c r="A11" s="18" t="s">
        <v>128</v>
      </c>
      <c r="B11" s="15"/>
      <c r="C11" s="15"/>
      <c r="D11" s="15"/>
      <c r="E11" s="15"/>
      <c r="F11" s="15"/>
      <c r="G11" s="15"/>
      <c r="H11" s="86"/>
      <c r="I11" s="146"/>
      <c r="J11" s="47"/>
      <c r="K11" s="47"/>
      <c r="L11" s="47"/>
      <c r="M11" s="47"/>
      <c r="N11" s="47"/>
      <c r="O11" s="47"/>
    </row>
    <row r="12" spans="1:15" ht="20.100000000000001" customHeight="1" x14ac:dyDescent="0.15">
      <c r="A12" s="32" t="s">
        <v>13</v>
      </c>
      <c r="B12" s="15">
        <v>1788000</v>
      </c>
      <c r="C12" s="15">
        <v>1788000</v>
      </c>
      <c r="D12" s="15"/>
      <c r="E12" s="15"/>
      <c r="F12" s="15"/>
      <c r="G12" s="15">
        <v>1788000</v>
      </c>
      <c r="H12" s="86">
        <f>G12-B12</f>
        <v>0</v>
      </c>
      <c r="I12" s="15"/>
    </row>
    <row r="13" spans="1:15" ht="20.100000000000001" customHeight="1" x14ac:dyDescent="0.15">
      <c r="A13" s="32" t="s">
        <v>14</v>
      </c>
      <c r="B13" s="15">
        <v>4000000</v>
      </c>
      <c r="C13" s="15">
        <v>3390000</v>
      </c>
      <c r="D13" s="15"/>
      <c r="E13" s="15"/>
      <c r="F13" s="15"/>
      <c r="G13" s="15">
        <v>3390000</v>
      </c>
      <c r="H13" s="86">
        <f>G13-B13</f>
        <v>-610000</v>
      </c>
      <c r="I13" s="15"/>
    </row>
    <row r="14" spans="1:15" ht="20.100000000000001" customHeight="1" x14ac:dyDescent="0.15">
      <c r="A14" s="18" t="s">
        <v>57</v>
      </c>
      <c r="B14" s="15"/>
      <c r="C14" s="15"/>
      <c r="D14" s="15"/>
      <c r="E14" s="15"/>
      <c r="F14" s="15"/>
      <c r="G14" s="15"/>
      <c r="H14" s="86"/>
      <c r="I14" s="15"/>
    </row>
    <row r="15" spans="1:15" ht="20.100000000000001" customHeight="1" x14ac:dyDescent="0.15">
      <c r="A15" s="32" t="s">
        <v>15</v>
      </c>
      <c r="B15" s="15">
        <v>1140000</v>
      </c>
      <c r="C15" s="15">
        <v>1140000</v>
      </c>
      <c r="D15" s="15"/>
      <c r="E15" s="15"/>
      <c r="F15" s="15"/>
      <c r="G15" s="15">
        <v>1140000</v>
      </c>
      <c r="H15" s="86">
        <f>G15-B15</f>
        <v>0</v>
      </c>
      <c r="I15" s="15"/>
    </row>
    <row r="16" spans="1:15" ht="20.100000000000001" customHeight="1" x14ac:dyDescent="0.15">
      <c r="A16" s="18" t="s">
        <v>16</v>
      </c>
      <c r="B16" s="15"/>
      <c r="C16" s="15"/>
      <c r="D16" s="15"/>
      <c r="E16" s="15"/>
      <c r="F16" s="15"/>
      <c r="G16" s="15"/>
      <c r="H16" s="86"/>
      <c r="I16" s="136" t="s">
        <v>192</v>
      </c>
    </row>
    <row r="17" spans="1:9" ht="20.100000000000001" customHeight="1" x14ac:dyDescent="0.15">
      <c r="A17" s="32" t="s">
        <v>16</v>
      </c>
      <c r="B17" s="15">
        <v>4200000</v>
      </c>
      <c r="C17" s="15">
        <v>2408112</v>
      </c>
      <c r="D17" s="15"/>
      <c r="E17" s="15">
        <v>2400000</v>
      </c>
      <c r="F17" s="15"/>
      <c r="G17" s="15">
        <f>SUM(C17:F17)</f>
        <v>4808112</v>
      </c>
      <c r="H17" s="86">
        <f>G17-B17</f>
        <v>608112</v>
      </c>
      <c r="I17" s="137"/>
    </row>
    <row r="18" spans="1:9" ht="20.100000000000001" customHeight="1" x14ac:dyDescent="0.15">
      <c r="A18" s="18" t="s">
        <v>129</v>
      </c>
      <c r="B18" s="15"/>
      <c r="C18" s="15"/>
      <c r="D18" s="15"/>
      <c r="E18" s="15"/>
      <c r="F18" s="15"/>
      <c r="G18" s="15"/>
      <c r="H18" s="86"/>
      <c r="I18" s="15"/>
    </row>
    <row r="19" spans="1:9" ht="20.100000000000001" customHeight="1" x14ac:dyDescent="0.15">
      <c r="A19" s="32" t="s">
        <v>17</v>
      </c>
      <c r="B19" s="15">
        <v>2000</v>
      </c>
      <c r="C19" s="15"/>
      <c r="D19" s="15"/>
      <c r="E19" s="15">
        <v>650</v>
      </c>
      <c r="F19" s="15"/>
      <c r="G19" s="15">
        <f>SUM(C19:F19)</f>
        <v>650</v>
      </c>
      <c r="H19" s="86">
        <f>G19-B19</f>
        <v>-1350</v>
      </c>
      <c r="I19" s="15"/>
    </row>
    <row r="20" spans="1:9" ht="20.100000000000001" customHeight="1" x14ac:dyDescent="0.15">
      <c r="A20" s="13" t="s">
        <v>18</v>
      </c>
      <c r="B20" s="15"/>
      <c r="C20" s="15"/>
      <c r="D20" s="15"/>
      <c r="E20" s="15"/>
      <c r="F20" s="15"/>
      <c r="G20" s="15"/>
      <c r="H20" s="86"/>
      <c r="I20" s="15"/>
    </row>
    <row r="21" spans="1:9" ht="20.100000000000001" customHeight="1" x14ac:dyDescent="0.15">
      <c r="A21" s="18" t="s">
        <v>130</v>
      </c>
      <c r="B21" s="15">
        <v>100000</v>
      </c>
      <c r="C21" s="15"/>
      <c r="D21" s="15">
        <v>76697</v>
      </c>
      <c r="E21" s="15"/>
      <c r="F21" s="15"/>
      <c r="G21" s="15">
        <f>SUM(D21:F21)</f>
        <v>76697</v>
      </c>
      <c r="H21" s="86">
        <f>G21-B21</f>
        <v>-23303</v>
      </c>
      <c r="I21" s="15" t="s">
        <v>83</v>
      </c>
    </row>
    <row r="22" spans="1:9" ht="20.100000000000001" customHeight="1" x14ac:dyDescent="0.15">
      <c r="A22" s="39" t="s">
        <v>142</v>
      </c>
      <c r="B22" s="40">
        <f t="shared" ref="B22:E22" si="0">SUM(B9:B21)</f>
        <v>14035000</v>
      </c>
      <c r="C22" s="54">
        <f>SUM(C9:C21)</f>
        <v>9881612</v>
      </c>
      <c r="D22" s="40">
        <f t="shared" si="0"/>
        <v>76697</v>
      </c>
      <c r="E22" s="54">
        <f t="shared" si="0"/>
        <v>3552150</v>
      </c>
      <c r="F22" s="54"/>
      <c r="G22" s="40">
        <f>SUM(G9:G21)</f>
        <v>13510459</v>
      </c>
      <c r="H22" s="87">
        <f>G22-B22</f>
        <v>-524541</v>
      </c>
      <c r="I22" s="40"/>
    </row>
    <row r="23" spans="1:9" ht="20.100000000000001" customHeight="1" x14ac:dyDescent="0.15">
      <c r="A23" s="13" t="s">
        <v>35</v>
      </c>
      <c r="B23" s="15"/>
      <c r="C23" s="15"/>
      <c r="D23" s="15"/>
      <c r="E23" s="15"/>
      <c r="F23" s="15"/>
      <c r="G23" s="15"/>
      <c r="H23" s="86"/>
      <c r="I23" s="15"/>
    </row>
    <row r="24" spans="1:9" ht="20.100000000000001" customHeight="1" x14ac:dyDescent="0.15">
      <c r="A24" s="13" t="s">
        <v>36</v>
      </c>
      <c r="B24" s="15"/>
      <c r="C24" s="15"/>
      <c r="D24" s="15"/>
      <c r="E24" s="15"/>
      <c r="F24" s="15"/>
      <c r="G24" s="15"/>
      <c r="H24" s="86"/>
      <c r="I24" s="15"/>
    </row>
    <row r="25" spans="1:9" ht="20.100000000000001" customHeight="1" x14ac:dyDescent="0.15">
      <c r="A25" s="18" t="s">
        <v>0</v>
      </c>
      <c r="B25" s="15">
        <v>5100000</v>
      </c>
      <c r="C25" s="15">
        <v>4584701</v>
      </c>
      <c r="D25" s="15"/>
      <c r="E25" s="15"/>
      <c r="F25" s="15"/>
      <c r="G25" s="15">
        <f>SUM(C25:D25)</f>
        <v>4584701</v>
      </c>
      <c r="H25" s="86">
        <f t="shared" ref="H25:H45" si="1">G25-B25</f>
        <v>-515299</v>
      </c>
      <c r="I25" s="15"/>
    </row>
    <row r="26" spans="1:9" ht="20.100000000000001" customHeight="1" x14ac:dyDescent="0.15">
      <c r="A26" s="18" t="s">
        <v>19</v>
      </c>
      <c r="B26" s="15">
        <v>380000</v>
      </c>
      <c r="C26" s="15">
        <v>372916</v>
      </c>
      <c r="D26" s="15"/>
      <c r="E26" s="15"/>
      <c r="F26" s="15"/>
      <c r="G26" s="15">
        <f t="shared" ref="G26:G41" si="2">SUM(C26:D26)</f>
        <v>372916</v>
      </c>
      <c r="H26" s="86">
        <f t="shared" si="1"/>
        <v>-7084</v>
      </c>
      <c r="I26" s="15"/>
    </row>
    <row r="27" spans="1:9" ht="20.100000000000001" customHeight="1" x14ac:dyDescent="0.15">
      <c r="A27" s="18" t="s">
        <v>1</v>
      </c>
      <c r="B27" s="15">
        <v>1200000</v>
      </c>
      <c r="C27" s="15">
        <v>1411890</v>
      </c>
      <c r="D27" s="15"/>
      <c r="E27" s="15"/>
      <c r="F27" s="15"/>
      <c r="G27" s="15">
        <f t="shared" si="2"/>
        <v>1411890</v>
      </c>
      <c r="H27" s="86">
        <f t="shared" si="1"/>
        <v>211890</v>
      </c>
      <c r="I27" s="15"/>
    </row>
    <row r="28" spans="1:9" ht="20.100000000000001" customHeight="1" x14ac:dyDescent="0.15">
      <c r="A28" s="18" t="s">
        <v>2</v>
      </c>
      <c r="B28" s="15">
        <v>400000</v>
      </c>
      <c r="C28" s="15">
        <v>352757</v>
      </c>
      <c r="D28" s="15"/>
      <c r="E28" s="15"/>
      <c r="F28" s="15"/>
      <c r="G28" s="15">
        <f t="shared" si="2"/>
        <v>352757</v>
      </c>
      <c r="H28" s="86">
        <f t="shared" si="1"/>
        <v>-47243</v>
      </c>
      <c r="I28" s="15"/>
    </row>
    <row r="29" spans="1:9" ht="20.100000000000001" customHeight="1" x14ac:dyDescent="0.15">
      <c r="A29" s="18" t="s">
        <v>37</v>
      </c>
      <c r="B29" s="15">
        <v>120000</v>
      </c>
      <c r="C29" s="15">
        <v>74000</v>
      </c>
      <c r="D29" s="15"/>
      <c r="E29" s="15"/>
      <c r="F29" s="15"/>
      <c r="G29" s="15">
        <f t="shared" si="2"/>
        <v>74000</v>
      </c>
      <c r="H29" s="86">
        <f t="shared" si="1"/>
        <v>-46000</v>
      </c>
      <c r="I29" s="15"/>
    </row>
    <row r="30" spans="1:9" ht="20.100000000000001" customHeight="1" x14ac:dyDescent="0.15">
      <c r="A30" s="18" t="s">
        <v>3</v>
      </c>
      <c r="B30" s="15">
        <v>200000</v>
      </c>
      <c r="C30" s="15">
        <v>166974</v>
      </c>
      <c r="D30" s="15"/>
      <c r="E30" s="15"/>
      <c r="F30" s="15"/>
      <c r="G30" s="15">
        <f t="shared" si="2"/>
        <v>166974</v>
      </c>
      <c r="H30" s="86">
        <f t="shared" si="1"/>
        <v>-33026</v>
      </c>
      <c r="I30" s="15"/>
    </row>
    <row r="31" spans="1:9" ht="20.100000000000001" customHeight="1" x14ac:dyDescent="0.15">
      <c r="A31" s="18" t="s">
        <v>4</v>
      </c>
      <c r="B31" s="15">
        <v>150000</v>
      </c>
      <c r="C31" s="15">
        <v>169600</v>
      </c>
      <c r="D31" s="15"/>
      <c r="E31" s="15"/>
      <c r="F31" s="15"/>
      <c r="G31" s="15">
        <f t="shared" si="2"/>
        <v>169600</v>
      </c>
      <c r="H31" s="86">
        <f t="shared" si="1"/>
        <v>19600</v>
      </c>
      <c r="I31" s="15"/>
    </row>
    <row r="32" spans="1:9" ht="20.100000000000001" customHeight="1" x14ac:dyDescent="0.15">
      <c r="A32" s="18" t="s">
        <v>8</v>
      </c>
      <c r="B32" s="15">
        <v>600000</v>
      </c>
      <c r="C32" s="15">
        <v>1034532</v>
      </c>
      <c r="D32" s="15"/>
      <c r="E32" s="15"/>
      <c r="F32" s="15"/>
      <c r="G32" s="15">
        <f t="shared" si="2"/>
        <v>1034532</v>
      </c>
      <c r="H32" s="86">
        <f t="shared" si="1"/>
        <v>434532</v>
      </c>
      <c r="I32" s="15"/>
    </row>
    <row r="33" spans="1:9" ht="20.100000000000001" customHeight="1" x14ac:dyDescent="0.15">
      <c r="A33" s="18" t="s">
        <v>7</v>
      </c>
      <c r="B33" s="15">
        <v>700000</v>
      </c>
      <c r="C33" s="15">
        <v>754038</v>
      </c>
      <c r="D33" s="15"/>
      <c r="E33" s="15"/>
      <c r="F33" s="15"/>
      <c r="G33" s="15">
        <f t="shared" si="2"/>
        <v>754038</v>
      </c>
      <c r="H33" s="86">
        <f t="shared" si="1"/>
        <v>54038</v>
      </c>
      <c r="I33" s="15"/>
    </row>
    <row r="34" spans="1:9" ht="20.100000000000001" customHeight="1" x14ac:dyDescent="0.15">
      <c r="A34" s="18" t="s">
        <v>131</v>
      </c>
      <c r="B34" s="15">
        <v>100000</v>
      </c>
      <c r="C34" s="15">
        <v>92127</v>
      </c>
      <c r="D34" s="15"/>
      <c r="E34" s="15"/>
      <c r="F34" s="15"/>
      <c r="G34" s="15">
        <f t="shared" si="2"/>
        <v>92127</v>
      </c>
      <c r="H34" s="86">
        <f t="shared" si="1"/>
        <v>-7873</v>
      </c>
      <c r="I34" s="15"/>
    </row>
    <row r="35" spans="1:9" ht="20.100000000000001" customHeight="1" x14ac:dyDescent="0.15">
      <c r="A35" s="18" t="s">
        <v>38</v>
      </c>
      <c r="B35" s="15">
        <v>180000</v>
      </c>
      <c r="C35" s="15">
        <v>193704</v>
      </c>
      <c r="D35" s="15"/>
      <c r="E35" s="15"/>
      <c r="F35" s="15"/>
      <c r="G35" s="15">
        <f t="shared" si="2"/>
        <v>193704</v>
      </c>
      <c r="H35" s="86">
        <f t="shared" si="1"/>
        <v>13704</v>
      </c>
      <c r="I35" s="15"/>
    </row>
    <row r="36" spans="1:9" ht="20.100000000000001" customHeight="1" x14ac:dyDescent="0.15">
      <c r="A36" s="18" t="s">
        <v>20</v>
      </c>
      <c r="B36" s="15">
        <v>1010000</v>
      </c>
      <c r="C36" s="15">
        <v>887055</v>
      </c>
      <c r="D36" s="15"/>
      <c r="E36" s="15"/>
      <c r="F36" s="15"/>
      <c r="G36" s="15">
        <f t="shared" si="2"/>
        <v>887055</v>
      </c>
      <c r="H36" s="86">
        <f t="shared" si="1"/>
        <v>-122945</v>
      </c>
      <c r="I36" s="15"/>
    </row>
    <row r="37" spans="1:9" ht="20.100000000000001" customHeight="1" x14ac:dyDescent="0.15">
      <c r="A37" s="18" t="s">
        <v>5</v>
      </c>
      <c r="B37" s="15">
        <v>10000</v>
      </c>
      <c r="C37" s="15">
        <v>7750</v>
      </c>
      <c r="D37" s="15"/>
      <c r="E37" s="15"/>
      <c r="F37" s="15"/>
      <c r="G37" s="15">
        <f t="shared" si="2"/>
        <v>7750</v>
      </c>
      <c r="H37" s="86">
        <f t="shared" si="1"/>
        <v>-2250</v>
      </c>
      <c r="I37" s="15"/>
    </row>
    <row r="38" spans="1:9" ht="20.100000000000001" customHeight="1" x14ac:dyDescent="0.15">
      <c r="A38" s="18" t="s">
        <v>21</v>
      </c>
      <c r="B38" s="15">
        <v>450000</v>
      </c>
      <c r="C38" s="15">
        <v>483700</v>
      </c>
      <c r="D38" s="15"/>
      <c r="E38" s="15"/>
      <c r="F38" s="15"/>
      <c r="G38" s="15">
        <f t="shared" si="2"/>
        <v>483700</v>
      </c>
      <c r="H38" s="86">
        <f t="shared" si="1"/>
        <v>33700</v>
      </c>
      <c r="I38" s="15"/>
    </row>
    <row r="39" spans="1:9" ht="20.100000000000001" customHeight="1" x14ac:dyDescent="0.15">
      <c r="A39" s="18" t="s">
        <v>12</v>
      </c>
      <c r="B39" s="15">
        <v>368000</v>
      </c>
      <c r="C39" s="15">
        <v>464314</v>
      </c>
      <c r="D39" s="15"/>
      <c r="E39" s="15"/>
      <c r="F39" s="15"/>
      <c r="G39" s="15">
        <f t="shared" si="2"/>
        <v>464314</v>
      </c>
      <c r="H39" s="86">
        <f t="shared" si="1"/>
        <v>96314</v>
      </c>
      <c r="I39" s="15" t="s">
        <v>127</v>
      </c>
    </row>
    <row r="40" spans="1:9" ht="20.100000000000001" customHeight="1" x14ac:dyDescent="0.15">
      <c r="A40" s="18" t="s">
        <v>174</v>
      </c>
      <c r="B40" s="15">
        <v>0</v>
      </c>
      <c r="C40" s="15">
        <v>0</v>
      </c>
      <c r="D40" s="15"/>
      <c r="E40" s="15"/>
      <c r="F40" s="15"/>
      <c r="G40" s="15">
        <f t="shared" si="2"/>
        <v>0</v>
      </c>
      <c r="H40" s="86">
        <f t="shared" si="1"/>
        <v>0</v>
      </c>
      <c r="I40" s="15"/>
    </row>
    <row r="41" spans="1:9" ht="20.100000000000001" customHeight="1" x14ac:dyDescent="0.15">
      <c r="A41" s="18" t="s">
        <v>6</v>
      </c>
      <c r="B41" s="15">
        <v>249500</v>
      </c>
      <c r="C41" s="15">
        <v>191192</v>
      </c>
      <c r="D41" s="15"/>
      <c r="E41" s="15"/>
      <c r="F41" s="15"/>
      <c r="G41" s="15">
        <f t="shared" si="2"/>
        <v>191192</v>
      </c>
      <c r="H41" s="86">
        <f t="shared" si="1"/>
        <v>-58308</v>
      </c>
      <c r="I41" s="15"/>
    </row>
    <row r="42" spans="1:9" ht="20.100000000000001" customHeight="1" x14ac:dyDescent="0.15">
      <c r="A42" s="39" t="s">
        <v>44</v>
      </c>
      <c r="B42" s="40">
        <f>SUM(B25:B41)</f>
        <v>11217500</v>
      </c>
      <c r="C42" s="40">
        <f>SUM(C25:C41)</f>
        <v>11241250</v>
      </c>
      <c r="D42" s="40">
        <f>SUM(D25:D41)</f>
        <v>0</v>
      </c>
      <c r="E42" s="40">
        <f>SUM(E25:E41)</f>
        <v>0</v>
      </c>
      <c r="F42" s="40"/>
      <c r="G42" s="40">
        <f>SUM(G25:G41)</f>
        <v>11241250</v>
      </c>
      <c r="H42" s="87">
        <f t="shared" si="1"/>
        <v>23750</v>
      </c>
      <c r="I42" s="40"/>
    </row>
    <row r="43" spans="1:9" ht="20.100000000000001" customHeight="1" x14ac:dyDescent="0.15">
      <c r="A43" s="13" t="s">
        <v>201</v>
      </c>
      <c r="B43" s="15"/>
      <c r="C43" s="15"/>
      <c r="D43" s="15"/>
      <c r="E43" s="15"/>
      <c r="F43" s="15"/>
      <c r="G43" s="15"/>
      <c r="H43" s="86"/>
      <c r="I43" s="15"/>
    </row>
    <row r="44" spans="1:9" ht="20.100000000000001" customHeight="1" x14ac:dyDescent="0.15">
      <c r="A44" s="18" t="s">
        <v>2</v>
      </c>
      <c r="B44" s="15">
        <v>1000</v>
      </c>
      <c r="C44" s="15"/>
      <c r="D44" s="15">
        <v>140</v>
      </c>
      <c r="E44" s="15"/>
      <c r="F44" s="15"/>
      <c r="G44" s="15">
        <f t="shared" ref="G44" si="3">SUM(C44:D44)</f>
        <v>140</v>
      </c>
      <c r="H44" s="86">
        <f t="shared" si="1"/>
        <v>-860</v>
      </c>
      <c r="I44" s="15"/>
    </row>
    <row r="45" spans="1:9" ht="20.100000000000001" customHeight="1" x14ac:dyDescent="0.15">
      <c r="A45" s="39" t="s">
        <v>202</v>
      </c>
      <c r="B45" s="40">
        <f>SUM(B44)</f>
        <v>1000</v>
      </c>
      <c r="C45" s="40"/>
      <c r="D45" s="40">
        <f>SUM(D44)</f>
        <v>140</v>
      </c>
      <c r="E45" s="40"/>
      <c r="F45" s="40"/>
      <c r="G45" s="40">
        <f>SUM(G44)</f>
        <v>140</v>
      </c>
      <c r="H45" s="87">
        <f t="shared" si="1"/>
        <v>-860</v>
      </c>
      <c r="I45" s="40"/>
    </row>
    <row r="46" spans="1:9" ht="20.100000000000001" customHeight="1" x14ac:dyDescent="0.15">
      <c r="A46" s="13" t="s">
        <v>200</v>
      </c>
      <c r="B46" s="15"/>
      <c r="C46" s="15"/>
      <c r="D46" s="15"/>
      <c r="E46" s="15"/>
      <c r="F46" s="15"/>
      <c r="G46" s="15"/>
      <c r="H46" s="86"/>
      <c r="I46" s="15"/>
    </row>
    <row r="47" spans="1:9" ht="20.100000000000001" customHeight="1" x14ac:dyDescent="0.15">
      <c r="A47" s="18" t="s">
        <v>0</v>
      </c>
      <c r="B47" s="15">
        <v>1000000</v>
      </c>
      <c r="C47" s="15"/>
      <c r="D47" s="15"/>
      <c r="E47" s="15">
        <v>878119</v>
      </c>
      <c r="F47" s="15"/>
      <c r="G47" s="15">
        <f>SUM(E47)</f>
        <v>878119</v>
      </c>
      <c r="H47" s="86">
        <f t="shared" ref="H47:H60" si="4">G47-B47</f>
        <v>-121881</v>
      </c>
      <c r="I47" s="15"/>
    </row>
    <row r="48" spans="1:9" ht="20.100000000000001" customHeight="1" x14ac:dyDescent="0.15">
      <c r="A48" s="18" t="s">
        <v>19</v>
      </c>
      <c r="B48" s="15">
        <v>50000</v>
      </c>
      <c r="C48" s="15"/>
      <c r="D48" s="15"/>
      <c r="E48" s="15">
        <v>41427</v>
      </c>
      <c r="F48" s="15"/>
      <c r="G48" s="15">
        <f t="shared" ref="G48:G59" si="5">SUM(E48)</f>
        <v>41427</v>
      </c>
      <c r="H48" s="86">
        <f t="shared" si="4"/>
        <v>-8573</v>
      </c>
      <c r="I48" s="15"/>
    </row>
    <row r="49" spans="1:9" ht="20.100000000000001" customHeight="1" x14ac:dyDescent="0.15">
      <c r="A49" s="18" t="s">
        <v>11</v>
      </c>
      <c r="B49" s="15">
        <v>50000</v>
      </c>
      <c r="C49" s="15"/>
      <c r="D49" s="15"/>
      <c r="E49" s="15">
        <v>16647</v>
      </c>
      <c r="F49" s="15"/>
      <c r="G49" s="15">
        <f t="shared" si="5"/>
        <v>16647</v>
      </c>
      <c r="H49" s="86">
        <f t="shared" si="4"/>
        <v>-33353</v>
      </c>
      <c r="I49" s="15"/>
    </row>
    <row r="50" spans="1:9" ht="20.100000000000001" customHeight="1" x14ac:dyDescent="0.15">
      <c r="A50" s="18" t="s">
        <v>1</v>
      </c>
      <c r="B50" s="15">
        <v>80000</v>
      </c>
      <c r="C50" s="15"/>
      <c r="D50" s="15"/>
      <c r="E50" s="15">
        <v>97485</v>
      </c>
      <c r="F50" s="15"/>
      <c r="G50" s="15">
        <f t="shared" si="5"/>
        <v>97485</v>
      </c>
      <c r="H50" s="86">
        <f t="shared" si="4"/>
        <v>17485</v>
      </c>
      <c r="I50" s="15"/>
    </row>
    <row r="51" spans="1:9" ht="20.100000000000001" customHeight="1" x14ac:dyDescent="0.15">
      <c r="A51" s="18" t="s">
        <v>2</v>
      </c>
      <c r="B51" s="15">
        <v>80000</v>
      </c>
      <c r="C51" s="15"/>
      <c r="D51" s="15"/>
      <c r="E51" s="15">
        <v>86404</v>
      </c>
      <c r="F51" s="15"/>
      <c r="G51" s="15">
        <f t="shared" si="5"/>
        <v>86404</v>
      </c>
      <c r="H51" s="86">
        <f t="shared" si="4"/>
        <v>6404</v>
      </c>
      <c r="I51" s="15"/>
    </row>
    <row r="52" spans="1:9" ht="20.100000000000001" customHeight="1" x14ac:dyDescent="0.15">
      <c r="A52" s="18" t="s">
        <v>88</v>
      </c>
      <c r="B52" s="15"/>
      <c r="C52" s="15"/>
      <c r="D52" s="15"/>
      <c r="E52" s="15">
        <v>3190</v>
      </c>
      <c r="F52" s="15"/>
      <c r="G52" s="15">
        <f t="shared" si="5"/>
        <v>3190</v>
      </c>
      <c r="H52" s="86">
        <f t="shared" si="4"/>
        <v>3190</v>
      </c>
      <c r="I52" s="15"/>
    </row>
    <row r="53" spans="1:9" ht="20.100000000000001" customHeight="1" x14ac:dyDescent="0.15">
      <c r="A53" s="18" t="s">
        <v>3</v>
      </c>
      <c r="B53" s="15">
        <v>50000</v>
      </c>
      <c r="C53" s="15"/>
      <c r="D53" s="15"/>
      <c r="E53" s="15">
        <v>0</v>
      </c>
      <c r="F53" s="15"/>
      <c r="G53" s="15">
        <f t="shared" si="5"/>
        <v>0</v>
      </c>
      <c r="H53" s="86">
        <f t="shared" si="4"/>
        <v>-50000</v>
      </c>
      <c r="I53" s="15"/>
    </row>
    <row r="54" spans="1:9" ht="20.100000000000001" customHeight="1" x14ac:dyDescent="0.15">
      <c r="A54" s="18" t="s">
        <v>4</v>
      </c>
      <c r="B54" s="15">
        <v>50000</v>
      </c>
      <c r="C54" s="15"/>
      <c r="D54" s="15"/>
      <c r="E54" s="15">
        <v>53082</v>
      </c>
      <c r="F54" s="15"/>
      <c r="G54" s="15">
        <f t="shared" si="5"/>
        <v>53082</v>
      </c>
      <c r="H54" s="86">
        <f t="shared" si="4"/>
        <v>3082</v>
      </c>
      <c r="I54" s="15"/>
    </row>
    <row r="55" spans="1:9" ht="20.100000000000001" customHeight="1" x14ac:dyDescent="0.15">
      <c r="A55" s="18" t="s">
        <v>131</v>
      </c>
      <c r="B55" s="15">
        <v>185000</v>
      </c>
      <c r="C55" s="15"/>
      <c r="D55" s="15"/>
      <c r="E55" s="15">
        <v>171091</v>
      </c>
      <c r="F55" s="15"/>
      <c r="G55" s="15">
        <f t="shared" si="5"/>
        <v>171091</v>
      </c>
      <c r="H55" s="86">
        <f t="shared" si="4"/>
        <v>-13909</v>
      </c>
      <c r="I55" s="15"/>
    </row>
    <row r="56" spans="1:9" ht="20.100000000000001" customHeight="1" x14ac:dyDescent="0.15">
      <c r="A56" s="18" t="s">
        <v>20</v>
      </c>
      <c r="B56" s="15">
        <v>350000</v>
      </c>
      <c r="C56" s="15"/>
      <c r="D56" s="15"/>
      <c r="E56" s="15">
        <v>339199</v>
      </c>
      <c r="F56" s="15"/>
      <c r="G56" s="15">
        <f t="shared" si="5"/>
        <v>339199</v>
      </c>
      <c r="H56" s="86">
        <f t="shared" si="4"/>
        <v>-10801</v>
      </c>
      <c r="I56" s="15"/>
    </row>
    <row r="57" spans="1:9" ht="20.100000000000001" customHeight="1" x14ac:dyDescent="0.15">
      <c r="A57" s="18" t="s">
        <v>10</v>
      </c>
      <c r="B57" s="15">
        <v>80000</v>
      </c>
      <c r="C57" s="15"/>
      <c r="D57" s="15"/>
      <c r="E57" s="15">
        <v>73700</v>
      </c>
      <c r="F57" s="15"/>
      <c r="G57" s="15">
        <f t="shared" si="5"/>
        <v>73700</v>
      </c>
      <c r="H57" s="86">
        <f t="shared" si="4"/>
        <v>-6300</v>
      </c>
      <c r="I57" s="15"/>
    </row>
    <row r="58" spans="1:9" ht="20.100000000000001" customHeight="1" x14ac:dyDescent="0.15">
      <c r="A58" s="18" t="s">
        <v>138</v>
      </c>
      <c r="B58" s="15">
        <v>195000</v>
      </c>
      <c r="C58" s="15"/>
      <c r="D58" s="15"/>
      <c r="E58" s="15">
        <v>194400</v>
      </c>
      <c r="F58" s="15"/>
      <c r="G58" s="15">
        <f t="shared" si="5"/>
        <v>194400</v>
      </c>
      <c r="H58" s="86">
        <f t="shared" si="4"/>
        <v>-600</v>
      </c>
      <c r="I58" s="15"/>
    </row>
    <row r="59" spans="1:9" ht="20.100000000000001" customHeight="1" x14ac:dyDescent="0.15">
      <c r="A59" s="18" t="s">
        <v>6</v>
      </c>
      <c r="B59" s="15">
        <v>300000</v>
      </c>
      <c r="C59" s="15"/>
      <c r="D59" s="15"/>
      <c r="E59" s="15">
        <v>326119</v>
      </c>
      <c r="F59" s="15"/>
      <c r="G59" s="15">
        <f t="shared" si="5"/>
        <v>326119</v>
      </c>
      <c r="H59" s="86">
        <f t="shared" si="4"/>
        <v>26119</v>
      </c>
      <c r="I59" s="15" t="s">
        <v>126</v>
      </c>
    </row>
    <row r="60" spans="1:9" ht="20.100000000000001" customHeight="1" x14ac:dyDescent="0.15">
      <c r="A60" s="39" t="s">
        <v>45</v>
      </c>
      <c r="B60" s="40">
        <f>SUM(B47:B59)</f>
        <v>2470000</v>
      </c>
      <c r="C60" s="40"/>
      <c r="D60" s="40"/>
      <c r="E60" s="40">
        <f>SUM(E47:E59)</f>
        <v>2280863</v>
      </c>
      <c r="F60" s="40"/>
      <c r="G60" s="40">
        <f>SUM(G47:G59)</f>
        <v>2280863</v>
      </c>
      <c r="H60" s="87">
        <f t="shared" si="4"/>
        <v>-189137</v>
      </c>
      <c r="I60" s="40"/>
    </row>
    <row r="61" spans="1:9" s="1" customFormat="1" ht="20.100000000000001" customHeight="1" x14ac:dyDescent="0.15">
      <c r="A61" s="33" t="s">
        <v>64</v>
      </c>
      <c r="B61" s="15">
        <f>B42+B45+B60</f>
        <v>13688500</v>
      </c>
      <c r="C61" s="15">
        <f>C42+C60</f>
        <v>11241250</v>
      </c>
      <c r="D61" s="15">
        <f>D42+D45</f>
        <v>140</v>
      </c>
      <c r="E61" s="15">
        <f>E42+E60</f>
        <v>2280863</v>
      </c>
      <c r="F61" s="15"/>
      <c r="G61" s="15">
        <f>G42+G45+G60</f>
        <v>13522253</v>
      </c>
      <c r="H61" s="88">
        <f>H42+H45+H60</f>
        <v>-166247</v>
      </c>
      <c r="I61" s="15"/>
    </row>
    <row r="62" spans="1:9" ht="20.100000000000001" customHeight="1" x14ac:dyDescent="0.15">
      <c r="A62" s="14" t="s">
        <v>40</v>
      </c>
      <c r="B62" s="88">
        <f>B22-B61</f>
        <v>346500</v>
      </c>
      <c r="C62" s="88">
        <f>C22-C61</f>
        <v>-1359638</v>
      </c>
      <c r="D62" s="88">
        <f>D22-D61</f>
        <v>76557</v>
      </c>
      <c r="E62" s="16">
        <f>E22-E61</f>
        <v>1271287</v>
      </c>
      <c r="F62" s="16">
        <v>0</v>
      </c>
      <c r="G62" s="16">
        <f>SUM(C62:F62)</f>
        <v>-11794</v>
      </c>
      <c r="H62" s="88">
        <f>H22-H61</f>
        <v>-358294</v>
      </c>
      <c r="I62" s="17"/>
    </row>
    <row r="63" spans="1:9" ht="20.100000000000001" customHeight="1" x14ac:dyDescent="0.15">
      <c r="A63" s="14" t="s">
        <v>65</v>
      </c>
      <c r="B63" s="16"/>
      <c r="C63" s="88">
        <v>76557</v>
      </c>
      <c r="D63" s="88">
        <v>-76557</v>
      </c>
      <c r="E63" s="16">
        <v>0</v>
      </c>
      <c r="F63" s="16">
        <v>0</v>
      </c>
      <c r="G63" s="16">
        <f>SUM(C63:F63)</f>
        <v>0</v>
      </c>
      <c r="H63" s="88">
        <v>0</v>
      </c>
      <c r="I63" s="17"/>
    </row>
    <row r="64" spans="1:9" ht="20.100000000000001" customHeight="1" x14ac:dyDescent="0.15">
      <c r="A64" s="14" t="s">
        <v>41</v>
      </c>
      <c r="B64" s="16">
        <v>7177656</v>
      </c>
      <c r="C64" s="88">
        <v>2527859</v>
      </c>
      <c r="D64" s="88">
        <v>242</v>
      </c>
      <c r="E64" s="16">
        <v>4649555</v>
      </c>
      <c r="F64" s="16">
        <v>0</v>
      </c>
      <c r="G64" s="16">
        <f>SUM(C64:E64)</f>
        <v>7177656</v>
      </c>
      <c r="H64" s="88">
        <f>H24-H63</f>
        <v>0</v>
      </c>
      <c r="I64" s="17"/>
    </row>
    <row r="65" spans="1:9" ht="20.100000000000001" customHeight="1" x14ac:dyDescent="0.15">
      <c r="A65" s="14" t="s">
        <v>66</v>
      </c>
      <c r="B65" s="16">
        <f>B64</f>
        <v>7177656</v>
      </c>
      <c r="C65" s="16">
        <f t="shared" ref="C65:G65" si="6">C64</f>
        <v>2527859</v>
      </c>
      <c r="D65" s="16">
        <f t="shared" si="6"/>
        <v>242</v>
      </c>
      <c r="E65" s="16">
        <f t="shared" si="6"/>
        <v>4649555</v>
      </c>
      <c r="F65" s="16">
        <v>0</v>
      </c>
      <c r="G65" s="16">
        <f t="shared" si="6"/>
        <v>7177656</v>
      </c>
      <c r="H65" s="88">
        <v>0</v>
      </c>
      <c r="I65" s="17"/>
    </row>
    <row r="66" spans="1:9" ht="20.100000000000001" customHeight="1" x14ac:dyDescent="0.15">
      <c r="A66" s="14" t="s">
        <v>67</v>
      </c>
      <c r="B66" s="16">
        <f>B62+B65</f>
        <v>7524156</v>
      </c>
      <c r="C66" s="16">
        <f>SUM(C62:C64)</f>
        <v>1244778</v>
      </c>
      <c r="D66" s="16">
        <f t="shared" ref="D66:E66" si="7">SUM(D62:D64)</f>
        <v>242</v>
      </c>
      <c r="E66" s="16">
        <f t="shared" si="7"/>
        <v>5920842</v>
      </c>
      <c r="F66" s="16">
        <v>0</v>
      </c>
      <c r="G66" s="16">
        <f>SUM(G62:G64)</f>
        <v>7165862</v>
      </c>
      <c r="H66" s="88">
        <f>G66-B66</f>
        <v>-358294</v>
      </c>
      <c r="I66" s="17"/>
    </row>
    <row r="67" spans="1:9" ht="20.100000000000001" customHeight="1" x14ac:dyDescent="0.15">
      <c r="A67" s="14" t="s">
        <v>42</v>
      </c>
      <c r="B67" s="16">
        <f>B66</f>
        <v>7524156</v>
      </c>
      <c r="C67" s="16">
        <f>C66</f>
        <v>1244778</v>
      </c>
      <c r="D67" s="16">
        <f t="shared" ref="D67:G67" si="8">D66</f>
        <v>242</v>
      </c>
      <c r="E67" s="16">
        <f t="shared" si="8"/>
        <v>5920842</v>
      </c>
      <c r="F67" s="16">
        <v>0</v>
      </c>
      <c r="G67" s="16">
        <f t="shared" si="8"/>
        <v>7165862</v>
      </c>
      <c r="H67" s="88">
        <f>G67-B67</f>
        <v>-358294</v>
      </c>
      <c r="I67" s="17"/>
    </row>
    <row r="68" spans="1:9" s="2" customFormat="1" ht="20.100000000000001" customHeight="1" x14ac:dyDescent="0.15">
      <c r="B68"/>
      <c r="C68"/>
      <c r="D68"/>
      <c r="E68"/>
      <c r="F68"/>
      <c r="G68"/>
      <c r="H68"/>
      <c r="I68"/>
    </row>
    <row r="69" spans="1:9" s="2" customFormat="1" ht="20.100000000000001" customHeight="1" x14ac:dyDescent="0.15">
      <c r="B69"/>
      <c r="C69"/>
      <c r="D69"/>
      <c r="E69"/>
      <c r="F69"/>
      <c r="G69"/>
      <c r="H69"/>
      <c r="I69"/>
    </row>
  </sheetData>
  <mergeCells count="7">
    <mergeCell ref="B2:H2"/>
    <mergeCell ref="B3:H3"/>
    <mergeCell ref="I16:I17"/>
    <mergeCell ref="A4:A5"/>
    <mergeCell ref="E4:E5"/>
    <mergeCell ref="I4:I5"/>
    <mergeCell ref="I10:I11"/>
  </mergeCells>
  <phoneticPr fontId="1"/>
  <printOptions horizontalCentered="1"/>
  <pageMargins left="0.78740157480314965" right="0.39370078740157483" top="0.78740157480314965" bottom="0.19685039370078741" header="0.31496062992125984" footer="0.31496062992125984"/>
  <pageSetup paperSize="8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C33" sqref="C33"/>
    </sheetView>
  </sheetViews>
  <sheetFormatPr defaultRowHeight="13.5" x14ac:dyDescent="0.15"/>
  <cols>
    <col min="1" max="1" width="30.625" style="2" customWidth="1"/>
    <col min="2" max="4" width="22.625" customWidth="1"/>
  </cols>
  <sheetData>
    <row r="1" spans="1:4" ht="20.100000000000001" customHeight="1" x14ac:dyDescent="0.15">
      <c r="A1" s="19" t="s">
        <v>91</v>
      </c>
    </row>
    <row r="2" spans="1:4" ht="27.95" customHeight="1" x14ac:dyDescent="0.15">
      <c r="A2" s="9"/>
      <c r="B2" s="154" t="s">
        <v>114</v>
      </c>
      <c r="C2" s="154"/>
    </row>
    <row r="3" spans="1:4" ht="20.100000000000001" customHeight="1" thickBot="1" x14ac:dyDescent="0.2">
      <c r="B3" s="155" t="s">
        <v>229</v>
      </c>
      <c r="C3" s="156"/>
      <c r="D3" s="10" t="s">
        <v>43</v>
      </c>
    </row>
    <row r="4" spans="1:4" ht="18" customHeight="1" x14ac:dyDescent="0.15">
      <c r="A4" s="157" t="s">
        <v>39</v>
      </c>
      <c r="B4" s="163" t="s">
        <v>92</v>
      </c>
      <c r="C4" s="159" t="s">
        <v>93</v>
      </c>
      <c r="D4" s="161" t="s">
        <v>94</v>
      </c>
    </row>
    <row r="5" spans="1:4" ht="18" customHeight="1" thickBot="1" x14ac:dyDescent="0.2">
      <c r="A5" s="158"/>
      <c r="B5" s="164"/>
      <c r="C5" s="160"/>
      <c r="D5" s="162"/>
    </row>
    <row r="6" spans="1:4" ht="20.100000000000001" customHeight="1" x14ac:dyDescent="0.15">
      <c r="A6" s="73" t="s">
        <v>102</v>
      </c>
      <c r="B6" s="50"/>
      <c r="C6" s="50"/>
      <c r="D6" s="89"/>
    </row>
    <row r="7" spans="1:4" ht="20.100000000000001" customHeight="1" x14ac:dyDescent="0.15">
      <c r="A7" s="65" t="s">
        <v>95</v>
      </c>
      <c r="B7" s="50"/>
      <c r="C7" s="50"/>
      <c r="D7" s="89"/>
    </row>
    <row r="8" spans="1:4" ht="20.100000000000001" customHeight="1" x14ac:dyDescent="0.15">
      <c r="A8" s="67" t="s">
        <v>96</v>
      </c>
      <c r="B8" s="50">
        <v>5660292</v>
      </c>
      <c r="C8" s="50">
        <v>4946888</v>
      </c>
      <c r="D8" s="89">
        <f>B8-C8</f>
        <v>713404</v>
      </c>
    </row>
    <row r="9" spans="1:4" ht="20.100000000000001" customHeight="1" x14ac:dyDescent="0.15">
      <c r="A9" s="67" t="s">
        <v>48</v>
      </c>
      <c r="B9" s="50">
        <v>0</v>
      </c>
      <c r="C9" s="50">
        <v>0</v>
      </c>
      <c r="D9" s="89">
        <f>B9-C9</f>
        <v>0</v>
      </c>
    </row>
    <row r="10" spans="1:4" ht="20.100000000000001" customHeight="1" x14ac:dyDescent="0.15">
      <c r="A10" s="67" t="s">
        <v>218</v>
      </c>
      <c r="B10" s="50">
        <v>0</v>
      </c>
      <c r="C10" s="50">
        <v>3000</v>
      </c>
      <c r="D10" s="89">
        <f>B10-C10</f>
        <v>-3000</v>
      </c>
    </row>
    <row r="11" spans="1:4" ht="20.100000000000001" customHeight="1" x14ac:dyDescent="0.15">
      <c r="A11" s="67" t="s">
        <v>97</v>
      </c>
      <c r="B11" s="50">
        <v>2504247</v>
      </c>
      <c r="C11" s="50">
        <v>2503672</v>
      </c>
      <c r="D11" s="89">
        <f t="shared" ref="D11:D12" si="0">B11-C11</f>
        <v>575</v>
      </c>
    </row>
    <row r="12" spans="1:4" ht="20.100000000000001" customHeight="1" x14ac:dyDescent="0.15">
      <c r="A12" s="68" t="s">
        <v>132</v>
      </c>
      <c r="B12" s="51">
        <f>SUM(B8:B11)</f>
        <v>8164539</v>
      </c>
      <c r="C12" s="51">
        <f>SUM(C8:C11)</f>
        <v>7453560</v>
      </c>
      <c r="D12" s="90">
        <f t="shared" si="0"/>
        <v>710979</v>
      </c>
    </row>
    <row r="13" spans="1:4" ht="20.100000000000001" customHeight="1" x14ac:dyDescent="0.15">
      <c r="A13" s="65" t="s">
        <v>104</v>
      </c>
      <c r="B13" s="50"/>
      <c r="C13" s="50"/>
      <c r="D13" s="91"/>
    </row>
    <row r="14" spans="1:4" ht="20.100000000000001" customHeight="1" x14ac:dyDescent="0.15">
      <c r="A14" s="71" t="s">
        <v>98</v>
      </c>
      <c r="B14" s="50"/>
      <c r="C14" s="50"/>
      <c r="D14" s="91"/>
    </row>
    <row r="15" spans="1:4" ht="20.100000000000001" customHeight="1" x14ac:dyDescent="0.15">
      <c r="A15" s="67" t="s">
        <v>99</v>
      </c>
      <c r="B15" s="50">
        <v>2</v>
      </c>
      <c r="C15" s="50">
        <v>3192</v>
      </c>
      <c r="D15" s="89">
        <f>B15-C15</f>
        <v>-3190</v>
      </c>
    </row>
    <row r="16" spans="1:4" ht="20.100000000000001" customHeight="1" x14ac:dyDescent="0.15">
      <c r="A16" s="67" t="s">
        <v>100</v>
      </c>
      <c r="B16" s="50">
        <v>26000</v>
      </c>
      <c r="C16" s="50">
        <v>19000</v>
      </c>
      <c r="D16" s="89">
        <f t="shared" ref="D16" si="1">B16-C16</f>
        <v>7000</v>
      </c>
    </row>
    <row r="17" spans="1:4" ht="20.100000000000001" customHeight="1" x14ac:dyDescent="0.15">
      <c r="A17" s="68" t="s">
        <v>133</v>
      </c>
      <c r="B17" s="51">
        <f>SUM(B15:B16)</f>
        <v>26002</v>
      </c>
      <c r="C17" s="51">
        <f t="shared" ref="C17:D17" si="2">SUM(C15:C16)</f>
        <v>22192</v>
      </c>
      <c r="D17" s="90">
        <f t="shared" si="2"/>
        <v>3810</v>
      </c>
    </row>
    <row r="18" spans="1:4" ht="20.100000000000001" customHeight="1" x14ac:dyDescent="0.15">
      <c r="A18" s="68" t="s">
        <v>134</v>
      </c>
      <c r="B18" s="51">
        <f>B17</f>
        <v>26002</v>
      </c>
      <c r="C18" s="51">
        <f>C17</f>
        <v>22192</v>
      </c>
      <c r="D18" s="90">
        <f>D17</f>
        <v>3810</v>
      </c>
    </row>
    <row r="19" spans="1:4" ht="20.100000000000001" customHeight="1" thickBot="1" x14ac:dyDescent="0.2">
      <c r="A19" s="68" t="s">
        <v>101</v>
      </c>
      <c r="B19" s="52">
        <f>B12+B18</f>
        <v>8190541</v>
      </c>
      <c r="C19" s="52">
        <f>C12+C18</f>
        <v>7475752</v>
      </c>
      <c r="D19" s="92">
        <f>D12+D18</f>
        <v>714789</v>
      </c>
    </row>
    <row r="20" spans="1:4" ht="20.100000000000001" customHeight="1" thickTop="1" x14ac:dyDescent="0.15">
      <c r="A20" s="73" t="s">
        <v>103</v>
      </c>
      <c r="B20" s="50"/>
      <c r="C20" s="50"/>
      <c r="D20" s="89"/>
    </row>
    <row r="21" spans="1:4" ht="20.100000000000001" customHeight="1" x14ac:dyDescent="0.15">
      <c r="A21" s="65" t="s">
        <v>105</v>
      </c>
      <c r="B21" s="50"/>
      <c r="C21" s="50"/>
      <c r="D21" s="89"/>
    </row>
    <row r="22" spans="1:4" ht="20.100000000000001" customHeight="1" x14ac:dyDescent="0.15">
      <c r="A22" s="67" t="s">
        <v>106</v>
      </c>
      <c r="B22" s="50">
        <v>895629</v>
      </c>
      <c r="C22" s="50">
        <v>197157</v>
      </c>
      <c r="D22" s="89">
        <f>B22-C22</f>
        <v>698472</v>
      </c>
    </row>
    <row r="23" spans="1:4" ht="20.100000000000001" customHeight="1" x14ac:dyDescent="0.15">
      <c r="A23" s="67" t="s">
        <v>108</v>
      </c>
      <c r="B23" s="50">
        <v>90050</v>
      </c>
      <c r="C23" s="50">
        <v>55939</v>
      </c>
      <c r="D23" s="89">
        <f>B23-C23</f>
        <v>34111</v>
      </c>
    </row>
    <row r="24" spans="1:4" ht="20.100000000000001" customHeight="1" x14ac:dyDescent="0.15">
      <c r="A24" s="67" t="s">
        <v>107</v>
      </c>
      <c r="B24" s="50">
        <v>39000</v>
      </c>
      <c r="C24" s="50">
        <v>45000</v>
      </c>
      <c r="D24" s="89">
        <f>B24-C24</f>
        <v>-6000</v>
      </c>
    </row>
    <row r="25" spans="1:4" ht="20.100000000000001" customHeight="1" x14ac:dyDescent="0.15">
      <c r="A25" s="68" t="s">
        <v>135</v>
      </c>
      <c r="B25" s="51">
        <f>SUM(B22:B24)</f>
        <v>1024679</v>
      </c>
      <c r="C25" s="51">
        <f>SUM(C22:C24)</f>
        <v>298096</v>
      </c>
      <c r="D25" s="90">
        <f>SUM(D22:D24)</f>
        <v>726583</v>
      </c>
    </row>
    <row r="26" spans="1:4" ht="20.100000000000001" customHeight="1" thickBot="1" x14ac:dyDescent="0.2">
      <c r="A26" s="68" t="s">
        <v>109</v>
      </c>
      <c r="B26" s="52">
        <f>B25</f>
        <v>1024679</v>
      </c>
      <c r="C26" s="52">
        <f>C25</f>
        <v>298096</v>
      </c>
      <c r="D26" s="92">
        <f>D25</f>
        <v>726583</v>
      </c>
    </row>
    <row r="27" spans="1:4" ht="20.100000000000001" customHeight="1" thickTop="1" x14ac:dyDescent="0.15">
      <c r="A27" s="73" t="s">
        <v>110</v>
      </c>
      <c r="B27" s="50"/>
      <c r="C27" s="50"/>
      <c r="D27" s="89"/>
    </row>
    <row r="28" spans="1:4" ht="20.100000000000001" customHeight="1" x14ac:dyDescent="0.15">
      <c r="A28" s="65" t="s">
        <v>111</v>
      </c>
      <c r="B28" s="50">
        <f>B19-B26</f>
        <v>7165862</v>
      </c>
      <c r="C28" s="50">
        <f>C19-C26</f>
        <v>7177656</v>
      </c>
      <c r="D28" s="89">
        <f>D19-D26</f>
        <v>-11794</v>
      </c>
    </row>
    <row r="29" spans="1:4" ht="20.100000000000001" customHeight="1" thickBot="1" x14ac:dyDescent="0.2">
      <c r="A29" s="68" t="s">
        <v>112</v>
      </c>
      <c r="B29" s="52">
        <f>B28</f>
        <v>7165862</v>
      </c>
      <c r="C29" s="52">
        <f>C28</f>
        <v>7177656</v>
      </c>
      <c r="D29" s="92">
        <f t="shared" ref="D29" si="3">D28</f>
        <v>-11794</v>
      </c>
    </row>
    <row r="30" spans="1:4" ht="20.100000000000001" customHeight="1" thickTop="1" thickBot="1" x14ac:dyDescent="0.2">
      <c r="A30" s="74" t="s">
        <v>113</v>
      </c>
      <c r="B30" s="75">
        <f>B26+B29</f>
        <v>8190541</v>
      </c>
      <c r="C30" s="75">
        <f>C26+C29</f>
        <v>7475752</v>
      </c>
      <c r="D30" s="93">
        <f t="shared" ref="D30" si="4">D26+D29</f>
        <v>714789</v>
      </c>
    </row>
    <row r="31" spans="1:4" s="2" customFormat="1" ht="20.100000000000001" customHeight="1" x14ac:dyDescent="0.15">
      <c r="B31"/>
      <c r="C31"/>
      <c r="D31"/>
    </row>
    <row r="32" spans="1:4" s="2" customFormat="1" ht="20.100000000000001" customHeight="1" x14ac:dyDescent="0.15">
      <c r="B32"/>
      <c r="C32"/>
      <c r="D32"/>
    </row>
  </sheetData>
  <mergeCells count="6">
    <mergeCell ref="B2:C2"/>
    <mergeCell ref="B3:C3"/>
    <mergeCell ref="A4:A5"/>
    <mergeCell ref="C4:C5"/>
    <mergeCell ref="D4:D5"/>
    <mergeCell ref="B4:B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28" sqref="B28"/>
    </sheetView>
  </sheetViews>
  <sheetFormatPr defaultRowHeight="13.5" x14ac:dyDescent="0.15"/>
  <cols>
    <col min="1" max="1" width="30.625" style="2" customWidth="1"/>
    <col min="2" max="6" width="18.625" customWidth="1"/>
    <col min="7" max="7" width="10.625" bestFit="1" customWidth="1"/>
    <col min="8" max="8" width="10.625" customWidth="1"/>
    <col min="9" max="9" width="9.125" bestFit="1" customWidth="1"/>
    <col min="10" max="11" width="10.625" customWidth="1"/>
  </cols>
  <sheetData>
    <row r="1" spans="1:11" ht="20.100000000000001" customHeight="1" x14ac:dyDescent="0.15">
      <c r="A1" s="19" t="s">
        <v>118</v>
      </c>
    </row>
    <row r="2" spans="1:11" ht="27.95" customHeight="1" x14ac:dyDescent="0.15">
      <c r="A2" s="9"/>
      <c r="C2" s="165" t="s">
        <v>115</v>
      </c>
      <c r="D2" s="165"/>
      <c r="E2" s="27"/>
    </row>
    <row r="3" spans="1:11" ht="20.100000000000001" customHeight="1" thickBot="1" x14ac:dyDescent="0.2">
      <c r="B3" s="155" t="s">
        <v>229</v>
      </c>
      <c r="C3" s="155"/>
      <c r="D3" s="155"/>
      <c r="E3" s="156"/>
      <c r="F3" s="10" t="s">
        <v>43</v>
      </c>
    </row>
    <row r="4" spans="1:11" ht="18" customHeight="1" x14ac:dyDescent="0.15">
      <c r="A4" s="157" t="s">
        <v>39</v>
      </c>
      <c r="B4" s="62" t="s">
        <v>60</v>
      </c>
      <c r="C4" s="62" t="s">
        <v>62</v>
      </c>
      <c r="D4" s="159" t="s">
        <v>63</v>
      </c>
      <c r="E4" s="63" t="s">
        <v>71</v>
      </c>
      <c r="F4" s="161" t="s">
        <v>9</v>
      </c>
    </row>
    <row r="5" spans="1:11" ht="18" customHeight="1" thickBot="1" x14ac:dyDescent="0.2">
      <c r="A5" s="158"/>
      <c r="B5" s="77" t="s">
        <v>61</v>
      </c>
      <c r="C5" s="77" t="s">
        <v>116</v>
      </c>
      <c r="D5" s="160"/>
      <c r="E5" s="78" t="s">
        <v>117</v>
      </c>
      <c r="F5" s="162"/>
    </row>
    <row r="6" spans="1:11" ht="20.100000000000001" customHeight="1" x14ac:dyDescent="0.15">
      <c r="A6" s="73" t="s">
        <v>102</v>
      </c>
      <c r="B6" s="50"/>
      <c r="C6" s="50"/>
      <c r="D6" s="50"/>
      <c r="E6" s="50"/>
      <c r="F6" s="66"/>
    </row>
    <row r="7" spans="1:11" ht="20.100000000000001" customHeight="1" x14ac:dyDescent="0.15">
      <c r="A7" s="65" t="s">
        <v>95</v>
      </c>
      <c r="B7" s="50"/>
      <c r="C7" s="50"/>
      <c r="D7" s="50"/>
      <c r="E7" s="50"/>
      <c r="F7" s="66">
        <f>SUM(B7:E7)</f>
        <v>0</v>
      </c>
    </row>
    <row r="8" spans="1:11" ht="20.100000000000001" customHeight="1" x14ac:dyDescent="0.15">
      <c r="A8" s="67" t="s">
        <v>96</v>
      </c>
      <c r="B8" s="50">
        <v>649529</v>
      </c>
      <c r="C8" s="50">
        <v>242</v>
      </c>
      <c r="D8" s="50">
        <v>5010521</v>
      </c>
      <c r="E8" s="50"/>
      <c r="F8" s="66">
        <f>SUM(B8:E8)</f>
        <v>5660292</v>
      </c>
    </row>
    <row r="9" spans="1:11" ht="20.100000000000001" customHeight="1" x14ac:dyDescent="0.15">
      <c r="A9" s="67" t="s">
        <v>47</v>
      </c>
      <c r="B9" s="50">
        <v>1500000</v>
      </c>
      <c r="C9" s="50"/>
      <c r="D9" s="50">
        <v>1004247</v>
      </c>
      <c r="E9" s="50"/>
      <c r="F9" s="66">
        <f>SUM(B9:E9)</f>
        <v>2504247</v>
      </c>
    </row>
    <row r="10" spans="1:11" ht="20.100000000000001" customHeight="1" x14ac:dyDescent="0.15">
      <c r="A10" s="68" t="s">
        <v>132</v>
      </c>
      <c r="B10" s="51">
        <f>SUM(B8:B9)</f>
        <v>2149529</v>
      </c>
      <c r="C10" s="51">
        <f>SUM(C8:C9)</f>
        <v>242</v>
      </c>
      <c r="D10" s="51">
        <f>SUM(D8:D9)</f>
        <v>6014768</v>
      </c>
      <c r="E10" s="51">
        <f>SUM(E8:E9)</f>
        <v>0</v>
      </c>
      <c r="F10" s="69">
        <f>SUM(F8:F9)</f>
        <v>8164539</v>
      </c>
      <c r="G10" s="123"/>
      <c r="H10" s="124" t="s">
        <v>220</v>
      </c>
      <c r="I10" s="124" t="s">
        <v>221</v>
      </c>
      <c r="J10" s="124" t="s">
        <v>222</v>
      </c>
      <c r="K10" s="125" t="s">
        <v>223</v>
      </c>
    </row>
    <row r="11" spans="1:11" ht="20.100000000000001" customHeight="1" x14ac:dyDescent="0.15">
      <c r="A11" s="65" t="s">
        <v>104</v>
      </c>
      <c r="B11" s="50"/>
      <c r="C11" s="50"/>
      <c r="D11" s="50"/>
      <c r="E11" s="50"/>
      <c r="F11" s="70"/>
      <c r="G11" s="123" t="s">
        <v>249</v>
      </c>
      <c r="H11" s="126">
        <v>1244778</v>
      </c>
      <c r="I11" s="126">
        <v>242</v>
      </c>
      <c r="J11" s="126">
        <v>5917032</v>
      </c>
      <c r="K11" s="126">
        <f>SUM(H11:J11)</f>
        <v>7162052</v>
      </c>
    </row>
    <row r="12" spans="1:11" ht="20.100000000000001" customHeight="1" x14ac:dyDescent="0.15">
      <c r="A12" s="71" t="s">
        <v>98</v>
      </c>
      <c r="B12" s="50"/>
      <c r="C12" s="50"/>
      <c r="D12" s="50"/>
      <c r="E12" s="50"/>
      <c r="F12" s="70"/>
      <c r="G12" s="123" t="s">
        <v>250</v>
      </c>
      <c r="H12" s="126">
        <v>904751</v>
      </c>
      <c r="I12" s="126">
        <v>0</v>
      </c>
      <c r="J12" s="126">
        <v>119928</v>
      </c>
      <c r="K12" s="126">
        <f t="shared" ref="K12" si="0">SUM(H12:J12)</f>
        <v>1024679</v>
      </c>
    </row>
    <row r="13" spans="1:11" ht="20.100000000000001" customHeight="1" x14ac:dyDescent="0.15">
      <c r="A13" s="67" t="s">
        <v>49</v>
      </c>
      <c r="B13" s="50"/>
      <c r="C13" s="50"/>
      <c r="D13" s="50">
        <v>2</v>
      </c>
      <c r="E13" s="50"/>
      <c r="F13" s="66">
        <f>SUM(D13:E13)</f>
        <v>2</v>
      </c>
      <c r="G13" s="123" t="s">
        <v>224</v>
      </c>
      <c r="H13" s="126"/>
      <c r="I13" s="126"/>
      <c r="J13" s="126">
        <v>22192</v>
      </c>
      <c r="K13" s="126">
        <f>J13-J14</f>
        <v>-3808</v>
      </c>
    </row>
    <row r="14" spans="1:11" ht="20.100000000000001" customHeight="1" x14ac:dyDescent="0.15">
      <c r="A14" s="67" t="s">
        <v>100</v>
      </c>
      <c r="B14" s="50"/>
      <c r="C14" s="50"/>
      <c r="D14" s="50">
        <v>26000</v>
      </c>
      <c r="E14" s="50"/>
      <c r="F14" s="66">
        <f>SUM(D14:E14)</f>
        <v>26000</v>
      </c>
      <c r="G14" s="123" t="s">
        <v>251</v>
      </c>
      <c r="H14" s="126"/>
      <c r="I14" s="126"/>
      <c r="J14" s="126">
        <v>26000</v>
      </c>
      <c r="K14" s="126">
        <f t="shared" ref="K14" si="1">SUM(H14:J14)</f>
        <v>26000</v>
      </c>
    </row>
    <row r="15" spans="1:11" ht="20.100000000000001" customHeight="1" x14ac:dyDescent="0.15">
      <c r="A15" s="68" t="s">
        <v>133</v>
      </c>
      <c r="B15" s="49">
        <f>SUM(B13:B14)</f>
        <v>0</v>
      </c>
      <c r="C15" s="49">
        <f t="shared" ref="C15:F15" si="2">SUM(C13:C14)</f>
        <v>0</v>
      </c>
      <c r="D15" s="49">
        <f t="shared" si="2"/>
        <v>26002</v>
      </c>
      <c r="E15" s="49">
        <f t="shared" si="2"/>
        <v>0</v>
      </c>
      <c r="F15" s="64">
        <f t="shared" si="2"/>
        <v>26002</v>
      </c>
      <c r="G15" s="123" t="s">
        <v>252</v>
      </c>
      <c r="H15" s="126">
        <v>1500000</v>
      </c>
      <c r="I15" s="126"/>
      <c r="J15" s="126">
        <v>1004247</v>
      </c>
      <c r="K15" s="126">
        <f t="shared" ref="K15" si="3">SUM(H15:J15)</f>
        <v>2504247</v>
      </c>
    </row>
    <row r="16" spans="1:11" ht="20.100000000000001" customHeight="1" x14ac:dyDescent="0.15">
      <c r="A16" s="68" t="s">
        <v>134</v>
      </c>
      <c r="B16" s="49">
        <f>B15</f>
        <v>0</v>
      </c>
      <c r="C16" s="49">
        <f t="shared" ref="C16:F16" si="4">C15</f>
        <v>0</v>
      </c>
      <c r="D16" s="49">
        <f t="shared" si="4"/>
        <v>26002</v>
      </c>
      <c r="E16" s="49">
        <f t="shared" si="4"/>
        <v>0</v>
      </c>
      <c r="F16" s="64">
        <f t="shared" si="4"/>
        <v>26002</v>
      </c>
      <c r="G16" s="123" t="s">
        <v>225</v>
      </c>
      <c r="H16" s="126">
        <f>(H11+H12)-(H13+H14+H15)</f>
        <v>649529</v>
      </c>
      <c r="I16" s="126">
        <f t="shared" ref="I16" si="5">(I11+I12)-(I13+I14+I15)</f>
        <v>242</v>
      </c>
      <c r="J16" s="126">
        <f>(J11+J12)-(K13+J14+J15)</f>
        <v>5010521</v>
      </c>
      <c r="K16" s="126">
        <f t="shared" ref="K16" si="6">(K11+K12)-(K13+K14+K15)</f>
        <v>5660292</v>
      </c>
    </row>
    <row r="17" spans="1:11" ht="20.100000000000001" customHeight="1" thickBot="1" x14ac:dyDescent="0.2">
      <c r="A17" s="68" t="s">
        <v>101</v>
      </c>
      <c r="B17" s="52">
        <f>B10+B16</f>
        <v>2149529</v>
      </c>
      <c r="C17" s="52">
        <f t="shared" ref="C17:F17" si="7">C10+C16</f>
        <v>242</v>
      </c>
      <c r="D17" s="52">
        <f t="shared" si="7"/>
        <v>6040770</v>
      </c>
      <c r="E17" s="52">
        <f t="shared" si="7"/>
        <v>0</v>
      </c>
      <c r="F17" s="72">
        <f t="shared" si="7"/>
        <v>8190541</v>
      </c>
      <c r="G17" s="123"/>
      <c r="H17" s="124"/>
      <c r="I17" s="124"/>
      <c r="J17" s="124"/>
      <c r="K17" s="125"/>
    </row>
    <row r="18" spans="1:11" ht="20.100000000000001" customHeight="1" thickTop="1" x14ac:dyDescent="0.15">
      <c r="A18" s="73" t="s">
        <v>103</v>
      </c>
      <c r="B18" s="50"/>
      <c r="C18" s="50"/>
      <c r="D18" s="50"/>
      <c r="E18" s="50"/>
      <c r="F18" s="66"/>
      <c r="H18" s="126"/>
      <c r="I18" s="126"/>
      <c r="J18" s="126"/>
      <c r="K18" s="126"/>
    </row>
    <row r="19" spans="1:11" ht="20.100000000000001" customHeight="1" x14ac:dyDescent="0.15">
      <c r="A19" s="65" t="s">
        <v>105</v>
      </c>
      <c r="B19" s="50"/>
      <c r="C19" s="50"/>
      <c r="D19" s="50"/>
      <c r="E19" s="50"/>
      <c r="F19" s="66"/>
      <c r="H19" s="127"/>
      <c r="I19" s="127"/>
      <c r="J19" s="127"/>
      <c r="K19" s="127"/>
    </row>
    <row r="20" spans="1:11" ht="20.100000000000001" customHeight="1" x14ac:dyDescent="0.15">
      <c r="A20" s="67" t="s">
        <v>106</v>
      </c>
      <c r="B20" s="50">
        <v>872435</v>
      </c>
      <c r="C20" s="50"/>
      <c r="D20" s="50">
        <v>23194</v>
      </c>
      <c r="E20" s="50"/>
      <c r="F20" s="66">
        <f>SUM(B20:E20)</f>
        <v>895629</v>
      </c>
      <c r="H20" s="58"/>
      <c r="I20" s="58"/>
      <c r="J20" s="58"/>
      <c r="K20" s="127"/>
    </row>
    <row r="21" spans="1:11" ht="20.100000000000001" customHeight="1" x14ac:dyDescent="0.15">
      <c r="A21" s="67" t="s">
        <v>108</v>
      </c>
      <c r="B21" s="50">
        <v>12316</v>
      </c>
      <c r="C21" s="50"/>
      <c r="D21" s="50">
        <v>77734</v>
      </c>
      <c r="E21" s="50"/>
      <c r="F21" s="66">
        <f>SUM(B21:E21)</f>
        <v>90050</v>
      </c>
      <c r="H21" s="58"/>
      <c r="I21" s="58"/>
      <c r="J21" s="58"/>
      <c r="K21" s="127"/>
    </row>
    <row r="22" spans="1:11" ht="20.100000000000001" customHeight="1" x14ac:dyDescent="0.15">
      <c r="A22" s="67" t="s">
        <v>107</v>
      </c>
      <c r="B22" s="50">
        <v>20000</v>
      </c>
      <c r="C22" s="50"/>
      <c r="D22" s="50">
        <v>19000</v>
      </c>
      <c r="E22" s="50"/>
      <c r="F22" s="66">
        <f t="shared" ref="F22" si="8">SUM(B22:E22)</f>
        <v>39000</v>
      </c>
      <c r="H22" s="58"/>
      <c r="I22" s="58"/>
      <c r="J22" s="58"/>
      <c r="K22" s="127"/>
    </row>
    <row r="23" spans="1:11" ht="20.100000000000001" customHeight="1" x14ac:dyDescent="0.15">
      <c r="A23" s="68" t="s">
        <v>135</v>
      </c>
      <c r="B23" s="51">
        <f>SUM(B20:B22)</f>
        <v>904751</v>
      </c>
      <c r="C23" s="51">
        <f>SUM(C20:C22)</f>
        <v>0</v>
      </c>
      <c r="D23" s="51">
        <f>SUM(D20:D22)</f>
        <v>119928</v>
      </c>
      <c r="E23" s="51">
        <f>SUM(E20:E22)</f>
        <v>0</v>
      </c>
      <c r="F23" s="69">
        <f>SUM(F20:F22)</f>
        <v>1024679</v>
      </c>
      <c r="H23" s="58"/>
      <c r="I23" s="58"/>
      <c r="J23" s="58"/>
      <c r="K23" s="59"/>
    </row>
    <row r="24" spans="1:11" ht="20.100000000000001" customHeight="1" thickBot="1" x14ac:dyDescent="0.2">
      <c r="A24" s="68" t="s">
        <v>109</v>
      </c>
      <c r="B24" s="52">
        <f>B23</f>
        <v>904751</v>
      </c>
      <c r="C24" s="52">
        <f t="shared" ref="C24:F24" si="9">C23</f>
        <v>0</v>
      </c>
      <c r="D24" s="52">
        <f t="shared" si="9"/>
        <v>119928</v>
      </c>
      <c r="E24" s="52">
        <f t="shared" si="9"/>
        <v>0</v>
      </c>
      <c r="F24" s="72">
        <f t="shared" si="9"/>
        <v>1024679</v>
      </c>
    </row>
    <row r="25" spans="1:11" ht="20.100000000000001" customHeight="1" thickTop="1" x14ac:dyDescent="0.15">
      <c r="A25" s="73" t="s">
        <v>110</v>
      </c>
      <c r="B25" s="50"/>
      <c r="C25" s="50"/>
      <c r="D25" s="50"/>
      <c r="E25" s="50"/>
      <c r="F25" s="66"/>
    </row>
    <row r="26" spans="1:11" ht="20.100000000000001" customHeight="1" x14ac:dyDescent="0.15">
      <c r="A26" s="65" t="s">
        <v>111</v>
      </c>
      <c r="B26" s="50">
        <f>B17-B24</f>
        <v>1244778</v>
      </c>
      <c r="C26" s="50">
        <f>C17-C24</f>
        <v>242</v>
      </c>
      <c r="D26" s="50">
        <f>D17-D24</f>
        <v>5920842</v>
      </c>
      <c r="E26" s="50">
        <f>E17-E24</f>
        <v>0</v>
      </c>
      <c r="F26" s="66">
        <f>F17-F24</f>
        <v>7165862</v>
      </c>
      <c r="G26" s="123"/>
      <c r="H26" s="124"/>
      <c r="I26" s="124"/>
      <c r="J26" s="124"/>
      <c r="K26" s="125"/>
    </row>
    <row r="27" spans="1:11" ht="20.100000000000001" customHeight="1" thickBot="1" x14ac:dyDescent="0.2">
      <c r="A27" s="68" t="s">
        <v>112</v>
      </c>
      <c r="B27" s="52">
        <f>B26</f>
        <v>1244778</v>
      </c>
      <c r="C27" s="52">
        <f t="shared" ref="C27:F27" si="10">C26</f>
        <v>242</v>
      </c>
      <c r="D27" s="52">
        <f t="shared" si="10"/>
        <v>5920842</v>
      </c>
      <c r="E27" s="52">
        <f t="shared" si="10"/>
        <v>0</v>
      </c>
      <c r="F27" s="72">
        <f t="shared" si="10"/>
        <v>7165862</v>
      </c>
      <c r="G27" s="96"/>
      <c r="H27" s="126"/>
      <c r="I27" s="126"/>
      <c r="J27" s="126"/>
      <c r="K27" s="126"/>
    </row>
    <row r="28" spans="1:11" ht="20.100000000000001" customHeight="1" thickTop="1" thickBot="1" x14ac:dyDescent="0.2">
      <c r="A28" s="74" t="s">
        <v>113</v>
      </c>
      <c r="B28" s="75">
        <f>B27+B24</f>
        <v>2149529</v>
      </c>
      <c r="C28" s="75">
        <v>242</v>
      </c>
      <c r="D28" s="75">
        <f>D27+D24</f>
        <v>6040770</v>
      </c>
      <c r="E28" s="75">
        <f>E17+E27</f>
        <v>0</v>
      </c>
      <c r="F28" s="76">
        <f>F27+F24</f>
        <v>8190541</v>
      </c>
    </row>
    <row r="29" spans="1:11" s="2" customFormat="1" ht="20.100000000000001" customHeight="1" x14ac:dyDescent="0.15">
      <c r="B29"/>
      <c r="C29"/>
      <c r="D29"/>
      <c r="E29"/>
      <c r="F29"/>
    </row>
    <row r="30" spans="1:11" s="2" customFormat="1" ht="20.100000000000001" customHeight="1" x14ac:dyDescent="0.15">
      <c r="B30"/>
      <c r="C30"/>
      <c r="D30"/>
      <c r="E30"/>
      <c r="F30"/>
    </row>
  </sheetData>
  <mergeCells count="5">
    <mergeCell ref="B3:E3"/>
    <mergeCell ref="A4:A5"/>
    <mergeCell ref="F4:F5"/>
    <mergeCell ref="C2:D2"/>
    <mergeCell ref="D4:D5"/>
  </mergeCells>
  <phoneticPr fontId="1"/>
  <printOptions horizontalCentered="1"/>
  <pageMargins left="1.1811023622047245" right="0.39370078740157483" top="0.59055118110236227" bottom="0.39370078740157483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115" zoomScaleNormal="80" zoomScaleSheetLayoutView="115" workbookViewId="0">
      <pane xSplit="1" ySplit="5" topLeftCell="B54" activePane="bottomRight" state="frozen"/>
      <selection pane="topRight" activeCell="B1" sqref="B1"/>
      <selection pane="bottomLeft" activeCell="A4" sqref="A4"/>
      <selection pane="bottomRight" activeCell="B48" sqref="B48"/>
    </sheetView>
  </sheetViews>
  <sheetFormatPr defaultRowHeight="13.5" x14ac:dyDescent="0.15"/>
  <cols>
    <col min="1" max="1" width="30.625" style="2" customWidth="1"/>
    <col min="2" max="4" width="22.625" customWidth="1"/>
    <col min="5" max="5" width="10.25" bestFit="1" customWidth="1"/>
  </cols>
  <sheetData>
    <row r="1" spans="1:4" ht="20.100000000000001" customHeight="1" x14ac:dyDescent="0.15">
      <c r="A1" s="19" t="s">
        <v>119</v>
      </c>
    </row>
    <row r="2" spans="1:4" ht="27.95" customHeight="1" x14ac:dyDescent="0.15">
      <c r="A2" s="9"/>
      <c r="B2" s="154" t="s">
        <v>120</v>
      </c>
      <c r="C2" s="154"/>
    </row>
    <row r="3" spans="1:4" ht="20.100000000000001" customHeight="1" x14ac:dyDescent="0.15">
      <c r="B3" s="139" t="s">
        <v>227</v>
      </c>
      <c r="C3" s="140"/>
      <c r="D3" s="10" t="s">
        <v>43</v>
      </c>
    </row>
    <row r="4" spans="1:4" ht="18" customHeight="1" x14ac:dyDescent="0.15">
      <c r="A4" s="150" t="s">
        <v>39</v>
      </c>
      <c r="B4" s="148" t="s">
        <v>92</v>
      </c>
      <c r="C4" s="166" t="s">
        <v>93</v>
      </c>
      <c r="D4" s="151" t="s">
        <v>94</v>
      </c>
    </row>
    <row r="5" spans="1:4" ht="18" customHeight="1" x14ac:dyDescent="0.15">
      <c r="A5" s="151"/>
      <c r="B5" s="149"/>
      <c r="C5" s="167"/>
      <c r="D5" s="151"/>
    </row>
    <row r="6" spans="1:4" ht="20.100000000000001" customHeight="1" x14ac:dyDescent="0.15">
      <c r="A6" s="20" t="s">
        <v>121</v>
      </c>
      <c r="B6" s="22"/>
      <c r="C6" s="22"/>
      <c r="D6" s="94"/>
    </row>
    <row r="7" spans="1:4" ht="20.100000000000001" customHeight="1" x14ac:dyDescent="0.15">
      <c r="A7" s="21" t="s">
        <v>76</v>
      </c>
      <c r="B7" s="23"/>
      <c r="C7" s="23"/>
      <c r="D7" s="95"/>
    </row>
    <row r="8" spans="1:4" ht="20.100000000000001" customHeight="1" x14ac:dyDescent="0.15">
      <c r="A8" s="21" t="s">
        <v>122</v>
      </c>
      <c r="B8" s="23"/>
      <c r="C8" s="23"/>
      <c r="D8" s="95"/>
    </row>
    <row r="9" spans="1:4" ht="20.100000000000001" customHeight="1" x14ac:dyDescent="0.15">
      <c r="A9" s="21" t="s">
        <v>54</v>
      </c>
      <c r="B9" s="23"/>
      <c r="C9" s="23"/>
      <c r="D9" s="95"/>
    </row>
    <row r="10" spans="1:4" ht="20.100000000000001" customHeight="1" x14ac:dyDescent="0.15">
      <c r="A10" s="24" t="s">
        <v>55</v>
      </c>
      <c r="B10" s="23">
        <v>111000</v>
      </c>
      <c r="C10" s="23">
        <v>105000</v>
      </c>
      <c r="D10" s="95">
        <f>B10-C10</f>
        <v>6000</v>
      </c>
    </row>
    <row r="11" spans="1:4" ht="20.100000000000001" customHeight="1" x14ac:dyDescent="0.15">
      <c r="A11" s="24" t="s">
        <v>56</v>
      </c>
      <c r="B11" s="23">
        <v>2196000</v>
      </c>
      <c r="C11" s="23">
        <v>2484000</v>
      </c>
      <c r="D11" s="95">
        <f>B11-C11</f>
        <v>-288000</v>
      </c>
    </row>
    <row r="12" spans="1:4" ht="20.100000000000001" customHeight="1" x14ac:dyDescent="0.15">
      <c r="A12" s="21" t="s">
        <v>79</v>
      </c>
      <c r="B12" s="23"/>
      <c r="C12" s="23"/>
      <c r="D12" s="95"/>
    </row>
    <row r="13" spans="1:4" ht="20.100000000000001" customHeight="1" x14ac:dyDescent="0.15">
      <c r="A13" s="24" t="s">
        <v>123</v>
      </c>
      <c r="B13" s="23">
        <v>5178000</v>
      </c>
      <c r="C13" s="23">
        <v>6428000</v>
      </c>
      <c r="D13" s="95">
        <f>B13-C13</f>
        <v>-1250000</v>
      </c>
    </row>
    <row r="14" spans="1:4" ht="20.100000000000001" customHeight="1" x14ac:dyDescent="0.15">
      <c r="A14" s="21" t="s">
        <v>136</v>
      </c>
      <c r="B14" s="23"/>
      <c r="C14" s="23"/>
      <c r="D14" s="95"/>
    </row>
    <row r="15" spans="1:4" ht="20.100000000000001" customHeight="1" x14ac:dyDescent="0.15">
      <c r="A15" s="24" t="s">
        <v>15</v>
      </c>
      <c r="B15" s="23">
        <v>1140000</v>
      </c>
      <c r="C15" s="23">
        <v>1140000</v>
      </c>
      <c r="D15" s="95">
        <f>B15-C15</f>
        <v>0</v>
      </c>
    </row>
    <row r="16" spans="1:4" ht="20.100000000000001" customHeight="1" x14ac:dyDescent="0.15">
      <c r="A16" s="21" t="s">
        <v>16</v>
      </c>
      <c r="B16" s="23"/>
      <c r="C16" s="23"/>
      <c r="D16" s="95"/>
    </row>
    <row r="17" spans="1:4" ht="20.100000000000001" customHeight="1" x14ac:dyDescent="0.15">
      <c r="A17" s="24" t="s">
        <v>16</v>
      </c>
      <c r="B17" s="23">
        <v>4808112</v>
      </c>
      <c r="C17" s="23">
        <v>4326506</v>
      </c>
      <c r="D17" s="95">
        <f>B17-C17</f>
        <v>481606</v>
      </c>
    </row>
    <row r="18" spans="1:4" ht="20.100000000000001" customHeight="1" x14ac:dyDescent="0.15">
      <c r="A18" s="21" t="s">
        <v>58</v>
      </c>
      <c r="B18" s="23"/>
      <c r="C18" s="23" t="s">
        <v>212</v>
      </c>
      <c r="D18" s="95"/>
    </row>
    <row r="19" spans="1:4" ht="20.100000000000001" customHeight="1" x14ac:dyDescent="0.15">
      <c r="A19" s="24" t="s">
        <v>17</v>
      </c>
      <c r="B19" s="23">
        <v>650</v>
      </c>
      <c r="C19" s="23">
        <v>1465</v>
      </c>
      <c r="D19" s="95">
        <f>B19-C19</f>
        <v>-815</v>
      </c>
    </row>
    <row r="20" spans="1:4" ht="20.100000000000001" customHeight="1" x14ac:dyDescent="0.15">
      <c r="A20" s="21" t="s">
        <v>124</v>
      </c>
      <c r="B20" s="23"/>
      <c r="C20" s="23"/>
      <c r="D20" s="95"/>
    </row>
    <row r="21" spans="1:4" ht="20.100000000000001" customHeight="1" x14ac:dyDescent="0.15">
      <c r="A21" s="24" t="s">
        <v>84</v>
      </c>
      <c r="B21" s="23">
        <v>76697</v>
      </c>
      <c r="C21" s="23">
        <v>88006</v>
      </c>
      <c r="D21" s="95">
        <f>B21-C21</f>
        <v>-11309</v>
      </c>
    </row>
    <row r="22" spans="1:4" ht="20.100000000000001" customHeight="1" x14ac:dyDescent="0.15">
      <c r="A22" s="30" t="s">
        <v>141</v>
      </c>
      <c r="B22" s="15">
        <f>SUM(B10:B21)</f>
        <v>13510459</v>
      </c>
      <c r="C22" s="15">
        <f>SUM(C10:C21)</f>
        <v>14572977</v>
      </c>
      <c r="D22" s="86">
        <f>SUM(D10:D21)</f>
        <v>-1062518</v>
      </c>
    </row>
    <row r="23" spans="1:4" ht="20.100000000000001" customHeight="1" x14ac:dyDescent="0.15">
      <c r="A23" s="29" t="s">
        <v>125</v>
      </c>
      <c r="B23" s="23"/>
      <c r="C23" s="23"/>
      <c r="D23" s="95"/>
    </row>
    <row r="24" spans="1:4" ht="20.100000000000001" customHeight="1" x14ac:dyDescent="0.15">
      <c r="A24" s="21" t="s">
        <v>86</v>
      </c>
      <c r="B24" s="23"/>
      <c r="C24" s="23"/>
      <c r="D24" s="95"/>
    </row>
    <row r="25" spans="1:4" ht="20.100000000000001" customHeight="1" x14ac:dyDescent="0.15">
      <c r="A25" s="25" t="s">
        <v>0</v>
      </c>
      <c r="B25" s="23">
        <v>4584701</v>
      </c>
      <c r="C25" s="23">
        <v>4778060</v>
      </c>
      <c r="D25" s="95">
        <f>B25-C25</f>
        <v>-193359</v>
      </c>
    </row>
    <row r="26" spans="1:4" ht="20.100000000000001" customHeight="1" x14ac:dyDescent="0.15">
      <c r="A26" s="25" t="s">
        <v>19</v>
      </c>
      <c r="B26" s="23">
        <v>372916</v>
      </c>
      <c r="C26" s="23">
        <v>375712</v>
      </c>
      <c r="D26" s="95">
        <f t="shared" ref="D26:D55" si="0">B26-C26</f>
        <v>-2796</v>
      </c>
    </row>
    <row r="27" spans="1:4" ht="20.100000000000001" customHeight="1" x14ac:dyDescent="0.15">
      <c r="A27" s="25" t="s">
        <v>1</v>
      </c>
      <c r="B27" s="23">
        <v>1411890</v>
      </c>
      <c r="C27" s="23">
        <v>851300</v>
      </c>
      <c r="D27" s="95">
        <f t="shared" si="0"/>
        <v>560590</v>
      </c>
    </row>
    <row r="28" spans="1:4" ht="20.100000000000001" customHeight="1" x14ac:dyDescent="0.15">
      <c r="A28" s="25" t="s">
        <v>2</v>
      </c>
      <c r="B28" s="23">
        <v>352897</v>
      </c>
      <c r="C28" s="23">
        <v>384885</v>
      </c>
      <c r="D28" s="95">
        <f t="shared" si="0"/>
        <v>-31988</v>
      </c>
    </row>
    <row r="29" spans="1:4" ht="20.100000000000001" customHeight="1" x14ac:dyDescent="0.15">
      <c r="A29" s="25" t="s">
        <v>37</v>
      </c>
      <c r="B29" s="23">
        <v>74000</v>
      </c>
      <c r="C29" s="23">
        <v>0</v>
      </c>
      <c r="D29" s="95">
        <f t="shared" si="0"/>
        <v>74000</v>
      </c>
    </row>
    <row r="30" spans="1:4" ht="20.100000000000001" customHeight="1" x14ac:dyDescent="0.15">
      <c r="A30" s="25" t="s">
        <v>3</v>
      </c>
      <c r="B30" s="23">
        <v>166974</v>
      </c>
      <c r="C30" s="23">
        <v>289707</v>
      </c>
      <c r="D30" s="95">
        <f t="shared" si="0"/>
        <v>-122733</v>
      </c>
    </row>
    <row r="31" spans="1:4" ht="20.100000000000001" customHeight="1" x14ac:dyDescent="0.15">
      <c r="A31" s="25" t="s">
        <v>4</v>
      </c>
      <c r="B31" s="23">
        <v>169600</v>
      </c>
      <c r="C31" s="23">
        <v>152973</v>
      </c>
      <c r="D31" s="95">
        <f t="shared" si="0"/>
        <v>16627</v>
      </c>
    </row>
    <row r="32" spans="1:4" ht="20.100000000000001" customHeight="1" x14ac:dyDescent="0.15">
      <c r="A32" s="25" t="s">
        <v>8</v>
      </c>
      <c r="B32" s="23">
        <v>1034532</v>
      </c>
      <c r="C32" s="23">
        <v>455220</v>
      </c>
      <c r="D32" s="95">
        <f t="shared" si="0"/>
        <v>579312</v>
      </c>
    </row>
    <row r="33" spans="1:5" ht="20.100000000000001" customHeight="1" x14ac:dyDescent="0.15">
      <c r="A33" s="25" t="s">
        <v>7</v>
      </c>
      <c r="B33" s="23">
        <v>754038</v>
      </c>
      <c r="C33" s="23">
        <v>1361540</v>
      </c>
      <c r="D33" s="95">
        <f t="shared" si="0"/>
        <v>-607502</v>
      </c>
    </row>
    <row r="34" spans="1:5" ht="20.100000000000001" customHeight="1" x14ac:dyDescent="0.15">
      <c r="A34" s="25" t="s">
        <v>131</v>
      </c>
      <c r="B34" s="23">
        <v>92127</v>
      </c>
      <c r="C34" s="23">
        <v>90779</v>
      </c>
      <c r="D34" s="95">
        <f t="shared" si="0"/>
        <v>1348</v>
      </c>
    </row>
    <row r="35" spans="1:5" ht="20.100000000000001" customHeight="1" x14ac:dyDescent="0.15">
      <c r="A35" s="25" t="s">
        <v>38</v>
      </c>
      <c r="B35" s="23">
        <v>193704</v>
      </c>
      <c r="C35" s="23">
        <v>131810</v>
      </c>
      <c r="D35" s="95">
        <f t="shared" si="0"/>
        <v>61894</v>
      </c>
    </row>
    <row r="36" spans="1:5" ht="20.100000000000001" customHeight="1" x14ac:dyDescent="0.15">
      <c r="A36" s="25" t="s">
        <v>20</v>
      </c>
      <c r="B36" s="23">
        <v>887055</v>
      </c>
      <c r="C36" s="23">
        <v>242210</v>
      </c>
      <c r="D36" s="95">
        <f t="shared" si="0"/>
        <v>644845</v>
      </c>
    </row>
    <row r="37" spans="1:5" ht="20.100000000000001" customHeight="1" x14ac:dyDescent="0.15">
      <c r="A37" s="25" t="s">
        <v>5</v>
      </c>
      <c r="B37" s="23">
        <v>7750</v>
      </c>
      <c r="C37" s="23">
        <v>6500</v>
      </c>
      <c r="D37" s="95">
        <f t="shared" si="0"/>
        <v>1250</v>
      </c>
    </row>
    <row r="38" spans="1:5" ht="20.100000000000001" customHeight="1" x14ac:dyDescent="0.15">
      <c r="A38" s="25" t="s">
        <v>21</v>
      </c>
      <c r="B38" s="23">
        <v>483700</v>
      </c>
      <c r="C38" s="23">
        <v>167700</v>
      </c>
      <c r="D38" s="95">
        <f t="shared" si="0"/>
        <v>316000</v>
      </c>
    </row>
    <row r="39" spans="1:5" ht="20.100000000000001" customHeight="1" x14ac:dyDescent="0.15">
      <c r="A39" s="25" t="s">
        <v>12</v>
      </c>
      <c r="B39" s="23">
        <v>464314</v>
      </c>
      <c r="C39" s="23">
        <v>1670022</v>
      </c>
      <c r="D39" s="95">
        <f t="shared" si="0"/>
        <v>-1205708</v>
      </c>
    </row>
    <row r="40" spans="1:5" ht="20.100000000000001" customHeight="1" x14ac:dyDescent="0.15">
      <c r="A40" s="25" t="s">
        <v>189</v>
      </c>
      <c r="B40" s="23">
        <v>0</v>
      </c>
      <c r="C40" s="23">
        <v>0</v>
      </c>
      <c r="D40" s="95">
        <f t="shared" si="0"/>
        <v>0</v>
      </c>
    </row>
    <row r="41" spans="1:5" ht="20.100000000000001" customHeight="1" x14ac:dyDescent="0.15">
      <c r="A41" s="25" t="s">
        <v>6</v>
      </c>
      <c r="B41" s="23">
        <v>191192</v>
      </c>
      <c r="C41" s="23">
        <v>269639</v>
      </c>
      <c r="D41" s="95">
        <f t="shared" si="0"/>
        <v>-78447</v>
      </c>
      <c r="E41" s="59">
        <f>SUM(B25:B41)</f>
        <v>11241390</v>
      </c>
    </row>
    <row r="42" spans="1:5" ht="20.100000000000001" customHeight="1" x14ac:dyDescent="0.15">
      <c r="A42" s="21" t="s">
        <v>87</v>
      </c>
      <c r="B42" s="23"/>
      <c r="C42" s="23"/>
      <c r="D42" s="95">
        <f t="shared" si="0"/>
        <v>0</v>
      </c>
    </row>
    <row r="43" spans="1:5" ht="20.100000000000001" customHeight="1" x14ac:dyDescent="0.15">
      <c r="A43" s="25" t="s">
        <v>0</v>
      </c>
      <c r="B43" s="23">
        <v>878119</v>
      </c>
      <c r="C43" s="23">
        <v>1272375</v>
      </c>
      <c r="D43" s="95">
        <f t="shared" si="0"/>
        <v>-394256</v>
      </c>
    </row>
    <row r="44" spans="1:5" ht="20.100000000000001" customHeight="1" x14ac:dyDescent="0.15">
      <c r="A44" s="25" t="s">
        <v>19</v>
      </c>
      <c r="B44" s="23">
        <v>41427</v>
      </c>
      <c r="C44" s="23">
        <v>41746</v>
      </c>
      <c r="D44" s="95">
        <f t="shared" si="0"/>
        <v>-319</v>
      </c>
    </row>
    <row r="45" spans="1:5" ht="20.100000000000001" customHeight="1" x14ac:dyDescent="0.15">
      <c r="A45" s="25" t="s">
        <v>11</v>
      </c>
      <c r="B45" s="23">
        <v>16647</v>
      </c>
      <c r="C45" s="23">
        <v>20438</v>
      </c>
      <c r="D45" s="95">
        <f t="shared" si="0"/>
        <v>-3791</v>
      </c>
    </row>
    <row r="46" spans="1:5" ht="20.100000000000001" customHeight="1" x14ac:dyDescent="0.15">
      <c r="A46" s="25" t="s">
        <v>1</v>
      </c>
      <c r="B46" s="23">
        <v>97485</v>
      </c>
      <c r="C46" s="23">
        <v>164938</v>
      </c>
      <c r="D46" s="95">
        <f t="shared" si="0"/>
        <v>-67453</v>
      </c>
    </row>
    <row r="47" spans="1:5" ht="20.100000000000001" customHeight="1" x14ac:dyDescent="0.15">
      <c r="A47" s="25" t="s">
        <v>2</v>
      </c>
      <c r="B47" s="23">
        <v>86404</v>
      </c>
      <c r="C47" s="23">
        <v>64013</v>
      </c>
      <c r="D47" s="95">
        <f t="shared" si="0"/>
        <v>22391</v>
      </c>
    </row>
    <row r="48" spans="1:5" ht="20.100000000000001" customHeight="1" x14ac:dyDescent="0.15">
      <c r="A48" s="25" t="s">
        <v>88</v>
      </c>
      <c r="B48" s="23">
        <v>3190</v>
      </c>
      <c r="C48" s="23">
        <v>10989</v>
      </c>
      <c r="D48" s="95">
        <f t="shared" si="0"/>
        <v>-7799</v>
      </c>
    </row>
    <row r="49" spans="1:5" ht="20.100000000000001" customHeight="1" x14ac:dyDescent="0.15">
      <c r="A49" s="25" t="s">
        <v>3</v>
      </c>
      <c r="B49" s="23">
        <v>0</v>
      </c>
      <c r="C49" s="23">
        <v>0</v>
      </c>
      <c r="D49" s="95">
        <f t="shared" si="0"/>
        <v>0</v>
      </c>
    </row>
    <row r="50" spans="1:5" ht="20.100000000000001" customHeight="1" x14ac:dyDescent="0.15">
      <c r="A50" s="25" t="s">
        <v>4</v>
      </c>
      <c r="B50" s="23">
        <v>53082</v>
      </c>
      <c r="C50" s="23">
        <v>38696</v>
      </c>
      <c r="D50" s="95">
        <f t="shared" si="0"/>
        <v>14386</v>
      </c>
    </row>
    <row r="51" spans="1:5" ht="20.100000000000001" customHeight="1" x14ac:dyDescent="0.15">
      <c r="A51" s="25" t="s">
        <v>131</v>
      </c>
      <c r="B51" s="23">
        <v>171091</v>
      </c>
      <c r="C51" s="23">
        <v>168590</v>
      </c>
      <c r="D51" s="95">
        <f t="shared" si="0"/>
        <v>2501</v>
      </c>
    </row>
    <row r="52" spans="1:5" ht="20.100000000000001" customHeight="1" x14ac:dyDescent="0.15">
      <c r="A52" s="25" t="s">
        <v>20</v>
      </c>
      <c r="B52" s="23">
        <v>339199</v>
      </c>
      <c r="C52" s="23">
        <v>274454</v>
      </c>
      <c r="D52" s="95">
        <f t="shared" si="0"/>
        <v>64745</v>
      </c>
    </row>
    <row r="53" spans="1:5" ht="20.100000000000001" customHeight="1" x14ac:dyDescent="0.15">
      <c r="A53" s="25" t="s">
        <v>10</v>
      </c>
      <c r="B53" s="23">
        <v>73700</v>
      </c>
      <c r="C53" s="23">
        <v>74750</v>
      </c>
      <c r="D53" s="95">
        <f t="shared" si="0"/>
        <v>-1050</v>
      </c>
    </row>
    <row r="54" spans="1:5" ht="20.100000000000001" customHeight="1" x14ac:dyDescent="0.15">
      <c r="A54" s="25" t="s">
        <v>138</v>
      </c>
      <c r="B54" s="23">
        <v>194400</v>
      </c>
      <c r="C54" s="23">
        <v>194400</v>
      </c>
      <c r="D54" s="95">
        <f t="shared" si="0"/>
        <v>0</v>
      </c>
    </row>
    <row r="55" spans="1:5" ht="20.100000000000001" customHeight="1" x14ac:dyDescent="0.15">
      <c r="A55" s="25" t="s">
        <v>6</v>
      </c>
      <c r="B55" s="23">
        <v>326119</v>
      </c>
      <c r="C55" s="23">
        <v>298701</v>
      </c>
      <c r="D55" s="95">
        <f t="shared" si="0"/>
        <v>27418</v>
      </c>
      <c r="E55" s="59">
        <f>SUM(B43:B55)</f>
        <v>2280863</v>
      </c>
    </row>
    <row r="56" spans="1:5" ht="20.100000000000001" customHeight="1" x14ac:dyDescent="0.15">
      <c r="A56" s="30" t="s">
        <v>64</v>
      </c>
      <c r="B56" s="15">
        <f>SUM(B25:B55)</f>
        <v>13522253</v>
      </c>
      <c r="C56" s="15">
        <f>SUM(C25:C55)</f>
        <v>13852147</v>
      </c>
      <c r="D56" s="86">
        <f>SUM(D25:D55)</f>
        <v>-329894</v>
      </c>
    </row>
    <row r="57" spans="1:5" ht="20.100000000000001" customHeight="1" x14ac:dyDescent="0.15">
      <c r="A57" s="14" t="s">
        <v>89</v>
      </c>
      <c r="B57" s="15">
        <f>B22-B56</f>
        <v>-11794</v>
      </c>
      <c r="C57" s="15">
        <f>C22-C56</f>
        <v>720830</v>
      </c>
      <c r="D57" s="86">
        <f>B57-C57</f>
        <v>-732624</v>
      </c>
    </row>
    <row r="58" spans="1:5" ht="20.100000000000001" customHeight="1" x14ac:dyDescent="0.15">
      <c r="A58" s="14" t="s">
        <v>65</v>
      </c>
      <c r="B58" s="15">
        <v>0</v>
      </c>
      <c r="C58" s="15">
        <v>0</v>
      </c>
      <c r="D58" s="86">
        <f t="shared" ref="D58:D62" si="1">B58-C58</f>
        <v>0</v>
      </c>
    </row>
    <row r="59" spans="1:5" ht="20.100000000000001" customHeight="1" x14ac:dyDescent="0.15">
      <c r="A59" s="14" t="s">
        <v>90</v>
      </c>
      <c r="B59" s="15">
        <f>B57</f>
        <v>-11794</v>
      </c>
      <c r="C59" s="15">
        <f>C57</f>
        <v>720830</v>
      </c>
      <c r="D59" s="86">
        <f t="shared" si="1"/>
        <v>-732624</v>
      </c>
    </row>
    <row r="60" spans="1:5" ht="20.100000000000001" customHeight="1" x14ac:dyDescent="0.15">
      <c r="A60" s="14" t="s">
        <v>66</v>
      </c>
      <c r="B60" s="15">
        <v>7177656</v>
      </c>
      <c r="C60" s="15">
        <v>6456826</v>
      </c>
      <c r="D60" s="86">
        <f t="shared" si="1"/>
        <v>720830</v>
      </c>
    </row>
    <row r="61" spans="1:5" ht="20.100000000000001" customHeight="1" x14ac:dyDescent="0.15">
      <c r="A61" s="14" t="s">
        <v>67</v>
      </c>
      <c r="B61" s="15">
        <f>B59+B60</f>
        <v>7165862</v>
      </c>
      <c r="C61" s="15">
        <f>C59+C60</f>
        <v>7177656</v>
      </c>
      <c r="D61" s="86">
        <f t="shared" si="1"/>
        <v>-11794</v>
      </c>
    </row>
    <row r="62" spans="1:5" ht="20.100000000000001" customHeight="1" x14ac:dyDescent="0.15">
      <c r="A62" s="14" t="s">
        <v>42</v>
      </c>
      <c r="B62" s="15">
        <f>B61</f>
        <v>7165862</v>
      </c>
      <c r="C62" s="15">
        <f>C61</f>
        <v>7177656</v>
      </c>
      <c r="D62" s="86">
        <f t="shared" si="1"/>
        <v>-11794</v>
      </c>
    </row>
    <row r="63" spans="1:5" s="2" customFormat="1" ht="20.100000000000001" customHeight="1" x14ac:dyDescent="0.15">
      <c r="B63"/>
      <c r="C63"/>
      <c r="D63"/>
    </row>
    <row r="64" spans="1:5" s="2" customFormat="1" ht="20.100000000000001" customHeight="1" x14ac:dyDescent="0.15">
      <c r="B64"/>
      <c r="C64"/>
      <c r="D64"/>
    </row>
  </sheetData>
  <mergeCells count="6">
    <mergeCell ref="D4:D5"/>
    <mergeCell ref="B2:C2"/>
    <mergeCell ref="B3:C3"/>
    <mergeCell ref="A4:A5"/>
    <mergeCell ref="B4:B5"/>
    <mergeCell ref="C4:C5"/>
  </mergeCells>
  <phoneticPr fontId="1"/>
  <printOptions horizontalCentered="1"/>
  <pageMargins left="1.1811023622047245" right="0.39370078740157483" top="0.78740157480314965" bottom="0.39370078740157483" header="0.31496062992125984" footer="0.31496062992125984"/>
  <pageSetup paperSize="8" scale="9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zoomScale="85" zoomScaleNormal="80" zoomScaleSheetLayoutView="85" workbookViewId="0">
      <pane xSplit="1" ySplit="5" topLeftCell="B48" activePane="bottomRight" state="frozen"/>
      <selection pane="topRight" activeCell="B1" sqref="B1"/>
      <selection pane="bottomLeft" activeCell="A4" sqref="A4"/>
      <selection pane="bottomRight" activeCell="B62" sqref="B62"/>
    </sheetView>
  </sheetViews>
  <sheetFormatPr defaultRowHeight="13.5" x14ac:dyDescent="0.15"/>
  <cols>
    <col min="1" max="1" width="34.625" style="2" customWidth="1"/>
    <col min="2" max="6" width="14.625" customWidth="1"/>
    <col min="7" max="7" width="20.625" customWidth="1"/>
  </cols>
  <sheetData>
    <row r="1" spans="1:7" ht="20.100000000000001" customHeight="1" x14ac:dyDescent="0.15">
      <c r="A1" s="19" t="s">
        <v>69</v>
      </c>
    </row>
    <row r="2" spans="1:7" ht="27.95" customHeight="1" x14ac:dyDescent="0.15">
      <c r="A2" s="9"/>
      <c r="B2" s="168" t="s">
        <v>70</v>
      </c>
      <c r="C2" s="168"/>
      <c r="D2" s="168"/>
      <c r="E2" s="168"/>
      <c r="F2" s="168"/>
    </row>
    <row r="3" spans="1:7" ht="20.100000000000001" customHeight="1" x14ac:dyDescent="0.15">
      <c r="B3" s="139" t="s">
        <v>227</v>
      </c>
      <c r="C3" s="140"/>
      <c r="D3" s="140"/>
      <c r="E3" s="140"/>
      <c r="F3" s="140"/>
      <c r="G3" s="10" t="s">
        <v>43</v>
      </c>
    </row>
    <row r="4" spans="1:7" ht="18" customHeight="1" x14ac:dyDescent="0.15">
      <c r="A4" s="150" t="s">
        <v>39</v>
      </c>
      <c r="B4" s="11" t="s">
        <v>60</v>
      </c>
      <c r="C4" s="11" t="s">
        <v>137</v>
      </c>
      <c r="D4" s="148" t="s">
        <v>63</v>
      </c>
      <c r="E4" s="11" t="s">
        <v>71</v>
      </c>
      <c r="F4" s="166" t="s">
        <v>74</v>
      </c>
      <c r="G4" s="151" t="s">
        <v>75</v>
      </c>
    </row>
    <row r="5" spans="1:7" ht="18" customHeight="1" x14ac:dyDescent="0.15">
      <c r="A5" s="151"/>
      <c r="B5" s="12" t="s">
        <v>61</v>
      </c>
      <c r="C5" s="12" t="s">
        <v>73</v>
      </c>
      <c r="D5" s="149"/>
      <c r="E5" s="12" t="s">
        <v>72</v>
      </c>
      <c r="F5" s="167"/>
      <c r="G5" s="151"/>
    </row>
    <row r="6" spans="1:7" ht="18" customHeight="1" x14ac:dyDescent="0.15">
      <c r="A6" s="20" t="s">
        <v>77</v>
      </c>
      <c r="B6" s="15"/>
      <c r="C6" s="15"/>
      <c r="D6" s="15"/>
      <c r="E6" s="15"/>
      <c r="F6" s="15"/>
      <c r="G6" s="15"/>
    </row>
    <row r="7" spans="1:7" ht="20.100000000000001" customHeight="1" x14ac:dyDescent="0.15">
      <c r="A7" s="21" t="s">
        <v>76</v>
      </c>
      <c r="B7" s="15"/>
      <c r="C7" s="15"/>
      <c r="D7" s="15"/>
      <c r="E7" s="15"/>
      <c r="F7" s="15"/>
      <c r="G7" s="15"/>
    </row>
    <row r="8" spans="1:7" ht="20.100000000000001" customHeight="1" x14ac:dyDescent="0.15">
      <c r="A8" s="21" t="s">
        <v>78</v>
      </c>
      <c r="B8" s="15"/>
      <c r="C8" s="15"/>
      <c r="D8" s="15"/>
      <c r="E8" s="15"/>
      <c r="F8" s="15"/>
      <c r="G8" s="15"/>
    </row>
    <row r="9" spans="1:7" ht="20.100000000000001" customHeight="1" x14ac:dyDescent="0.15">
      <c r="A9" s="21" t="s">
        <v>54</v>
      </c>
      <c r="B9" s="15"/>
      <c r="C9" s="15"/>
      <c r="D9" s="15"/>
      <c r="E9" s="15"/>
      <c r="F9" s="15"/>
      <c r="G9" s="15"/>
    </row>
    <row r="10" spans="1:7" ht="20.100000000000001" customHeight="1" x14ac:dyDescent="0.15">
      <c r="A10" s="24" t="s">
        <v>55</v>
      </c>
      <c r="B10" s="15">
        <v>55500</v>
      </c>
      <c r="C10" s="15"/>
      <c r="D10" s="15">
        <v>55500</v>
      </c>
      <c r="E10" s="15"/>
      <c r="F10" s="15">
        <f>SUM(B10:E10)</f>
        <v>111000</v>
      </c>
      <c r="G10" s="15" t="s">
        <v>234</v>
      </c>
    </row>
    <row r="11" spans="1:7" ht="20.100000000000001" customHeight="1" x14ac:dyDescent="0.15">
      <c r="A11" s="24" t="s">
        <v>56</v>
      </c>
      <c r="B11" s="15">
        <v>1100000</v>
      </c>
      <c r="C11" s="15"/>
      <c r="D11" s="15">
        <v>1096000</v>
      </c>
      <c r="E11" s="15"/>
      <c r="F11" s="15">
        <f>SUM(B11:E11)</f>
        <v>2196000</v>
      </c>
      <c r="G11" s="145" t="s">
        <v>247</v>
      </c>
    </row>
    <row r="12" spans="1:7" ht="20.100000000000001" customHeight="1" x14ac:dyDescent="0.15">
      <c r="A12" s="21" t="s">
        <v>79</v>
      </c>
      <c r="B12" s="15"/>
      <c r="C12" s="15"/>
      <c r="D12" s="15"/>
      <c r="E12" s="15"/>
      <c r="F12" s="15"/>
      <c r="G12" s="146"/>
    </row>
    <row r="13" spans="1:7" ht="20.100000000000001" customHeight="1" x14ac:dyDescent="0.15">
      <c r="A13" s="24" t="s">
        <v>81</v>
      </c>
      <c r="B13" s="15">
        <v>1788000</v>
      </c>
      <c r="C13" s="15"/>
      <c r="D13" s="15"/>
      <c r="E13" s="15"/>
      <c r="F13" s="15">
        <f>SUM(B13:E13)</f>
        <v>1788000</v>
      </c>
      <c r="G13" s="15"/>
    </row>
    <row r="14" spans="1:7" ht="20.100000000000001" customHeight="1" x14ac:dyDescent="0.15">
      <c r="A14" s="24" t="s">
        <v>82</v>
      </c>
      <c r="B14" s="15">
        <v>3390000</v>
      </c>
      <c r="C14" s="15"/>
      <c r="D14" s="15"/>
      <c r="E14" s="15"/>
      <c r="F14" s="15">
        <f>SUM(B14:E14)</f>
        <v>3390000</v>
      </c>
      <c r="G14" s="15"/>
    </row>
    <row r="15" spans="1:7" ht="20.100000000000001" customHeight="1" x14ac:dyDescent="0.15">
      <c r="A15" s="21" t="s">
        <v>57</v>
      </c>
      <c r="B15" s="15"/>
      <c r="C15" s="15"/>
      <c r="D15" s="15"/>
      <c r="E15" s="15"/>
      <c r="F15" s="15"/>
      <c r="G15" s="15"/>
    </row>
    <row r="16" spans="1:7" ht="20.100000000000001" customHeight="1" x14ac:dyDescent="0.15">
      <c r="A16" s="24" t="s">
        <v>80</v>
      </c>
      <c r="B16" s="15">
        <v>1140000</v>
      </c>
      <c r="C16" s="15"/>
      <c r="D16" s="15"/>
      <c r="E16" s="15"/>
      <c r="F16" s="15">
        <f>SUM(B16:E16)</f>
        <v>1140000</v>
      </c>
      <c r="G16" s="15"/>
    </row>
    <row r="17" spans="1:7" ht="20.100000000000001" customHeight="1" x14ac:dyDescent="0.15">
      <c r="A17" s="21" t="s">
        <v>16</v>
      </c>
      <c r="B17" s="15"/>
      <c r="C17" s="15"/>
      <c r="D17" s="15"/>
      <c r="E17" s="15"/>
      <c r="F17" s="15"/>
      <c r="G17" s="136" t="s">
        <v>192</v>
      </c>
    </row>
    <row r="18" spans="1:7" ht="20.100000000000001" customHeight="1" x14ac:dyDescent="0.15">
      <c r="A18" s="24" t="s">
        <v>16</v>
      </c>
      <c r="B18" s="15">
        <v>2408112</v>
      </c>
      <c r="C18" s="15"/>
      <c r="D18" s="15">
        <v>2400000</v>
      </c>
      <c r="E18" s="15"/>
      <c r="F18" s="15">
        <f>SUM(B18:E18)</f>
        <v>4808112</v>
      </c>
      <c r="G18" s="137"/>
    </row>
    <row r="19" spans="1:7" ht="20.100000000000001" customHeight="1" x14ac:dyDescent="0.15">
      <c r="A19" s="21" t="s">
        <v>17</v>
      </c>
      <c r="B19" s="15"/>
      <c r="C19" s="15"/>
      <c r="D19" s="15"/>
      <c r="E19" s="15"/>
      <c r="F19" s="15"/>
      <c r="G19" s="15"/>
    </row>
    <row r="20" spans="1:7" ht="20.100000000000001" customHeight="1" x14ac:dyDescent="0.15">
      <c r="A20" s="24" t="s">
        <v>17</v>
      </c>
      <c r="B20" s="15"/>
      <c r="C20" s="15"/>
      <c r="D20" s="15">
        <v>650</v>
      </c>
      <c r="E20" s="15"/>
      <c r="F20" s="15">
        <f>SUM(B20:E20)</f>
        <v>650</v>
      </c>
      <c r="G20" s="15"/>
    </row>
    <row r="21" spans="1:7" ht="20.100000000000001" customHeight="1" x14ac:dyDescent="0.15">
      <c r="A21" s="21" t="s">
        <v>62</v>
      </c>
      <c r="B21" s="15"/>
      <c r="C21" s="15"/>
      <c r="D21" s="15"/>
      <c r="E21" s="15"/>
      <c r="F21" s="15"/>
      <c r="G21" s="15"/>
    </row>
    <row r="22" spans="1:7" ht="20.100000000000001" customHeight="1" x14ac:dyDescent="0.15">
      <c r="A22" s="34" t="s">
        <v>84</v>
      </c>
      <c r="B22" s="15"/>
      <c r="C22" s="15">
        <v>76697</v>
      </c>
      <c r="D22" s="15"/>
      <c r="E22" s="15"/>
      <c r="F22" s="15">
        <f>SUM(B22:E22)</f>
        <v>76697</v>
      </c>
      <c r="G22" s="15" t="s">
        <v>83</v>
      </c>
    </row>
    <row r="23" spans="1:7" ht="20.100000000000001" customHeight="1" x14ac:dyDescent="0.15">
      <c r="A23" s="31" t="s">
        <v>140</v>
      </c>
      <c r="B23" s="15">
        <f>SUM(B9:B22)</f>
        <v>9881612</v>
      </c>
      <c r="C23" s="15">
        <f t="shared" ref="C23:F23" si="0">SUM(C9:C22)</f>
        <v>76697</v>
      </c>
      <c r="D23" s="15">
        <f t="shared" si="0"/>
        <v>3552150</v>
      </c>
      <c r="E23" s="15">
        <f t="shared" si="0"/>
        <v>0</v>
      </c>
      <c r="F23" s="15">
        <f t="shared" si="0"/>
        <v>13510459</v>
      </c>
      <c r="G23" s="15"/>
    </row>
    <row r="24" spans="1:7" ht="20.100000000000001" customHeight="1" x14ac:dyDescent="0.15">
      <c r="A24" s="20" t="s">
        <v>85</v>
      </c>
      <c r="B24" s="15"/>
      <c r="C24" s="15"/>
      <c r="D24" s="15"/>
      <c r="E24" s="15"/>
      <c r="F24" s="15"/>
      <c r="G24" s="15"/>
    </row>
    <row r="25" spans="1:7" ht="20.100000000000001" customHeight="1" x14ac:dyDescent="0.15">
      <c r="A25" s="21" t="s">
        <v>86</v>
      </c>
      <c r="B25" s="15"/>
      <c r="C25" s="15"/>
      <c r="D25" s="15"/>
      <c r="E25" s="15"/>
      <c r="F25" s="15"/>
      <c r="G25" s="15"/>
    </row>
    <row r="26" spans="1:7" ht="20.100000000000001" customHeight="1" x14ac:dyDescent="0.15">
      <c r="A26" s="28" t="s">
        <v>0</v>
      </c>
      <c r="B26" s="15">
        <v>4584701</v>
      </c>
      <c r="C26" s="15"/>
      <c r="D26" s="15"/>
      <c r="E26" s="15"/>
      <c r="F26" s="15">
        <f>SUM(B26:E26)</f>
        <v>4584701</v>
      </c>
      <c r="G26" s="15"/>
    </row>
    <row r="27" spans="1:7" ht="20.100000000000001" customHeight="1" x14ac:dyDescent="0.15">
      <c r="A27" s="28" t="s">
        <v>19</v>
      </c>
      <c r="B27" s="15">
        <v>372916</v>
      </c>
      <c r="C27" s="15"/>
      <c r="D27" s="15"/>
      <c r="E27" s="15"/>
      <c r="F27" s="15">
        <f t="shared" ref="F27:F41" si="1">SUM(B27:E27)</f>
        <v>372916</v>
      </c>
      <c r="G27" s="15"/>
    </row>
    <row r="28" spans="1:7" ht="20.100000000000001" customHeight="1" x14ac:dyDescent="0.15">
      <c r="A28" s="28" t="s">
        <v>1</v>
      </c>
      <c r="B28" s="15">
        <v>1411890</v>
      </c>
      <c r="C28" s="15"/>
      <c r="D28" s="15"/>
      <c r="E28" s="15"/>
      <c r="F28" s="15">
        <f t="shared" si="1"/>
        <v>1411890</v>
      </c>
      <c r="G28" s="15"/>
    </row>
    <row r="29" spans="1:7" ht="20.100000000000001" customHeight="1" x14ac:dyDescent="0.15">
      <c r="A29" s="28" t="s">
        <v>2</v>
      </c>
      <c r="B29" s="15">
        <v>352757</v>
      </c>
      <c r="C29" s="15">
        <v>140</v>
      </c>
      <c r="D29" s="15"/>
      <c r="E29" s="15"/>
      <c r="F29" s="15">
        <f t="shared" si="1"/>
        <v>352897</v>
      </c>
      <c r="G29" s="15"/>
    </row>
    <row r="30" spans="1:7" ht="20.100000000000001" customHeight="1" x14ac:dyDescent="0.15">
      <c r="A30" s="28" t="s">
        <v>37</v>
      </c>
      <c r="B30" s="15">
        <v>74000</v>
      </c>
      <c r="C30" s="15"/>
      <c r="D30" s="15"/>
      <c r="E30" s="15"/>
      <c r="F30" s="15">
        <f t="shared" si="1"/>
        <v>74000</v>
      </c>
      <c r="G30" s="15"/>
    </row>
    <row r="31" spans="1:7" ht="20.100000000000001" customHeight="1" x14ac:dyDescent="0.15">
      <c r="A31" s="28" t="s">
        <v>3</v>
      </c>
      <c r="B31" s="15">
        <v>166974</v>
      </c>
      <c r="C31" s="15"/>
      <c r="D31" s="15"/>
      <c r="E31" s="15"/>
      <c r="F31" s="15">
        <f t="shared" si="1"/>
        <v>166974</v>
      </c>
      <c r="G31" s="15"/>
    </row>
    <row r="32" spans="1:7" ht="20.100000000000001" customHeight="1" x14ac:dyDescent="0.15">
      <c r="A32" s="28" t="s">
        <v>4</v>
      </c>
      <c r="B32" s="15">
        <v>169600</v>
      </c>
      <c r="C32" s="15"/>
      <c r="D32" s="15"/>
      <c r="E32" s="15"/>
      <c r="F32" s="15">
        <f t="shared" si="1"/>
        <v>169600</v>
      </c>
      <c r="G32" s="15"/>
    </row>
    <row r="33" spans="1:7" ht="20.100000000000001" customHeight="1" x14ac:dyDescent="0.15">
      <c r="A33" s="28" t="s">
        <v>8</v>
      </c>
      <c r="B33" s="15">
        <v>1034532</v>
      </c>
      <c r="C33" s="15"/>
      <c r="D33" s="15"/>
      <c r="E33" s="15"/>
      <c r="F33" s="15">
        <f t="shared" si="1"/>
        <v>1034532</v>
      </c>
      <c r="G33" s="15"/>
    </row>
    <row r="34" spans="1:7" ht="20.100000000000001" customHeight="1" x14ac:dyDescent="0.15">
      <c r="A34" s="28" t="s">
        <v>7</v>
      </c>
      <c r="B34" s="15">
        <v>754038</v>
      </c>
      <c r="C34" s="15"/>
      <c r="D34" s="15"/>
      <c r="E34" s="15"/>
      <c r="F34" s="15">
        <f t="shared" si="1"/>
        <v>754038</v>
      </c>
      <c r="G34" s="15"/>
    </row>
    <row r="35" spans="1:7" ht="20.100000000000001" customHeight="1" x14ac:dyDescent="0.15">
      <c r="A35" s="28" t="s">
        <v>131</v>
      </c>
      <c r="B35" s="15">
        <v>92127</v>
      </c>
      <c r="C35" s="15"/>
      <c r="D35" s="15"/>
      <c r="E35" s="15"/>
      <c r="F35" s="15">
        <f t="shared" si="1"/>
        <v>92127</v>
      </c>
      <c r="G35" s="15"/>
    </row>
    <row r="36" spans="1:7" ht="20.100000000000001" customHeight="1" x14ac:dyDescent="0.15">
      <c r="A36" s="28" t="s">
        <v>38</v>
      </c>
      <c r="B36" s="15">
        <v>193704</v>
      </c>
      <c r="C36" s="15"/>
      <c r="D36" s="15"/>
      <c r="E36" s="15"/>
      <c r="F36" s="15">
        <f t="shared" si="1"/>
        <v>193704</v>
      </c>
      <c r="G36" s="15"/>
    </row>
    <row r="37" spans="1:7" ht="20.100000000000001" customHeight="1" x14ac:dyDescent="0.15">
      <c r="A37" s="28" t="s">
        <v>20</v>
      </c>
      <c r="B37" s="15">
        <v>887055</v>
      </c>
      <c r="C37" s="15"/>
      <c r="D37" s="15"/>
      <c r="E37" s="15"/>
      <c r="F37" s="15">
        <f t="shared" si="1"/>
        <v>887055</v>
      </c>
      <c r="G37" s="15"/>
    </row>
    <row r="38" spans="1:7" ht="20.100000000000001" customHeight="1" x14ac:dyDescent="0.15">
      <c r="A38" s="28" t="s">
        <v>5</v>
      </c>
      <c r="B38" s="15">
        <v>7750</v>
      </c>
      <c r="C38" s="15"/>
      <c r="D38" s="15"/>
      <c r="E38" s="15"/>
      <c r="F38" s="15">
        <f t="shared" si="1"/>
        <v>7750</v>
      </c>
      <c r="G38" s="15"/>
    </row>
    <row r="39" spans="1:7" ht="20.100000000000001" customHeight="1" x14ac:dyDescent="0.15">
      <c r="A39" s="28" t="s">
        <v>21</v>
      </c>
      <c r="B39" s="15">
        <v>483700</v>
      </c>
      <c r="C39" s="15"/>
      <c r="D39" s="15"/>
      <c r="E39" s="15"/>
      <c r="F39" s="15">
        <f t="shared" si="1"/>
        <v>483700</v>
      </c>
      <c r="G39" s="15"/>
    </row>
    <row r="40" spans="1:7" ht="20.100000000000001" customHeight="1" x14ac:dyDescent="0.15">
      <c r="A40" s="28" t="s">
        <v>12</v>
      </c>
      <c r="B40" s="15">
        <v>464314</v>
      </c>
      <c r="C40" s="15"/>
      <c r="D40" s="15"/>
      <c r="E40" s="15"/>
      <c r="F40" s="15">
        <f t="shared" si="1"/>
        <v>464314</v>
      </c>
      <c r="G40" s="15"/>
    </row>
    <row r="41" spans="1:7" ht="20.100000000000001" customHeight="1" x14ac:dyDescent="0.15">
      <c r="A41" s="35" t="s">
        <v>6</v>
      </c>
      <c r="B41" s="15">
        <v>191192</v>
      </c>
      <c r="C41" s="15"/>
      <c r="D41" s="15"/>
      <c r="E41" s="15"/>
      <c r="F41" s="15">
        <f t="shared" si="1"/>
        <v>191192</v>
      </c>
      <c r="G41" s="15"/>
    </row>
    <row r="42" spans="1:7" ht="20.100000000000001" customHeight="1" x14ac:dyDescent="0.15">
      <c r="A42" s="31" t="s">
        <v>44</v>
      </c>
      <c r="B42" s="15">
        <f>SUM(B26:B41)</f>
        <v>11241250</v>
      </c>
      <c r="C42" s="15">
        <f>SUM(C26:C41)</f>
        <v>140</v>
      </c>
      <c r="D42" s="15">
        <f>SUM(D26:D41)</f>
        <v>0</v>
      </c>
      <c r="E42" s="15">
        <f>SUM(E26:E41)</f>
        <v>0</v>
      </c>
      <c r="F42" s="15">
        <f>SUM(F26:F41)</f>
        <v>11241390</v>
      </c>
      <c r="G42" s="15"/>
    </row>
    <row r="43" spans="1:7" ht="20.100000000000001" customHeight="1" x14ac:dyDescent="0.15">
      <c r="A43" s="21" t="s">
        <v>87</v>
      </c>
      <c r="B43" s="15"/>
      <c r="C43" s="15"/>
      <c r="D43" s="15"/>
      <c r="E43" s="15"/>
      <c r="F43" s="15"/>
      <c r="G43" s="15"/>
    </row>
    <row r="44" spans="1:7" ht="20.100000000000001" customHeight="1" x14ac:dyDescent="0.15">
      <c r="A44" s="28" t="s">
        <v>0</v>
      </c>
      <c r="B44" s="15"/>
      <c r="C44" s="15"/>
      <c r="D44" s="15">
        <v>878119</v>
      </c>
      <c r="E44" s="15"/>
      <c r="F44" s="15">
        <f>SUM(C44:D44)</f>
        <v>878119</v>
      </c>
      <c r="G44" s="15"/>
    </row>
    <row r="45" spans="1:7" ht="20.100000000000001" customHeight="1" x14ac:dyDescent="0.15">
      <c r="A45" s="28" t="s">
        <v>19</v>
      </c>
      <c r="B45" s="15"/>
      <c r="C45" s="15"/>
      <c r="D45" s="15">
        <v>41427</v>
      </c>
      <c r="E45" s="15"/>
      <c r="F45" s="15">
        <f t="shared" ref="F45:F57" si="2">SUM(C45:D45)</f>
        <v>41427</v>
      </c>
      <c r="G45" s="15"/>
    </row>
    <row r="46" spans="1:7" ht="20.100000000000001" customHeight="1" x14ac:dyDescent="0.15">
      <c r="A46" s="28" t="s">
        <v>11</v>
      </c>
      <c r="B46" s="15"/>
      <c r="C46" s="15"/>
      <c r="D46" s="15">
        <v>16647</v>
      </c>
      <c r="E46" s="15"/>
      <c r="F46" s="15">
        <f t="shared" si="2"/>
        <v>16647</v>
      </c>
      <c r="G46" s="15"/>
    </row>
    <row r="47" spans="1:7" ht="20.100000000000001" customHeight="1" x14ac:dyDescent="0.15">
      <c r="A47" s="28" t="s">
        <v>1</v>
      </c>
      <c r="B47" s="15"/>
      <c r="C47" s="15"/>
      <c r="D47" s="15">
        <v>97485</v>
      </c>
      <c r="E47" s="15"/>
      <c r="F47" s="15">
        <f t="shared" si="2"/>
        <v>97485</v>
      </c>
      <c r="G47" s="15"/>
    </row>
    <row r="48" spans="1:7" ht="20.100000000000001" customHeight="1" x14ac:dyDescent="0.15">
      <c r="A48" s="28" t="s">
        <v>2</v>
      </c>
      <c r="B48" s="15"/>
      <c r="C48" s="15"/>
      <c r="D48" s="15">
        <v>86404</v>
      </c>
      <c r="E48" s="15"/>
      <c r="F48" s="15">
        <f t="shared" si="2"/>
        <v>86404</v>
      </c>
      <c r="G48" s="15"/>
    </row>
    <row r="49" spans="1:7" ht="20.100000000000001" customHeight="1" x14ac:dyDescent="0.15">
      <c r="A49" s="28" t="s">
        <v>88</v>
      </c>
      <c r="B49" s="15"/>
      <c r="C49" s="15"/>
      <c r="D49" s="15">
        <v>3190</v>
      </c>
      <c r="E49" s="15"/>
      <c r="F49" s="15">
        <f t="shared" si="2"/>
        <v>3190</v>
      </c>
      <c r="G49" s="15"/>
    </row>
    <row r="50" spans="1:7" ht="20.100000000000001" customHeight="1" x14ac:dyDescent="0.15">
      <c r="A50" s="28" t="s">
        <v>3</v>
      </c>
      <c r="B50" s="15"/>
      <c r="C50" s="15"/>
      <c r="D50" s="15">
        <v>0</v>
      </c>
      <c r="E50" s="15"/>
      <c r="F50" s="15">
        <f t="shared" si="2"/>
        <v>0</v>
      </c>
      <c r="G50" s="15"/>
    </row>
    <row r="51" spans="1:7" ht="20.100000000000001" customHeight="1" x14ac:dyDescent="0.15">
      <c r="A51" s="28" t="s">
        <v>4</v>
      </c>
      <c r="B51" s="15"/>
      <c r="C51" s="15"/>
      <c r="D51" s="15">
        <v>53082</v>
      </c>
      <c r="E51" s="15"/>
      <c r="F51" s="15">
        <f t="shared" si="2"/>
        <v>53082</v>
      </c>
      <c r="G51" s="15"/>
    </row>
    <row r="52" spans="1:7" ht="20.100000000000001" customHeight="1" x14ac:dyDescent="0.15">
      <c r="A52" s="28" t="s">
        <v>131</v>
      </c>
      <c r="B52" s="15"/>
      <c r="C52" s="15"/>
      <c r="D52" s="15">
        <v>171091</v>
      </c>
      <c r="E52" s="15"/>
      <c r="F52" s="15">
        <f t="shared" si="2"/>
        <v>171091</v>
      </c>
      <c r="G52" s="15"/>
    </row>
    <row r="53" spans="1:7" ht="20.100000000000001" customHeight="1" x14ac:dyDescent="0.15">
      <c r="A53" s="28" t="s">
        <v>20</v>
      </c>
      <c r="B53" s="15"/>
      <c r="C53" s="15"/>
      <c r="D53" s="15">
        <v>339199</v>
      </c>
      <c r="E53" s="15"/>
      <c r="F53" s="15">
        <f t="shared" si="2"/>
        <v>339199</v>
      </c>
      <c r="G53" s="15"/>
    </row>
    <row r="54" spans="1:7" ht="20.100000000000001" customHeight="1" x14ac:dyDescent="0.15">
      <c r="A54" s="28" t="s">
        <v>10</v>
      </c>
      <c r="B54" s="15"/>
      <c r="C54" s="15"/>
      <c r="D54" s="15">
        <v>73700</v>
      </c>
      <c r="E54" s="15"/>
      <c r="F54" s="15">
        <f t="shared" si="2"/>
        <v>73700</v>
      </c>
      <c r="G54" s="15"/>
    </row>
    <row r="55" spans="1:7" ht="20.100000000000001" customHeight="1" x14ac:dyDescent="0.15">
      <c r="A55" s="28" t="s">
        <v>138</v>
      </c>
      <c r="B55" s="15"/>
      <c r="C55" s="15"/>
      <c r="D55" s="15">
        <v>194400</v>
      </c>
      <c r="E55" s="15"/>
      <c r="F55" s="15">
        <f t="shared" si="2"/>
        <v>194400</v>
      </c>
      <c r="G55" s="15"/>
    </row>
    <row r="56" spans="1:7" ht="20.100000000000001" customHeight="1" x14ac:dyDescent="0.15">
      <c r="A56" s="35" t="s">
        <v>6</v>
      </c>
      <c r="B56" s="15"/>
      <c r="C56" s="15"/>
      <c r="D56" s="15">
        <v>326119</v>
      </c>
      <c r="E56" s="15"/>
      <c r="F56" s="15">
        <f t="shared" si="2"/>
        <v>326119</v>
      </c>
      <c r="G56" s="15"/>
    </row>
    <row r="57" spans="1:7" ht="20.100000000000001" customHeight="1" x14ac:dyDescent="0.15">
      <c r="A57" s="31" t="s">
        <v>45</v>
      </c>
      <c r="B57" s="86">
        <f>SUM(B43:B56)</f>
        <v>0</v>
      </c>
      <c r="C57" s="86">
        <f>SUM(C44:C56)</f>
        <v>0</v>
      </c>
      <c r="D57" s="86">
        <f>SUM(D44:D56)</f>
        <v>2280863</v>
      </c>
      <c r="E57" s="86"/>
      <c r="F57" s="86">
        <f t="shared" si="2"/>
        <v>2280863</v>
      </c>
      <c r="G57" s="15"/>
    </row>
    <row r="58" spans="1:7" s="1" customFormat="1" ht="20.100000000000001" customHeight="1" x14ac:dyDescent="0.15">
      <c r="A58" s="31" t="s">
        <v>139</v>
      </c>
      <c r="B58" s="86">
        <f>B42+B57</f>
        <v>11241250</v>
      </c>
      <c r="C58" s="86">
        <f>C42+C57</f>
        <v>140</v>
      </c>
      <c r="D58" s="86">
        <f>D57</f>
        <v>2280863</v>
      </c>
      <c r="E58" s="86"/>
      <c r="F58" s="86">
        <f>F42+F57</f>
        <v>13522253</v>
      </c>
      <c r="G58" s="15"/>
    </row>
    <row r="59" spans="1:7" ht="20.100000000000001" customHeight="1" x14ac:dyDescent="0.15">
      <c r="A59" s="14" t="s">
        <v>89</v>
      </c>
      <c r="B59" s="88">
        <f>B23-B58</f>
        <v>-1359638</v>
      </c>
      <c r="C59" s="88">
        <f>C23-C58</f>
        <v>76557</v>
      </c>
      <c r="D59" s="88">
        <f>D23-D58</f>
        <v>1271287</v>
      </c>
      <c r="E59" s="88"/>
      <c r="F59" s="88">
        <f>B59+C59+D59</f>
        <v>-11794</v>
      </c>
      <c r="G59" s="17"/>
    </row>
    <row r="60" spans="1:7" ht="20.100000000000001" customHeight="1" x14ac:dyDescent="0.15">
      <c r="A60" s="14" t="s">
        <v>65</v>
      </c>
      <c r="B60" s="88">
        <v>76557</v>
      </c>
      <c r="C60" s="88">
        <v>-76557</v>
      </c>
      <c r="D60" s="88">
        <v>0</v>
      </c>
      <c r="E60" s="88"/>
      <c r="F60" s="88">
        <f>B60+C60+D60</f>
        <v>0</v>
      </c>
      <c r="G60" s="17"/>
    </row>
    <row r="61" spans="1:7" ht="20.100000000000001" customHeight="1" x14ac:dyDescent="0.15">
      <c r="A61" s="14" t="s">
        <v>90</v>
      </c>
      <c r="B61" s="88">
        <f>B59+B60</f>
        <v>-1283081</v>
      </c>
      <c r="C61" s="88">
        <f t="shared" ref="C61:D61" si="3">C59+C60</f>
        <v>0</v>
      </c>
      <c r="D61" s="88">
        <f t="shared" si="3"/>
        <v>1271287</v>
      </c>
      <c r="E61" s="88"/>
      <c r="F61" s="88">
        <f>B61+C61+D61</f>
        <v>-11794</v>
      </c>
      <c r="G61" s="17"/>
    </row>
    <row r="62" spans="1:7" ht="20.100000000000001" customHeight="1" x14ac:dyDescent="0.15">
      <c r="A62" s="14" t="s">
        <v>66</v>
      </c>
      <c r="B62" s="88">
        <v>2527859</v>
      </c>
      <c r="C62" s="88">
        <v>242</v>
      </c>
      <c r="D62" s="88">
        <v>4649555</v>
      </c>
      <c r="E62" s="88"/>
      <c r="F62" s="88">
        <f t="shared" ref="F62:F64" si="4">B62+C62+D62</f>
        <v>7177656</v>
      </c>
      <c r="G62" s="17"/>
    </row>
    <row r="63" spans="1:7" ht="20.100000000000001" customHeight="1" x14ac:dyDescent="0.15">
      <c r="A63" s="14" t="s">
        <v>67</v>
      </c>
      <c r="B63" s="88">
        <f>B61+B62</f>
        <v>1244778</v>
      </c>
      <c r="C63" s="88">
        <f t="shared" ref="C63:F63" si="5">C61+C62</f>
        <v>242</v>
      </c>
      <c r="D63" s="88">
        <f t="shared" si="5"/>
        <v>5920842</v>
      </c>
      <c r="E63" s="88">
        <f t="shared" si="5"/>
        <v>0</v>
      </c>
      <c r="F63" s="88">
        <f t="shared" si="5"/>
        <v>7165862</v>
      </c>
      <c r="G63" s="17"/>
    </row>
    <row r="64" spans="1:7" ht="20.100000000000001" customHeight="1" x14ac:dyDescent="0.15">
      <c r="A64" s="14" t="s">
        <v>42</v>
      </c>
      <c r="B64" s="88">
        <f>B63</f>
        <v>1244778</v>
      </c>
      <c r="C64" s="88">
        <f t="shared" ref="C64:D64" si="6">C63</f>
        <v>242</v>
      </c>
      <c r="D64" s="88">
        <f t="shared" si="6"/>
        <v>5920842</v>
      </c>
      <c r="E64" s="88"/>
      <c r="F64" s="88">
        <f t="shared" si="4"/>
        <v>7165862</v>
      </c>
      <c r="G64" s="17"/>
    </row>
    <row r="65" spans="2:7" s="2" customFormat="1" ht="20.100000000000001" customHeight="1" x14ac:dyDescent="0.15">
      <c r="B65"/>
      <c r="C65"/>
      <c r="D65"/>
      <c r="E65"/>
      <c r="F65"/>
      <c r="G65"/>
    </row>
    <row r="66" spans="2:7" s="2" customFormat="1" ht="20.100000000000001" customHeight="1" x14ac:dyDescent="0.15">
      <c r="B66"/>
      <c r="C66"/>
      <c r="D66"/>
      <c r="E66"/>
      <c r="F66"/>
      <c r="G66"/>
    </row>
  </sheetData>
  <mergeCells count="8">
    <mergeCell ref="G17:G18"/>
    <mergeCell ref="B2:F2"/>
    <mergeCell ref="B3:F3"/>
    <mergeCell ref="A4:A5"/>
    <mergeCell ref="G4:G5"/>
    <mergeCell ref="G11:G12"/>
    <mergeCell ref="D4:D5"/>
    <mergeCell ref="F4:F5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8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5" x14ac:dyDescent="0.15"/>
  <cols>
    <col min="1" max="1" width="30.625" style="2" customWidth="1"/>
    <col min="2" max="3" width="30.625" customWidth="1"/>
    <col min="4" max="4" width="20.625" customWidth="1"/>
    <col min="6" max="6" width="9.75" bestFit="1" customWidth="1"/>
  </cols>
  <sheetData>
    <row r="1" spans="1:4" ht="20.100000000000001" customHeight="1" x14ac:dyDescent="0.15">
      <c r="A1" s="19" t="s">
        <v>143</v>
      </c>
    </row>
    <row r="2" spans="1:4" ht="27.95" customHeight="1" x14ac:dyDescent="0.15">
      <c r="A2" s="9"/>
      <c r="B2" s="168" t="s">
        <v>144</v>
      </c>
      <c r="C2" s="168"/>
    </row>
    <row r="3" spans="1:4" ht="20.100000000000001" customHeight="1" thickBot="1" x14ac:dyDescent="0.2">
      <c r="B3" s="155" t="s">
        <v>229</v>
      </c>
      <c r="C3" s="156"/>
      <c r="D3" s="10" t="s">
        <v>43</v>
      </c>
    </row>
    <row r="4" spans="1:4" ht="14.1" customHeight="1" x14ac:dyDescent="0.15">
      <c r="A4" s="157" t="s">
        <v>147</v>
      </c>
      <c r="B4" s="171" t="s">
        <v>145</v>
      </c>
      <c r="C4" s="173" t="s">
        <v>146</v>
      </c>
      <c r="D4" s="161" t="s">
        <v>148</v>
      </c>
    </row>
    <row r="5" spans="1:4" ht="14.1" customHeight="1" x14ac:dyDescent="0.15">
      <c r="A5" s="170"/>
      <c r="B5" s="172"/>
      <c r="C5" s="174"/>
      <c r="D5" s="169"/>
    </row>
    <row r="6" spans="1:4" ht="18" customHeight="1" x14ac:dyDescent="0.15">
      <c r="A6" s="79" t="s">
        <v>102</v>
      </c>
      <c r="B6" s="22"/>
      <c r="C6" s="22"/>
      <c r="D6" s="80"/>
    </row>
    <row r="7" spans="1:4" ht="18" customHeight="1" x14ac:dyDescent="0.15">
      <c r="A7" s="65" t="s">
        <v>95</v>
      </c>
      <c r="B7" s="23"/>
      <c r="C7" s="23"/>
      <c r="D7" s="81"/>
    </row>
    <row r="8" spans="1:4" ht="18" customHeight="1" x14ac:dyDescent="0.15">
      <c r="A8" s="67" t="s">
        <v>96</v>
      </c>
      <c r="B8" s="23" t="s">
        <v>149</v>
      </c>
      <c r="C8" s="36" t="s">
        <v>152</v>
      </c>
      <c r="D8" s="66">
        <v>4843570</v>
      </c>
    </row>
    <row r="9" spans="1:4" ht="18" customHeight="1" x14ac:dyDescent="0.15">
      <c r="A9" s="67"/>
      <c r="B9" s="23" t="s">
        <v>150</v>
      </c>
      <c r="C9" s="36" t="s">
        <v>156</v>
      </c>
      <c r="D9" s="66">
        <v>816722</v>
      </c>
    </row>
    <row r="10" spans="1:4" ht="18" customHeight="1" x14ac:dyDescent="0.15">
      <c r="A10" s="67"/>
      <c r="B10" s="23" t="s">
        <v>151</v>
      </c>
      <c r="C10" s="36" t="s">
        <v>152</v>
      </c>
      <c r="D10" s="66">
        <v>0</v>
      </c>
    </row>
    <row r="11" spans="1:4" ht="18" customHeight="1" x14ac:dyDescent="0.15">
      <c r="A11" s="67"/>
      <c r="B11" s="23" t="s">
        <v>46</v>
      </c>
      <c r="C11" s="36" t="s">
        <v>152</v>
      </c>
      <c r="D11" s="66">
        <v>0</v>
      </c>
    </row>
    <row r="12" spans="1:4" ht="18" customHeight="1" x14ac:dyDescent="0.15">
      <c r="A12" s="67" t="s">
        <v>47</v>
      </c>
      <c r="B12" s="23" t="s">
        <v>153</v>
      </c>
      <c r="C12" s="36" t="s">
        <v>152</v>
      </c>
      <c r="D12" s="66">
        <v>2504247</v>
      </c>
    </row>
    <row r="13" spans="1:4" ht="18" customHeight="1" x14ac:dyDescent="0.15">
      <c r="A13" s="68" t="s">
        <v>132</v>
      </c>
      <c r="B13" s="15"/>
      <c r="C13" s="15"/>
      <c r="D13" s="69">
        <f>SUM(D8:D12)</f>
        <v>8164539</v>
      </c>
    </row>
    <row r="14" spans="1:4" ht="18" customHeight="1" x14ac:dyDescent="0.15">
      <c r="A14" s="65" t="s">
        <v>104</v>
      </c>
      <c r="B14" s="23"/>
      <c r="C14" s="23"/>
      <c r="D14" s="70"/>
    </row>
    <row r="15" spans="1:4" ht="18" customHeight="1" x14ac:dyDescent="0.15">
      <c r="A15" s="71" t="s">
        <v>98</v>
      </c>
      <c r="B15" s="23"/>
      <c r="C15" s="23"/>
      <c r="D15" s="70"/>
    </row>
    <row r="16" spans="1:4" ht="18" customHeight="1" x14ac:dyDescent="0.15">
      <c r="A16" s="67" t="s">
        <v>49</v>
      </c>
      <c r="B16" s="23" t="s">
        <v>154</v>
      </c>
      <c r="C16" s="36" t="s">
        <v>157</v>
      </c>
      <c r="D16" s="66">
        <v>2</v>
      </c>
    </row>
    <row r="17" spans="1:6" ht="18" customHeight="1" x14ac:dyDescent="0.15">
      <c r="A17" s="67" t="s">
        <v>100</v>
      </c>
      <c r="B17" s="23" t="s">
        <v>155</v>
      </c>
      <c r="C17" s="36" t="s">
        <v>158</v>
      </c>
      <c r="D17" s="66">
        <v>26000</v>
      </c>
    </row>
    <row r="18" spans="1:6" ht="18" customHeight="1" x14ac:dyDescent="0.15">
      <c r="A18" s="68" t="s">
        <v>133</v>
      </c>
      <c r="B18" s="15"/>
      <c r="C18" s="15"/>
      <c r="D18" s="69">
        <f>SUM(D16:D17)</f>
        <v>26002</v>
      </c>
    </row>
    <row r="19" spans="1:6" ht="18" customHeight="1" x14ac:dyDescent="0.15">
      <c r="A19" s="68" t="s">
        <v>134</v>
      </c>
      <c r="B19" s="15"/>
      <c r="C19" s="15"/>
      <c r="D19" s="69">
        <f>D18</f>
        <v>26002</v>
      </c>
    </row>
    <row r="20" spans="1:6" ht="18" customHeight="1" thickBot="1" x14ac:dyDescent="0.2">
      <c r="A20" s="68" t="s">
        <v>101</v>
      </c>
      <c r="B20" s="26"/>
      <c r="C20" s="26"/>
      <c r="D20" s="72">
        <f>D13+D19</f>
        <v>8190541</v>
      </c>
    </row>
    <row r="21" spans="1:6" ht="18" customHeight="1" thickTop="1" x14ac:dyDescent="0.15">
      <c r="A21" s="73" t="s">
        <v>103</v>
      </c>
      <c r="B21" s="23"/>
      <c r="C21" s="23"/>
      <c r="D21" s="66"/>
    </row>
    <row r="22" spans="1:6" ht="18" customHeight="1" x14ac:dyDescent="0.15">
      <c r="A22" s="65" t="s">
        <v>105</v>
      </c>
      <c r="B22" s="23"/>
      <c r="C22" s="23"/>
      <c r="D22" s="66"/>
    </row>
    <row r="23" spans="1:6" ht="18" customHeight="1" x14ac:dyDescent="0.15">
      <c r="A23" s="67" t="s">
        <v>106</v>
      </c>
      <c r="B23" s="23" t="s">
        <v>239</v>
      </c>
      <c r="C23" s="36" t="s">
        <v>241</v>
      </c>
      <c r="D23" s="66">
        <v>11637</v>
      </c>
    </row>
    <row r="24" spans="1:6" ht="18" customHeight="1" x14ac:dyDescent="0.15">
      <c r="A24" s="67"/>
      <c r="B24" s="23" t="s">
        <v>240</v>
      </c>
      <c r="C24" s="36" t="s">
        <v>241</v>
      </c>
      <c r="D24" s="66">
        <v>2864</v>
      </c>
    </row>
    <row r="25" spans="1:6" ht="18" customHeight="1" x14ac:dyDescent="0.15">
      <c r="A25" s="67"/>
      <c r="B25" s="23" t="s">
        <v>242</v>
      </c>
      <c r="C25" s="36" t="s">
        <v>241</v>
      </c>
      <c r="D25" s="66">
        <v>25866</v>
      </c>
    </row>
    <row r="26" spans="1:6" ht="18" customHeight="1" x14ac:dyDescent="0.15">
      <c r="A26" s="67"/>
      <c r="B26" s="23" t="s">
        <v>243</v>
      </c>
      <c r="C26" s="36" t="s">
        <v>241</v>
      </c>
      <c r="D26" s="66">
        <v>27176</v>
      </c>
    </row>
    <row r="27" spans="1:6" ht="18" customHeight="1" x14ac:dyDescent="0.15">
      <c r="A27" s="67"/>
      <c r="B27" s="23" t="s">
        <v>244</v>
      </c>
      <c r="C27" s="36" t="s">
        <v>245</v>
      </c>
      <c r="D27" s="66">
        <v>33392</v>
      </c>
    </row>
    <row r="28" spans="1:6" ht="18" customHeight="1" x14ac:dyDescent="0.15">
      <c r="A28" s="67"/>
      <c r="B28" s="23" t="s">
        <v>161</v>
      </c>
      <c r="C28" s="36" t="s">
        <v>160</v>
      </c>
      <c r="D28" s="66">
        <v>126500</v>
      </c>
    </row>
    <row r="29" spans="1:6" ht="18" customHeight="1" x14ac:dyDescent="0.15">
      <c r="A29" s="67"/>
      <c r="B29" s="23" t="s">
        <v>246</v>
      </c>
      <c r="C29" s="36"/>
      <c r="D29" s="66">
        <v>8194</v>
      </c>
    </row>
    <row r="30" spans="1:6" ht="18" customHeight="1" x14ac:dyDescent="0.15">
      <c r="A30" s="67"/>
      <c r="B30" s="23" t="s">
        <v>248</v>
      </c>
      <c r="C30" s="36"/>
      <c r="D30" s="66">
        <v>660000</v>
      </c>
      <c r="F30" s="129">
        <f>SUM(D23:D30)</f>
        <v>895629</v>
      </c>
    </row>
    <row r="31" spans="1:6" ht="18" customHeight="1" x14ac:dyDescent="0.15">
      <c r="A31" s="67" t="s">
        <v>108</v>
      </c>
      <c r="B31" s="23" t="s">
        <v>159</v>
      </c>
      <c r="C31" s="36"/>
      <c r="D31" s="66">
        <v>90050</v>
      </c>
    </row>
    <row r="32" spans="1:6" ht="18" customHeight="1" x14ac:dyDescent="0.15">
      <c r="A32" s="67" t="s">
        <v>219</v>
      </c>
      <c r="B32" s="23" t="s">
        <v>238</v>
      </c>
      <c r="C32" s="36" t="s">
        <v>237</v>
      </c>
      <c r="D32" s="66">
        <v>39000</v>
      </c>
    </row>
    <row r="33" spans="1:4" ht="18" customHeight="1" x14ac:dyDescent="0.15">
      <c r="A33" s="68" t="s">
        <v>135</v>
      </c>
      <c r="B33" s="15"/>
      <c r="C33" s="15"/>
      <c r="D33" s="69">
        <f>SUM(D23:D32)</f>
        <v>1024679</v>
      </c>
    </row>
    <row r="34" spans="1:4" ht="18" customHeight="1" thickBot="1" x14ac:dyDescent="0.2">
      <c r="A34" s="68" t="s">
        <v>109</v>
      </c>
      <c r="B34" s="26"/>
      <c r="C34" s="26"/>
      <c r="D34" s="72">
        <f>D33</f>
        <v>1024679</v>
      </c>
    </row>
    <row r="35" spans="1:4" ht="18" customHeight="1" thickTop="1" thickBot="1" x14ac:dyDescent="0.2">
      <c r="A35" s="82" t="s">
        <v>112</v>
      </c>
      <c r="B35" s="83"/>
      <c r="C35" s="83"/>
      <c r="D35" s="130">
        <f>D20-D34</f>
        <v>7165862</v>
      </c>
    </row>
    <row r="36" spans="1:4" s="2" customFormat="1" ht="20.100000000000001" customHeight="1" x14ac:dyDescent="0.15">
      <c r="B36"/>
      <c r="C36"/>
      <c r="D36"/>
    </row>
    <row r="37" spans="1:4" s="2" customFormat="1" ht="20.100000000000001" customHeight="1" x14ac:dyDescent="0.15">
      <c r="B37"/>
      <c r="C37"/>
      <c r="D37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1.1811023622047245" right="0.39370078740157483" top="0.78740157480314965" bottom="0.19685039370078741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H29（県警報告）</vt:lpstr>
      <vt:lpstr>H29決算見込み（理事会資料）</vt:lpstr>
      <vt:lpstr>H29決算（事業別）</vt:lpstr>
      <vt:lpstr>H29決算（1）</vt:lpstr>
      <vt:lpstr>H29決算 (2)</vt:lpstr>
      <vt:lpstr>H29決算 (3)</vt:lpstr>
      <vt:lpstr>H29決算 (4)</vt:lpstr>
      <vt:lpstr>H29決算 (5)</vt:lpstr>
      <vt:lpstr>H29決算 (6)</vt:lpstr>
      <vt:lpstr>H29決算（7）</vt:lpstr>
      <vt:lpstr>'H29決算 (2)'!Print_Area</vt:lpstr>
      <vt:lpstr>'H29決算 (3)'!Print_Area</vt:lpstr>
      <vt:lpstr>'H29決算 (4)'!Print_Area</vt:lpstr>
      <vt:lpstr>'H29決算 (6)'!Print_Area</vt:lpstr>
      <vt:lpstr>'H29決算（1）'!Print_Area</vt:lpstr>
      <vt:lpstr>'H29決算（事業別）'!Print_Area</vt:lpstr>
      <vt:lpstr>'H29決算見込み（理事会資料）'!Print_Area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2018-06-29T06:45:41Z</dcterms:modified>
</cp:coreProperties>
</file>