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R3収支計算書  (正)" sheetId="34" r:id="rId1"/>
  </sheets>
  <definedNames>
    <definedName name="_xlnm.Print_Area" localSheetId="0">'R3収支計算書  (正)'!$A$1:$G$62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34" l="1"/>
  <c r="C60" i="34"/>
  <c r="E60" i="34" s="1"/>
  <c r="B60" i="34"/>
  <c r="B61" i="34" s="1"/>
  <c r="B62" i="34" s="1"/>
  <c r="E59" i="34"/>
  <c r="D56" i="34"/>
  <c r="B56" i="34"/>
  <c r="F55" i="34"/>
  <c r="E55" i="34"/>
  <c r="E54" i="34"/>
  <c r="F54" i="34" s="1"/>
  <c r="E53" i="34"/>
  <c r="F53" i="34" s="1"/>
  <c r="F52" i="34"/>
  <c r="E52" i="34"/>
  <c r="F51" i="34"/>
  <c r="E51" i="34"/>
  <c r="E50" i="34"/>
  <c r="F50" i="34" s="1"/>
  <c r="E49" i="34"/>
  <c r="F49" i="34" s="1"/>
  <c r="E48" i="34"/>
  <c r="F48" i="34" s="1"/>
  <c r="F47" i="34"/>
  <c r="E47" i="34"/>
  <c r="E46" i="34"/>
  <c r="F46" i="34" s="1"/>
  <c r="E45" i="34"/>
  <c r="F45" i="34" s="1"/>
  <c r="F44" i="34"/>
  <c r="E44" i="34"/>
  <c r="F43" i="34"/>
  <c r="F42" i="34"/>
  <c r="E42" i="34"/>
  <c r="E56" i="34" s="1"/>
  <c r="F56" i="34" s="1"/>
  <c r="D40" i="34"/>
  <c r="C40" i="34"/>
  <c r="C57" i="34" s="1"/>
  <c r="B40" i="34"/>
  <c r="B57" i="34" s="1"/>
  <c r="F39" i="34"/>
  <c r="E39" i="34"/>
  <c r="E38" i="34"/>
  <c r="F38" i="34" s="1"/>
  <c r="E37" i="34"/>
  <c r="F37" i="34" s="1"/>
  <c r="F36" i="34"/>
  <c r="E36" i="34"/>
  <c r="E35" i="34"/>
  <c r="F35" i="34" s="1"/>
  <c r="E34" i="34"/>
  <c r="F34" i="34" s="1"/>
  <c r="E33" i="34"/>
  <c r="F33" i="34" s="1"/>
  <c r="F32" i="34"/>
  <c r="E32" i="34"/>
  <c r="F31" i="34"/>
  <c r="E31" i="34"/>
  <c r="E30" i="34"/>
  <c r="F30" i="34" s="1"/>
  <c r="E29" i="34"/>
  <c r="F29" i="34" s="1"/>
  <c r="F28" i="34"/>
  <c r="E28" i="34"/>
  <c r="E27" i="34"/>
  <c r="F27" i="34" s="1"/>
  <c r="E26" i="34"/>
  <c r="F26" i="34" s="1"/>
  <c r="E25" i="34"/>
  <c r="F25" i="34" s="1"/>
  <c r="F24" i="34"/>
  <c r="E24" i="34"/>
  <c r="F23" i="34"/>
  <c r="E23" i="34"/>
  <c r="D21" i="34"/>
  <c r="C21" i="34"/>
  <c r="B21" i="34"/>
  <c r="E20" i="34"/>
  <c r="F20" i="34" s="1"/>
  <c r="F19" i="34"/>
  <c r="E19" i="34"/>
  <c r="E17" i="34"/>
  <c r="F17" i="34" s="1"/>
  <c r="F15" i="34"/>
  <c r="E15" i="34"/>
  <c r="E13" i="34"/>
  <c r="F13" i="34" s="1"/>
  <c r="F11" i="34"/>
  <c r="E11" i="34"/>
  <c r="E9" i="34"/>
  <c r="F9" i="34" s="1"/>
  <c r="F8" i="34"/>
  <c r="E8" i="34"/>
  <c r="E21" i="34" s="1"/>
  <c r="D58" i="34" l="1"/>
  <c r="D61" i="34" s="1"/>
  <c r="D62" i="34" s="1"/>
  <c r="D57" i="34"/>
  <c r="C58" i="34"/>
  <c r="C61" i="34" s="1"/>
  <c r="C62" i="34" s="1"/>
  <c r="E40" i="34"/>
  <c r="F40" i="34" s="1"/>
  <c r="F57" i="34" s="1"/>
  <c r="F21" i="34"/>
  <c r="B58" i="34"/>
  <c r="E57" i="34" l="1"/>
  <c r="E58" i="34" s="1"/>
  <c r="E61" i="34" s="1"/>
  <c r="F61" i="34" s="1"/>
  <c r="F62" i="34" s="1"/>
  <c r="F58" i="34"/>
  <c r="E62" i="34" l="1"/>
</calcChain>
</file>

<file path=xl/sharedStrings.xml><?xml version="1.0" encoding="utf-8"?>
<sst xmlns="http://schemas.openxmlformats.org/spreadsheetml/2006/main" count="75" uniqueCount="63">
  <si>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</si>
  <si>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</si>
  <si>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</si>
  <si>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</si>
  <si>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</si>
  <si>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</si>
  <si>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</si>
  <si>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</si>
  <si>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合計</t>
    <rPh sb="0" eb="2">
      <t>ゴウケイ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</si>
  <si>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</si>
  <si>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</si>
  <si>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</si>
  <si>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石川県受託事業費</t>
    <rPh sb="0" eb="3">
      <t>イシカワケン</t>
    </rPh>
    <rPh sb="3" eb="5">
      <t>ジュタク</t>
    </rPh>
    <rPh sb="5" eb="8">
      <t>ジギョウヒ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</si>
  <si>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</si>
  <si>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</si>
  <si>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</si>
  <si>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</si>
  <si>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</si>
  <si>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予算比</t>
    <rPh sb="0" eb="2">
      <t>ヨサン</t>
    </rPh>
    <rPh sb="2" eb="3">
      <t>ヒ</t>
    </rPh>
    <phoneticPr fontId="1"/>
  </si>
  <si>
    <t>１．事業活動収入</t>
    <rPh sb="2" eb="4">
      <t>ジギョウ</t>
    </rPh>
    <rPh sb="4" eb="6">
      <t>カツドウ</t>
    </rPh>
    <rPh sb="6" eb="8">
      <t>シュウニュウ</t>
    </rPh>
    <phoneticPr fontId="1"/>
  </si>
  <si>
    <t>２．事業活動支出</t>
    <rPh sb="2" eb="4">
      <t>ジギョウ</t>
    </rPh>
    <rPh sb="4" eb="6">
      <t>カツドウ</t>
    </rPh>
    <rPh sb="6" eb="8">
      <t>シシュツ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</si>
  <si>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</si>
  <si>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</si>
  <si>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</si>
  <si>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</si>
  <si>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</si>
  <si>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</si>
  <si>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事業費支出計</t>
    <rPh sb="0" eb="3">
      <t>ジギョウヒ</t>
    </rPh>
    <rPh sb="3" eb="5">
      <t>シシュツ</t>
    </rPh>
    <rPh sb="5" eb="6">
      <t>ケイ</t>
    </rPh>
    <phoneticPr fontId="1"/>
  </si>
  <si>
    <t>管理費支出計</t>
    <rPh sb="0" eb="3">
      <t>カンリヒ</t>
    </rPh>
    <rPh sb="3" eb="5">
      <t>シシュツ</t>
    </rPh>
    <rPh sb="5" eb="6">
      <t>ケイ</t>
    </rPh>
    <phoneticPr fontId="1"/>
  </si>
  <si>
    <t>（Ａ）</t>
    <phoneticPr fontId="1"/>
  </si>
  <si>
    <t>（Ｂ）</t>
    <phoneticPr fontId="1"/>
  </si>
  <si>
    <t>（Ｂ）－（Ａ）</t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</si>
  <si>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</si>
  <si>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</si>
  <si>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</si>
  <si>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予算額</t>
    <rPh sb="0" eb="3">
      <t>ヨサンガク</t>
    </rPh>
    <phoneticPr fontId="1"/>
  </si>
  <si>
    <t>法人会計</t>
    <rPh sb="0" eb="2">
      <t>ホウジン</t>
    </rPh>
    <rPh sb="2" eb="4">
      <t>カイケイ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</si>
  <si>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</si>
  <si>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</si>
  <si>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</si>
  <si>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備　考</t>
    <rPh sb="0" eb="1">
      <t>ソナエ</t>
    </rPh>
    <rPh sb="2" eb="3">
      <t>コウ</t>
    </rPh>
    <phoneticPr fontId="1"/>
  </si>
  <si>
    <t>減価償却費</t>
    <rPh sb="0" eb="2">
      <t>ゲンカ</t>
    </rPh>
    <rPh sb="2" eb="5">
      <t>ショウキャクヒ</t>
    </rPh>
    <phoneticPr fontId="1"/>
  </si>
  <si>
    <t>全国ネット会費含む</t>
    <rPh sb="0" eb="2">
      <t>ゼンコク</t>
    </rPh>
    <rPh sb="5" eb="7">
      <t>カイヒ</t>
    </rPh>
    <rPh sb="7" eb="8">
      <t>フク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</si>
  <si>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</si>
  <si>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雑収益</t>
    <rPh sb="0" eb="3">
      <t>ザツシュウエキ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</si>
  <si>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</si>
  <si>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</si>
  <si>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事業活動収入合計</t>
    <rPh sb="0" eb="2">
      <t>ジギョウ</t>
    </rPh>
    <rPh sb="2" eb="4">
      <t>カツドウ</t>
    </rPh>
    <rPh sb="4" eb="6">
      <t>シュウニュウ</t>
    </rPh>
    <rPh sb="6" eb="7">
      <t>ゴウ</t>
    </rPh>
    <rPh sb="7" eb="8">
      <t>ケイ</t>
    </rPh>
    <phoneticPr fontId="1"/>
  </si>
  <si>
    <t>受取補助金</t>
  </si>
  <si>
    <t>石川県補助金</t>
  </si>
  <si>
    <t>受取助成金</t>
  </si>
  <si>
    <t>日本財団助成金</t>
  </si>
  <si>
    <t>雑収入</t>
    <rPh sb="0" eb="1">
      <t>ザツ</t>
    </rPh>
    <rPh sb="1" eb="3">
      <t>シュウニュウ</t>
    </rPh>
    <phoneticPr fontId="1"/>
  </si>
  <si>
    <t>給料手当</t>
    <rPh sb="0" eb="2">
      <t>キュウリョウ</t>
    </rPh>
    <rPh sb="2" eb="4">
      <t>テアテ</t>
    </rPh>
    <phoneticPr fontId="1"/>
  </si>
  <si>
    <t>公益目的
事業会計</t>
    <rPh sb="0" eb="2">
      <t>コウエキ</t>
    </rPh>
    <rPh sb="2" eb="4">
      <t>モクテキ</t>
    </rPh>
    <rPh sb="5" eb="7">
      <t>ジギョウ</t>
    </rPh>
    <rPh sb="7" eb="9">
      <t>カイケイ</t>
    </rPh>
    <phoneticPr fontId="1"/>
  </si>
  <si>
    <t>収支計算書</t>
    <rPh sb="0" eb="2">
      <t>シュウシ</t>
    </rPh>
    <rPh sb="2" eb="5">
      <t>ケイサンショ</t>
    </rPh>
    <phoneticPr fontId="1"/>
  </si>
  <si>
    <t>３.管理費支出</t>
    <rPh sb="2" eb="5">
      <t>カンリヒ</t>
    </rPh>
    <rPh sb="5" eb="7">
      <t>シシュツ</t>
    </rPh>
    <phoneticPr fontId="1"/>
  </si>
  <si>
    <t>令和３年４月１日から令和４年３月３１日まで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phoneticPr fontId="1"/>
  </si>
  <si>
    <t>相談等手当費</t>
    <rPh sb="0" eb="2">
      <t>ソウダン</t>
    </rPh>
    <rPh sb="2" eb="3">
      <t>トウ</t>
    </rPh>
    <rPh sb="3" eb="5">
      <t>テアテ</t>
    </rPh>
    <rPh sb="5" eb="6">
      <t>ヒ</t>
    </rPh>
    <phoneticPr fontId="1"/>
  </si>
  <si>
    <t>一般寄付、募金箱
寄付金付自販機
ホンデリング</t>
    <rPh sb="0" eb="2">
      <t>イッパン</t>
    </rPh>
    <rPh sb="2" eb="4">
      <t>キフ</t>
    </rPh>
    <rPh sb="5" eb="8">
      <t>ボキンバコ</t>
    </rPh>
    <phoneticPr fontId="1"/>
  </si>
  <si>
    <t>理事15人・活動員22人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</si>
  <si>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個人188名   205口　　
団体52 団体　55口</t>
    <rPh sb="0" eb="2">
      <t>コジン</t>
    </rPh>
    <rPh sb="5" eb="6">
      <t>メイ</t>
    </rPh>
    <rPh sb="12" eb="13">
      <t>クチ</t>
    </rPh>
    <rPh sb="16" eb="18">
      <t>ダンタイ</t>
    </rPh>
    <rPh sb="21" eb="23">
      <t>ダンタイ</t>
    </rPh>
    <rPh sb="26" eb="27">
      <t>クチ</t>
    </rPh>
    <phoneticPr fontId="1"/>
  </si>
  <si>
    <t>第１号議案（その１）</t>
    <rPh sb="0" eb="1">
      <t>ダイ</t>
    </rPh>
    <rPh sb="2" eb="3">
      <t>ゴウ</t>
    </rPh>
    <rPh sb="3" eb="5">
      <t>ギアン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</si>
</sst>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distributed" vertical="center" shrinkToFit="1"/>
    </xf>
    <xf numFmtId="38" fontId="6" fillId="0" borderId="1" xfId="1" applyFont="1" applyFill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indent="1" shrinkToFit="1"/>
    </xf>
    <xf numFmtId="0" fontId="6" fillId="0" borderId="1" xfId="0" applyFont="1" applyFill="1" applyBorder="1" applyAlignment="1">
      <alignment horizontal="left" vertical="center" indent="2" shrinkToFit="1"/>
    </xf>
    <xf numFmtId="0" fontId="6" fillId="0" borderId="1" xfId="0" applyFont="1" applyBorder="1" applyAlignment="1">
      <alignment horizontal="distributed" vertical="center" indent="1" shrinkToFit="1"/>
    </xf>
    <xf numFmtId="0" fontId="6" fillId="2" borderId="1" xfId="0" applyFont="1" applyFill="1" applyBorder="1" applyAlignment="1">
      <alignment horizontal="distributed" vertical="center" indent="1" shrinkToFit="1"/>
    </xf>
    <xf numFmtId="38" fontId="6" fillId="2" borderId="1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3" fontId="6" fillId="0" borderId="1" xfId="1" applyNumberFormat="1" applyFont="1" applyFill="1" applyBorder="1" applyAlignment="1">
      <alignment vertical="center" shrinkToFit="1"/>
    </xf>
    <xf numFmtId="3" fontId="6" fillId="2" borderId="1" xfId="1" applyNumberFormat="1" applyFont="1" applyFill="1" applyBorder="1" applyAlignment="1">
      <alignment vertical="center" shrinkToFit="1"/>
    </xf>
    <xf numFmtId="3" fontId="6" fillId="0" borderId="1" xfId="1" applyNumberFormat="1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38" fontId="6" fillId="0" borderId="3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4" fillId="0" borderId="3" xfId="1" applyFont="1" applyFill="1" applyBorder="1" applyAlignment="1">
      <alignment horizontal="left" vertical="center" wrapText="1" shrinkToFit="1"/>
    </xf>
    <xf numFmtId="38" fontId="4" fillId="0" borderId="4" xfId="1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distributed" vertical="center" indent="6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view="pageBreakPreview" zoomScale="85" zoomScaleNormal="80" zoomScaleSheetLayoutView="85"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J10" sqref="J10"/>
    </sheetView>
  </sheetViews>
  <sheetFormatPr defaultRowHeight="13.5" x14ac:dyDescent="0.15"/>
  <cols>
    <col min="1" max="1" width="26.625" style="2" customWidth="1"/>
    <col min="2" max="6" width="16.75" customWidth="1"/>
    <col min="7" max="7" width="25.75" customWidth="1"/>
    <col min="8" max="13" width="6.625" customWidth="1"/>
  </cols>
  <sheetData>
    <row r="1" spans="1:13" ht="20.100000000000001" customHeight="1" x14ac:dyDescent="0.15">
      <c r="A1" s="25" t="s">
        <v>62</v>
      </c>
    </row>
    <row r="2" spans="1:13" ht="27.95" customHeight="1" x14ac:dyDescent="0.15">
      <c r="A2" s="3"/>
      <c r="B2" s="30" t="s">
        <v>55</v>
      </c>
      <c r="C2" s="30"/>
      <c r="D2" s="30"/>
      <c r="E2" s="30"/>
      <c r="F2" s="30"/>
    </row>
    <row r="3" spans="1:13" ht="20.100000000000001" customHeight="1" x14ac:dyDescent="0.15">
      <c r="B3" s="31" t="s">
        <v>57</v>
      </c>
      <c r="C3" s="32"/>
      <c r="D3" s="32"/>
      <c r="E3" s="32"/>
      <c r="F3" s="32"/>
      <c r="G3" s="4" t="s">
        <v>26</v>
      </c>
    </row>
    <row r="4" spans="1:13" ht="18" customHeight="1" x14ac:dyDescent="0.15">
      <c r="A4" s="33" t="s">
        <v>22</v>
      </c>
      <c r="B4" s="22" t="s">
        <v>35</v>
      </c>
      <c r="C4" s="35" t="s">
        <v>54</v>
      </c>
      <c r="D4" s="35" t="s">
        <v>36</v>
      </c>
      <c r="E4" s="24" t="s">
        <v>8</v>
      </c>
      <c r="F4" s="22" t="s">
        <v>18</v>
      </c>
      <c r="G4" s="38" t="s">
        <v>40</v>
      </c>
    </row>
    <row r="5" spans="1:13" ht="21.95" customHeight="1" x14ac:dyDescent="0.15">
      <c r="A5" s="34"/>
      <c r="B5" s="23" t="s">
        <v>29</v>
      </c>
      <c r="C5" s="36"/>
      <c r="D5" s="37"/>
      <c r="E5" s="23" t="s">
        <v>30</v>
      </c>
      <c r="F5" s="23" t="s">
        <v>31</v>
      </c>
      <c r="G5" s="39"/>
    </row>
    <row r="6" spans="1:13" ht="20.100000000000001" customHeight="1" x14ac:dyDescent="0.15">
      <c r="A6" s="5" t="s">
        <v>19</v>
      </c>
      <c r="B6" s="7"/>
      <c r="C6" s="7"/>
      <c r="D6" s="7"/>
      <c r="E6" s="7"/>
      <c r="F6" s="7"/>
      <c r="G6" s="7"/>
    </row>
    <row r="7" spans="1:13" ht="20.100000000000001" customHeight="1" x14ac:dyDescent="0.15">
      <c r="A7" s="10" t="s">
        <v>32</v>
      </c>
      <c r="B7" s="7"/>
      <c r="C7" s="7"/>
      <c r="D7" s="7"/>
      <c r="E7" s="7"/>
      <c r="F7" s="7"/>
      <c r="G7" s="7"/>
    </row>
    <row r="8" spans="1:13" ht="20.100000000000001" customHeight="1" x14ac:dyDescent="0.15">
      <c r="A8" s="11" t="s">
        <v>33</v>
      </c>
      <c r="B8" s="17">
        <v>105000</v>
      </c>
      <c r="C8" s="17">
        <v>70000</v>
      </c>
      <c r="D8" s="17">
        <v>35000</v>
      </c>
      <c r="E8" s="17">
        <f>C8+D8</f>
        <v>105000</v>
      </c>
      <c r="F8" s="17">
        <f>E8-B8</f>
        <v>0</v>
      </c>
      <c r="G8" s="7" t="s">
        <v>60</v>
      </c>
      <c r="H8" s="15"/>
      <c r="I8" s="15"/>
      <c r="J8" s="15"/>
      <c r="K8" s="15"/>
    </row>
    <row r="9" spans="1:13" ht="20.100000000000001" customHeight="1" x14ac:dyDescent="0.15">
      <c r="A9" s="11" t="s">
        <v>34</v>
      </c>
      <c r="B9" s="17">
        <v>2500000</v>
      </c>
      <c r="C9" s="17">
        <v>1380000</v>
      </c>
      <c r="D9" s="17">
        <v>885000</v>
      </c>
      <c r="E9" s="17">
        <f>C9+D9</f>
        <v>2265000</v>
      </c>
      <c r="F9" s="17">
        <f>E9-B9</f>
        <v>-235000</v>
      </c>
      <c r="G9" s="26" t="s">
        <v>61</v>
      </c>
      <c r="H9" s="16"/>
      <c r="I9" s="16"/>
      <c r="J9" s="16"/>
      <c r="K9" s="16"/>
      <c r="L9" s="16"/>
      <c r="M9" s="16"/>
    </row>
    <row r="10" spans="1:13" ht="20.100000000000001" customHeight="1" x14ac:dyDescent="0.15">
      <c r="A10" s="10" t="s">
        <v>43</v>
      </c>
      <c r="B10" s="17"/>
      <c r="C10" s="17"/>
      <c r="D10" s="17"/>
      <c r="E10" s="17"/>
      <c r="F10" s="17"/>
      <c r="G10" s="27"/>
      <c r="H10" s="16"/>
      <c r="I10" s="16"/>
      <c r="J10" s="16"/>
      <c r="K10" s="16"/>
      <c r="L10" s="16"/>
      <c r="M10" s="16"/>
    </row>
    <row r="11" spans="1:13" ht="20.100000000000001" customHeight="1" x14ac:dyDescent="0.15">
      <c r="A11" s="11" t="s">
        <v>12</v>
      </c>
      <c r="B11" s="17">
        <v>4121000</v>
      </c>
      <c r="C11" s="17">
        <v>4121000</v>
      </c>
      <c r="D11" s="17"/>
      <c r="E11" s="17">
        <f>C11+D11</f>
        <v>4121000</v>
      </c>
      <c r="F11" s="17">
        <f>E11-B11</f>
        <v>0</v>
      </c>
      <c r="G11" s="7"/>
    </row>
    <row r="12" spans="1:13" ht="20.100000000000001" customHeight="1" x14ac:dyDescent="0.15">
      <c r="A12" s="10" t="s">
        <v>48</v>
      </c>
      <c r="B12" s="17"/>
      <c r="C12" s="17"/>
      <c r="D12" s="17"/>
      <c r="E12" s="17"/>
      <c r="F12" s="17"/>
      <c r="G12" s="7"/>
    </row>
    <row r="13" spans="1:13" ht="20.100000000000001" customHeight="1" x14ac:dyDescent="0.15">
      <c r="A13" s="11" t="s">
        <v>49</v>
      </c>
      <c r="B13" s="17">
        <v>1140000</v>
      </c>
      <c r="C13" s="17">
        <v>1140000</v>
      </c>
      <c r="D13" s="17"/>
      <c r="E13" s="17">
        <f>C13+D13</f>
        <v>1140000</v>
      </c>
      <c r="F13" s="17">
        <f>E13-B13</f>
        <v>0</v>
      </c>
      <c r="G13" s="7"/>
    </row>
    <row r="14" spans="1:13" ht="20.100000000000001" customHeight="1" x14ac:dyDescent="0.15">
      <c r="A14" s="10" t="s">
        <v>50</v>
      </c>
      <c r="B14" s="17"/>
      <c r="C14" s="17"/>
      <c r="D14" s="17"/>
      <c r="E14" s="17"/>
      <c r="F14" s="17"/>
      <c r="G14" s="7"/>
    </row>
    <row r="15" spans="1:13" ht="20.100000000000001" customHeight="1" x14ac:dyDescent="0.15">
      <c r="A15" s="11" t="s">
        <v>51</v>
      </c>
      <c r="B15" s="17">
        <v>590000</v>
      </c>
      <c r="C15" s="17">
        <v>311284</v>
      </c>
      <c r="D15" s="17"/>
      <c r="E15" s="17">
        <f>C15+D15</f>
        <v>311284</v>
      </c>
      <c r="F15" s="17">
        <f>E15-B15</f>
        <v>-278716</v>
      </c>
      <c r="G15" s="7"/>
    </row>
    <row r="16" spans="1:13" ht="20.100000000000001" customHeight="1" x14ac:dyDescent="0.15">
      <c r="A16" s="10" t="s">
        <v>13</v>
      </c>
      <c r="B16" s="17"/>
      <c r="C16" s="17"/>
      <c r="D16" s="17"/>
      <c r="E16" s="17"/>
      <c r="F16" s="17"/>
      <c r="G16" s="28" t="s">
        <v>59</v>
      </c>
    </row>
    <row r="17" spans="1:14" ht="20.100000000000001" customHeight="1" x14ac:dyDescent="0.15">
      <c r="A17" s="11" t="s">
        <v>13</v>
      </c>
      <c r="B17" s="17">
        <v>4000000</v>
      </c>
      <c r="C17" s="17">
        <v>2400000</v>
      </c>
      <c r="D17" s="17">
        <v>1089413</v>
      </c>
      <c r="E17" s="17">
        <f>C17+D17</f>
        <v>3489413</v>
      </c>
      <c r="F17" s="17">
        <f>E17-B17</f>
        <v>-510587</v>
      </c>
      <c r="G17" s="29"/>
      <c r="H17" s="20"/>
      <c r="I17" s="21"/>
      <c r="J17" s="21"/>
      <c r="K17" s="21"/>
      <c r="L17" s="21"/>
      <c r="M17" s="21"/>
      <c r="N17" s="1"/>
    </row>
    <row r="18" spans="1:14" ht="20.100000000000001" customHeight="1" x14ac:dyDescent="0.15">
      <c r="A18" s="10" t="s">
        <v>44</v>
      </c>
      <c r="B18" s="17"/>
      <c r="C18" s="17"/>
      <c r="D18" s="17"/>
      <c r="E18" s="17"/>
      <c r="F18" s="17"/>
      <c r="G18" s="7"/>
      <c r="H18" s="20"/>
      <c r="I18" s="1"/>
      <c r="J18" s="1"/>
      <c r="K18" s="1"/>
      <c r="L18" s="1"/>
      <c r="M18" s="1"/>
      <c r="N18" s="1"/>
    </row>
    <row r="19" spans="1:14" ht="20.100000000000001" customHeight="1" x14ac:dyDescent="0.15">
      <c r="A19" s="11" t="s">
        <v>14</v>
      </c>
      <c r="B19" s="17">
        <v>0</v>
      </c>
      <c r="C19" s="17"/>
      <c r="D19" s="17">
        <v>82</v>
      </c>
      <c r="E19" s="17">
        <f>C19+D19</f>
        <v>82</v>
      </c>
      <c r="F19" s="17">
        <f>E19-B19</f>
        <v>82</v>
      </c>
      <c r="G19" s="7"/>
      <c r="H19" s="20"/>
      <c r="I19" s="1"/>
      <c r="J19" s="1"/>
      <c r="K19" s="1"/>
      <c r="L19" s="1"/>
      <c r="M19" s="1"/>
      <c r="N19" s="1"/>
    </row>
    <row r="20" spans="1:14" ht="20.100000000000001" customHeight="1" x14ac:dyDescent="0.15">
      <c r="A20" s="11" t="s">
        <v>52</v>
      </c>
      <c r="B20" s="17"/>
      <c r="C20" s="17"/>
      <c r="D20" s="17">
        <v>0</v>
      </c>
      <c r="E20" s="17">
        <f t="shared" ref="E20" si="0">C20+D20</f>
        <v>0</v>
      </c>
      <c r="F20" s="17">
        <f>E20-B20</f>
        <v>0</v>
      </c>
      <c r="G20" s="7"/>
      <c r="H20" s="20"/>
      <c r="I20" s="1"/>
      <c r="J20" s="1"/>
      <c r="K20" s="1"/>
      <c r="L20" s="1"/>
      <c r="M20" s="1"/>
      <c r="N20" s="1"/>
    </row>
    <row r="21" spans="1:14" ht="20.100000000000001" customHeight="1" x14ac:dyDescent="0.15">
      <c r="A21" s="13" t="s">
        <v>47</v>
      </c>
      <c r="B21" s="18">
        <f t="shared" ref="B21:E21" si="1">SUM(B8:B20)</f>
        <v>12456000</v>
      </c>
      <c r="C21" s="18">
        <f t="shared" si="1"/>
        <v>9422284</v>
      </c>
      <c r="D21" s="18">
        <f t="shared" si="1"/>
        <v>2009495</v>
      </c>
      <c r="E21" s="18">
        <f t="shared" si="1"/>
        <v>11431779</v>
      </c>
      <c r="F21" s="18">
        <f>E21-B21</f>
        <v>-1024221</v>
      </c>
      <c r="G21" s="14"/>
    </row>
    <row r="22" spans="1:14" ht="20.100000000000001" customHeight="1" x14ac:dyDescent="0.15">
      <c r="A22" s="5" t="s">
        <v>20</v>
      </c>
      <c r="B22" s="17"/>
      <c r="C22" s="17"/>
      <c r="D22" s="17"/>
      <c r="E22" s="17"/>
      <c r="F22" s="17"/>
      <c r="G22" s="7"/>
    </row>
    <row r="23" spans="1:14" ht="20.100000000000001" customHeight="1" x14ac:dyDescent="0.15">
      <c r="A23" s="10" t="s">
        <v>53</v>
      </c>
      <c r="B23" s="17">
        <v>4204000</v>
      </c>
      <c r="C23" s="17">
        <v>3595895</v>
      </c>
      <c r="D23" s="17"/>
      <c r="E23" s="17">
        <f>C23+D23</f>
        <v>3595895</v>
      </c>
      <c r="F23" s="17">
        <f t="shared" ref="F23:F40" si="2">E23-B23</f>
        <v>-608105</v>
      </c>
      <c r="G23" s="7"/>
    </row>
    <row r="24" spans="1:14" ht="20.100000000000001" customHeight="1" x14ac:dyDescent="0.15">
      <c r="A24" s="10" t="s">
        <v>15</v>
      </c>
      <c r="B24" s="17">
        <v>360000</v>
      </c>
      <c r="C24" s="17">
        <v>358638</v>
      </c>
      <c r="D24" s="17"/>
      <c r="E24" s="17">
        <f t="shared" ref="E24:E39" si="3">C24+D24</f>
        <v>358638</v>
      </c>
      <c r="F24" s="17">
        <f t="shared" si="2"/>
        <v>-1362</v>
      </c>
      <c r="G24" s="7"/>
    </row>
    <row r="25" spans="1:14" ht="20.100000000000001" customHeight="1" x14ac:dyDescent="0.15">
      <c r="A25" s="10" t="s">
        <v>0</v>
      </c>
      <c r="B25" s="17">
        <v>560000</v>
      </c>
      <c r="C25" s="17">
        <v>295493</v>
      </c>
      <c r="D25" s="17"/>
      <c r="E25" s="17">
        <f t="shared" si="3"/>
        <v>295493</v>
      </c>
      <c r="F25" s="17">
        <f t="shared" si="2"/>
        <v>-264507</v>
      </c>
      <c r="G25" s="7"/>
    </row>
    <row r="26" spans="1:14" ht="20.100000000000001" customHeight="1" x14ac:dyDescent="0.15">
      <c r="A26" s="10" t="s">
        <v>1</v>
      </c>
      <c r="B26" s="17">
        <v>376000</v>
      </c>
      <c r="C26" s="17">
        <v>457832</v>
      </c>
      <c r="D26" s="17"/>
      <c r="E26" s="17">
        <f t="shared" si="3"/>
        <v>457832</v>
      </c>
      <c r="F26" s="17">
        <f t="shared" si="2"/>
        <v>81832</v>
      </c>
      <c r="G26" s="7"/>
    </row>
    <row r="27" spans="1:14" ht="20.100000000000001" customHeight="1" x14ac:dyDescent="0.15">
      <c r="A27" s="10" t="s">
        <v>58</v>
      </c>
      <c r="B27" s="17">
        <v>1992000</v>
      </c>
      <c r="C27" s="17">
        <v>1929740</v>
      </c>
      <c r="D27" s="17"/>
      <c r="E27" s="17">
        <f t="shared" si="3"/>
        <v>1929740</v>
      </c>
      <c r="F27" s="17">
        <f t="shared" si="2"/>
        <v>-62260</v>
      </c>
      <c r="G27" s="7"/>
    </row>
    <row r="28" spans="1:14" ht="20.100000000000001" customHeight="1" x14ac:dyDescent="0.15">
      <c r="A28" s="10" t="s">
        <v>41</v>
      </c>
      <c r="B28" s="17">
        <v>0</v>
      </c>
      <c r="C28" s="17">
        <v>56272</v>
      </c>
      <c r="D28" s="17"/>
      <c r="E28" s="17">
        <f>C28+D28</f>
        <v>56272</v>
      </c>
      <c r="F28" s="17">
        <f>E28-B28</f>
        <v>56272</v>
      </c>
      <c r="G28" s="7"/>
    </row>
    <row r="29" spans="1:14" ht="20.100000000000001" customHeight="1" x14ac:dyDescent="0.15">
      <c r="A29" s="10" t="s">
        <v>2</v>
      </c>
      <c r="B29" s="17">
        <v>116000</v>
      </c>
      <c r="C29" s="17">
        <v>0</v>
      </c>
      <c r="D29" s="17"/>
      <c r="E29" s="17">
        <f t="shared" si="3"/>
        <v>0</v>
      </c>
      <c r="F29" s="17">
        <f t="shared" si="2"/>
        <v>-116000</v>
      </c>
      <c r="G29" s="7"/>
    </row>
    <row r="30" spans="1:14" ht="20.100000000000001" customHeight="1" x14ac:dyDescent="0.15">
      <c r="A30" s="10" t="s">
        <v>3</v>
      </c>
      <c r="B30" s="17">
        <v>92000</v>
      </c>
      <c r="C30" s="17">
        <v>378541</v>
      </c>
      <c r="D30" s="17"/>
      <c r="E30" s="17">
        <f t="shared" si="3"/>
        <v>378541</v>
      </c>
      <c r="F30" s="17">
        <f t="shared" si="2"/>
        <v>286541</v>
      </c>
      <c r="G30" s="7"/>
    </row>
    <row r="31" spans="1:14" ht="20.100000000000001" customHeight="1" x14ac:dyDescent="0.15">
      <c r="A31" s="10" t="s">
        <v>7</v>
      </c>
      <c r="B31" s="17">
        <v>680000</v>
      </c>
      <c r="C31" s="17">
        <v>710964</v>
      </c>
      <c r="D31" s="17"/>
      <c r="E31" s="17">
        <f t="shared" si="3"/>
        <v>710964</v>
      </c>
      <c r="F31" s="17">
        <f t="shared" si="2"/>
        <v>30964</v>
      </c>
      <c r="G31" s="7"/>
    </row>
    <row r="32" spans="1:14" ht="20.100000000000001" customHeight="1" x14ac:dyDescent="0.15">
      <c r="A32" s="10" t="s">
        <v>6</v>
      </c>
      <c r="B32" s="17">
        <v>620000</v>
      </c>
      <c r="C32" s="17">
        <v>173800</v>
      </c>
      <c r="D32" s="17"/>
      <c r="E32" s="17">
        <f t="shared" si="3"/>
        <v>173800</v>
      </c>
      <c r="F32" s="17">
        <f t="shared" si="2"/>
        <v>-446200</v>
      </c>
      <c r="G32" s="7"/>
    </row>
    <row r="33" spans="1:7" ht="20.100000000000001" customHeight="1" x14ac:dyDescent="0.15">
      <c r="A33" s="10" t="s">
        <v>45</v>
      </c>
      <c r="B33" s="17">
        <v>100000</v>
      </c>
      <c r="C33" s="17">
        <v>0</v>
      </c>
      <c r="D33" s="17"/>
      <c r="E33" s="17">
        <f t="shared" si="3"/>
        <v>0</v>
      </c>
      <c r="F33" s="17">
        <f t="shared" si="2"/>
        <v>-100000</v>
      </c>
      <c r="G33" s="7"/>
    </row>
    <row r="34" spans="1:7" ht="20.100000000000001" customHeight="1" x14ac:dyDescent="0.15">
      <c r="A34" s="10" t="s">
        <v>21</v>
      </c>
      <c r="B34" s="17">
        <v>180000</v>
      </c>
      <c r="C34" s="17">
        <v>28050</v>
      </c>
      <c r="D34" s="17"/>
      <c r="E34" s="17">
        <f t="shared" si="3"/>
        <v>28050</v>
      </c>
      <c r="F34" s="17">
        <f t="shared" si="2"/>
        <v>-151950</v>
      </c>
      <c r="G34" s="7"/>
    </row>
    <row r="35" spans="1:7" ht="20.100000000000001" customHeight="1" x14ac:dyDescent="0.15">
      <c r="A35" s="10" t="s">
        <v>16</v>
      </c>
      <c r="B35" s="17">
        <v>690000</v>
      </c>
      <c r="C35" s="17">
        <v>780789</v>
      </c>
      <c r="D35" s="17"/>
      <c r="E35" s="17">
        <f t="shared" si="3"/>
        <v>780789</v>
      </c>
      <c r="F35" s="17">
        <f t="shared" si="2"/>
        <v>90789</v>
      </c>
      <c r="G35" s="7"/>
    </row>
    <row r="36" spans="1:7" ht="20.100000000000001" customHeight="1" x14ac:dyDescent="0.15">
      <c r="A36" s="10" t="s">
        <v>4</v>
      </c>
      <c r="B36" s="17">
        <v>10000</v>
      </c>
      <c r="C36" s="17">
        <v>13000</v>
      </c>
      <c r="D36" s="17"/>
      <c r="E36" s="17">
        <f t="shared" si="3"/>
        <v>13000</v>
      </c>
      <c r="F36" s="17">
        <f t="shared" si="2"/>
        <v>3000</v>
      </c>
      <c r="G36" s="7"/>
    </row>
    <row r="37" spans="1:7" ht="20.100000000000001" customHeight="1" x14ac:dyDescent="0.15">
      <c r="A37" s="10" t="s">
        <v>17</v>
      </c>
      <c r="B37" s="17">
        <v>210000</v>
      </c>
      <c r="C37" s="17">
        <v>265070</v>
      </c>
      <c r="D37" s="17"/>
      <c r="E37" s="17">
        <f t="shared" si="3"/>
        <v>265070</v>
      </c>
      <c r="F37" s="17">
        <f t="shared" si="2"/>
        <v>55070</v>
      </c>
      <c r="G37" s="7"/>
    </row>
    <row r="38" spans="1:7" ht="20.100000000000001" customHeight="1" x14ac:dyDescent="0.15">
      <c r="A38" s="10" t="s">
        <v>11</v>
      </c>
      <c r="B38" s="17">
        <v>150000</v>
      </c>
      <c r="C38" s="17">
        <v>81329</v>
      </c>
      <c r="D38" s="17"/>
      <c r="E38" s="17">
        <f t="shared" si="3"/>
        <v>81329</v>
      </c>
      <c r="F38" s="17">
        <f t="shared" si="2"/>
        <v>-68671</v>
      </c>
      <c r="G38" s="7"/>
    </row>
    <row r="39" spans="1:7" ht="20.100000000000001" customHeight="1" x14ac:dyDescent="0.15">
      <c r="A39" s="10" t="s">
        <v>5</v>
      </c>
      <c r="B39" s="17">
        <v>220000</v>
      </c>
      <c r="C39" s="17">
        <v>125336</v>
      </c>
      <c r="D39" s="17"/>
      <c r="E39" s="17">
        <f t="shared" si="3"/>
        <v>125336</v>
      </c>
      <c r="F39" s="17">
        <f t="shared" si="2"/>
        <v>-94664</v>
      </c>
      <c r="G39" s="7"/>
    </row>
    <row r="40" spans="1:7" ht="20.100000000000001" customHeight="1" x14ac:dyDescent="0.15">
      <c r="A40" s="13" t="s">
        <v>27</v>
      </c>
      <c r="B40" s="18">
        <f>SUM(B23:B39)</f>
        <v>10560000</v>
      </c>
      <c r="C40" s="18">
        <f>SUM(C23:C39)</f>
        <v>9250749</v>
      </c>
      <c r="D40" s="18">
        <f>SUM(D23:D39)</f>
        <v>0</v>
      </c>
      <c r="E40" s="18">
        <f>SUM(E23:E39)</f>
        <v>9250749</v>
      </c>
      <c r="F40" s="18">
        <f t="shared" si="2"/>
        <v>-1309251</v>
      </c>
      <c r="G40" s="14"/>
    </row>
    <row r="41" spans="1:7" ht="20.100000000000001" customHeight="1" x14ac:dyDescent="0.15">
      <c r="A41" s="5" t="s">
        <v>56</v>
      </c>
      <c r="B41" s="17"/>
      <c r="C41" s="17"/>
      <c r="D41" s="17"/>
      <c r="E41" s="17"/>
      <c r="F41" s="17"/>
      <c r="G41" s="7"/>
    </row>
    <row r="42" spans="1:7" ht="20.100000000000001" customHeight="1" x14ac:dyDescent="0.15">
      <c r="A42" s="10" t="s">
        <v>53</v>
      </c>
      <c r="B42" s="17">
        <v>1100000</v>
      </c>
      <c r="C42" s="17"/>
      <c r="D42" s="17">
        <v>696505</v>
      </c>
      <c r="E42" s="17">
        <f>SUM(D42)</f>
        <v>696505</v>
      </c>
      <c r="F42" s="17">
        <f t="shared" ref="F42:F56" si="4">E42-B42</f>
        <v>-403495</v>
      </c>
      <c r="G42" s="7"/>
    </row>
    <row r="43" spans="1:7" ht="20.100000000000001" customHeight="1" x14ac:dyDescent="0.15">
      <c r="A43" s="10" t="s">
        <v>15</v>
      </c>
      <c r="B43" s="17">
        <v>50000</v>
      </c>
      <c r="C43" s="17"/>
      <c r="D43" s="17">
        <v>39849</v>
      </c>
      <c r="E43" s="17">
        <v>39849</v>
      </c>
      <c r="F43" s="17">
        <f t="shared" si="4"/>
        <v>-10151</v>
      </c>
      <c r="G43" s="7"/>
    </row>
    <row r="44" spans="1:7" ht="20.100000000000001" customHeight="1" x14ac:dyDescent="0.15">
      <c r="A44" s="10" t="s">
        <v>10</v>
      </c>
      <c r="B44" s="17">
        <v>30000</v>
      </c>
      <c r="C44" s="17"/>
      <c r="D44" s="17">
        <v>24699</v>
      </c>
      <c r="E44" s="17">
        <f t="shared" ref="E44:E55" si="5">SUM(D44)</f>
        <v>24699</v>
      </c>
      <c r="F44" s="17">
        <f t="shared" si="4"/>
        <v>-5301</v>
      </c>
      <c r="G44" s="7"/>
    </row>
    <row r="45" spans="1:7" ht="20.100000000000001" customHeight="1" x14ac:dyDescent="0.15">
      <c r="A45" s="10" t="s">
        <v>0</v>
      </c>
      <c r="B45" s="17">
        <v>80000</v>
      </c>
      <c r="C45" s="17"/>
      <c r="D45" s="17">
        <v>8400</v>
      </c>
      <c r="E45" s="17">
        <f t="shared" si="5"/>
        <v>8400</v>
      </c>
      <c r="F45" s="17">
        <f t="shared" si="4"/>
        <v>-71600</v>
      </c>
      <c r="G45" s="7"/>
    </row>
    <row r="46" spans="1:7" ht="20.100000000000001" customHeight="1" x14ac:dyDescent="0.15">
      <c r="A46" s="10" t="s">
        <v>1</v>
      </c>
      <c r="B46" s="17">
        <v>80000</v>
      </c>
      <c r="C46" s="17"/>
      <c r="D46" s="17">
        <v>80309</v>
      </c>
      <c r="E46" s="17">
        <f t="shared" si="5"/>
        <v>80309</v>
      </c>
      <c r="F46" s="17">
        <f t="shared" si="4"/>
        <v>309</v>
      </c>
      <c r="G46" s="7"/>
    </row>
    <row r="47" spans="1:7" ht="20.100000000000001" customHeight="1" x14ac:dyDescent="0.15">
      <c r="A47" s="10" t="s">
        <v>41</v>
      </c>
      <c r="B47" s="17">
        <v>0</v>
      </c>
      <c r="C47" s="17"/>
      <c r="D47" s="17">
        <v>34271</v>
      </c>
      <c r="E47" s="17">
        <f>C47+D47</f>
        <v>34271</v>
      </c>
      <c r="F47" s="17">
        <f>E47-B47</f>
        <v>34271</v>
      </c>
      <c r="G47" s="7"/>
    </row>
    <row r="48" spans="1:7" ht="20.100000000000001" customHeight="1" x14ac:dyDescent="0.15">
      <c r="A48" s="10" t="s">
        <v>2</v>
      </c>
      <c r="B48" s="17">
        <v>50000</v>
      </c>
      <c r="C48" s="17"/>
      <c r="D48" s="17">
        <v>0</v>
      </c>
      <c r="E48" s="17">
        <f t="shared" si="5"/>
        <v>0</v>
      </c>
      <c r="F48" s="17">
        <f t="shared" si="4"/>
        <v>-50000</v>
      </c>
      <c r="G48" s="7"/>
    </row>
    <row r="49" spans="1:7" ht="20.100000000000001" customHeight="1" x14ac:dyDescent="0.15">
      <c r="A49" s="10" t="s">
        <v>3</v>
      </c>
      <c r="B49" s="17">
        <v>20000</v>
      </c>
      <c r="C49" s="17"/>
      <c r="D49" s="17">
        <v>22155</v>
      </c>
      <c r="E49" s="17">
        <f t="shared" si="5"/>
        <v>22155</v>
      </c>
      <c r="F49" s="17">
        <f t="shared" si="4"/>
        <v>2155</v>
      </c>
      <c r="G49" s="7"/>
    </row>
    <row r="50" spans="1:7" ht="20.100000000000001" customHeight="1" x14ac:dyDescent="0.15">
      <c r="A50" s="10" t="s">
        <v>7</v>
      </c>
      <c r="B50" s="17">
        <v>30000</v>
      </c>
      <c r="C50" s="17"/>
      <c r="D50" s="17">
        <v>29995</v>
      </c>
      <c r="E50" s="17">
        <f t="shared" si="5"/>
        <v>29995</v>
      </c>
      <c r="F50" s="17">
        <f t="shared" si="4"/>
        <v>-5</v>
      </c>
      <c r="G50" s="7"/>
    </row>
    <row r="51" spans="1:7" ht="20.100000000000001" customHeight="1" x14ac:dyDescent="0.15">
      <c r="A51" s="10" t="s">
        <v>45</v>
      </c>
      <c r="B51" s="17">
        <v>0</v>
      </c>
      <c r="C51" s="17"/>
      <c r="D51" s="17">
        <v>0</v>
      </c>
      <c r="E51" s="17">
        <f t="shared" si="5"/>
        <v>0</v>
      </c>
      <c r="F51" s="17">
        <f t="shared" si="4"/>
        <v>0</v>
      </c>
      <c r="G51" s="7"/>
    </row>
    <row r="52" spans="1:7" ht="20.100000000000001" customHeight="1" x14ac:dyDescent="0.15">
      <c r="A52" s="10" t="s">
        <v>16</v>
      </c>
      <c r="B52" s="17">
        <v>200000</v>
      </c>
      <c r="C52" s="17"/>
      <c r="D52" s="17">
        <v>192059</v>
      </c>
      <c r="E52" s="17">
        <f t="shared" si="5"/>
        <v>192059</v>
      </c>
      <c r="F52" s="17">
        <f t="shared" si="4"/>
        <v>-7941</v>
      </c>
      <c r="G52" s="7"/>
    </row>
    <row r="53" spans="1:7" ht="20.100000000000001" customHeight="1" x14ac:dyDescent="0.15">
      <c r="A53" s="10" t="s">
        <v>9</v>
      </c>
      <c r="B53" s="17">
        <v>10000</v>
      </c>
      <c r="C53" s="17"/>
      <c r="D53" s="17">
        <v>1700</v>
      </c>
      <c r="E53" s="17">
        <f t="shared" si="5"/>
        <v>1700</v>
      </c>
      <c r="F53" s="17">
        <f t="shared" si="4"/>
        <v>-8300</v>
      </c>
      <c r="G53" s="7"/>
    </row>
    <row r="54" spans="1:7" ht="20.100000000000001" customHeight="1" x14ac:dyDescent="0.15">
      <c r="A54" s="10" t="s">
        <v>46</v>
      </c>
      <c r="B54" s="17">
        <v>260000</v>
      </c>
      <c r="C54" s="17"/>
      <c r="D54" s="17">
        <v>264000</v>
      </c>
      <c r="E54" s="17">
        <f t="shared" si="5"/>
        <v>264000</v>
      </c>
      <c r="F54" s="17">
        <f t="shared" si="4"/>
        <v>4000</v>
      </c>
      <c r="G54" s="7"/>
    </row>
    <row r="55" spans="1:7" ht="20.100000000000001" customHeight="1" x14ac:dyDescent="0.15">
      <c r="A55" s="10" t="s">
        <v>5</v>
      </c>
      <c r="B55" s="17">
        <v>290000</v>
      </c>
      <c r="C55" s="17"/>
      <c r="D55" s="17">
        <v>224143</v>
      </c>
      <c r="E55" s="17">
        <f t="shared" si="5"/>
        <v>224143</v>
      </c>
      <c r="F55" s="17">
        <f t="shared" si="4"/>
        <v>-65857</v>
      </c>
      <c r="G55" s="7" t="s">
        <v>42</v>
      </c>
    </row>
    <row r="56" spans="1:7" ht="20.100000000000001" customHeight="1" x14ac:dyDescent="0.15">
      <c r="A56" s="13" t="s">
        <v>28</v>
      </c>
      <c r="B56" s="18">
        <f>SUM(B42:B55)</f>
        <v>2200000</v>
      </c>
      <c r="C56" s="18"/>
      <c r="D56" s="18">
        <f>SUM(D42:D55)</f>
        <v>1618085</v>
      </c>
      <c r="E56" s="18">
        <f>SUM(E42:E55)</f>
        <v>1618085</v>
      </c>
      <c r="F56" s="18">
        <f t="shared" si="4"/>
        <v>-581915</v>
      </c>
      <c r="G56" s="14"/>
    </row>
    <row r="57" spans="1:7" s="1" customFormat="1" ht="20.100000000000001" customHeight="1" x14ac:dyDescent="0.15">
      <c r="A57" s="12" t="s">
        <v>37</v>
      </c>
      <c r="B57" s="17">
        <f t="shared" ref="B57:F57" si="6">B40+B56</f>
        <v>12760000</v>
      </c>
      <c r="C57" s="17">
        <f t="shared" si="6"/>
        <v>9250749</v>
      </c>
      <c r="D57" s="17">
        <f t="shared" si="6"/>
        <v>1618085</v>
      </c>
      <c r="E57" s="17">
        <f t="shared" si="6"/>
        <v>10868834</v>
      </c>
      <c r="F57" s="17">
        <f t="shared" si="6"/>
        <v>-1891166</v>
      </c>
      <c r="G57" s="7"/>
    </row>
    <row r="58" spans="1:7" ht="20.100000000000001" customHeight="1" x14ac:dyDescent="0.15">
      <c r="A58" s="6" t="s">
        <v>23</v>
      </c>
      <c r="B58" s="19">
        <f>B21-B57</f>
        <v>-304000</v>
      </c>
      <c r="C58" s="19">
        <f>C21-C57</f>
        <v>171535</v>
      </c>
      <c r="D58" s="19">
        <f>D21-D57</f>
        <v>391410</v>
      </c>
      <c r="E58" s="19">
        <f>E21-E57</f>
        <v>562945</v>
      </c>
      <c r="F58" s="19">
        <f>F21-F57</f>
        <v>866945</v>
      </c>
      <c r="G58" s="9"/>
    </row>
    <row r="59" spans="1:7" ht="20.100000000000001" customHeight="1" x14ac:dyDescent="0.15">
      <c r="A59" s="6" t="s">
        <v>24</v>
      </c>
      <c r="B59" s="19">
        <v>4487175</v>
      </c>
      <c r="C59" s="19">
        <v>1988663</v>
      </c>
      <c r="D59" s="19">
        <v>2498512</v>
      </c>
      <c r="E59" s="19">
        <f>C59+D59</f>
        <v>4487175</v>
      </c>
      <c r="F59" s="19"/>
      <c r="G59" s="9"/>
    </row>
    <row r="60" spans="1:7" ht="20.100000000000001" customHeight="1" x14ac:dyDescent="0.15">
      <c r="A60" s="6" t="s">
        <v>38</v>
      </c>
      <c r="B60" s="19">
        <f>B59</f>
        <v>4487175</v>
      </c>
      <c r="C60" s="19">
        <f>C59</f>
        <v>1988663</v>
      </c>
      <c r="D60" s="19">
        <f>D59</f>
        <v>2498512</v>
      </c>
      <c r="E60" s="19">
        <f>C60+D60</f>
        <v>4487175</v>
      </c>
      <c r="F60" s="19"/>
      <c r="G60" s="9"/>
    </row>
    <row r="61" spans="1:7" ht="20.100000000000001" customHeight="1" x14ac:dyDescent="0.15">
      <c r="A61" s="6" t="s">
        <v>39</v>
      </c>
      <c r="B61" s="19">
        <f>B60</f>
        <v>4487175</v>
      </c>
      <c r="C61" s="19">
        <f>C58+C59</f>
        <v>2160198</v>
      </c>
      <c r="D61" s="19">
        <f>D58+D59</f>
        <v>2889922</v>
      </c>
      <c r="E61" s="19">
        <f>E59+E58</f>
        <v>5050120</v>
      </c>
      <c r="F61" s="19">
        <f>E61-B61</f>
        <v>562945</v>
      </c>
      <c r="G61" s="9"/>
    </row>
    <row r="62" spans="1:7" ht="20.100000000000001" customHeight="1" x14ac:dyDescent="0.15">
      <c r="A62" s="6" t="s">
        <v>25</v>
      </c>
      <c r="B62" s="8">
        <f>B61</f>
        <v>4487175</v>
      </c>
      <c r="C62" s="8">
        <f t="shared" ref="C62:F62" si="7">C61</f>
        <v>2160198</v>
      </c>
      <c r="D62" s="8">
        <f t="shared" si="7"/>
        <v>2889922</v>
      </c>
      <c r="E62" s="8">
        <f t="shared" si="7"/>
        <v>5050120</v>
      </c>
      <c r="F62" s="8">
        <f t="shared" si="7"/>
        <v>562945</v>
      </c>
      <c r="G62" s="9"/>
    </row>
    <row r="63" spans="1:7" s="2" customFormat="1" ht="20.100000000000001" customHeight="1" x14ac:dyDescent="0.15">
      <c r="B63"/>
      <c r="C63"/>
      <c r="D63"/>
      <c r="E63"/>
      <c r="F63"/>
      <c r="G63"/>
    </row>
    <row r="64" spans="1:7" s="2" customFormat="1" ht="20.100000000000001" customHeight="1" x14ac:dyDescent="0.15">
      <c r="B64"/>
      <c r="C64"/>
      <c r="D64"/>
      <c r="E64"/>
      <c r="F64"/>
      <c r="G64"/>
    </row>
  </sheetData>
  <mergeCells count="8">
    <mergeCell ref="G9:G10"/>
    <mergeCell ref="G16:G17"/>
    <mergeCell ref="B2:F2"/>
    <mergeCell ref="B3:F3"/>
    <mergeCell ref="A4:A5"/>
    <mergeCell ref="C4:C5"/>
    <mergeCell ref="D4:D5"/>
    <mergeCell ref="G4:G5"/>
  </mergeCells>
  <phoneticPr fontId="1"/>
  <pageMargins left="0.70866141732283472" right="0.19685039370078741" top="0.27559055118110237" bottom="0.23622047244094491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R3収支計算書  (正)</vt:lpstr>
      <vt:lpstr>'R3収支計算書  (正)'!Print_Area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2022-08-05T04:18:39Z</dcterms:modified>
</cp:coreProperties>
</file>