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8385"/>
  </bookViews>
  <sheets>
    <sheet name="活動報告書" sheetId="1" r:id="rId1"/>
    <sheet name="財産目録" sheetId="2" r:id="rId2"/>
    <sheet name="貸借対照表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<sst xmlns="http://schemas.openxmlformats.org/spreadsheetml/2006/main" count="84">
  <si>
    <t>特定非営利活動法人　伊豆in賀茂6</t>
  </si>
  <si>
    <t>令和元年度　特定非営利活動事業会計　活動計算書</t>
  </si>
  <si>
    <t>令和元年7月23日から令和2年3月31日まで</t>
  </si>
  <si>
    <t>（単位：円）</t>
  </si>
  <si>
    <t>科目</t>
  </si>
  <si>
    <t>金額</t>
  </si>
  <si>
    <t>Ⅰ</t>
  </si>
  <si>
    <t>経常収益</t>
  </si>
  <si>
    <t>　　</t>
  </si>
  <si>
    <t>⒈</t>
  </si>
  <si>
    <t>受取会費</t>
  </si>
  <si>
    <t>正会員受取会費</t>
  </si>
  <si>
    <t>賛助会員受取会費</t>
  </si>
  <si>
    <t>⒉</t>
  </si>
  <si>
    <t>受取寄付金</t>
  </si>
  <si>
    <t>　</t>
  </si>
  <si>
    <t>⒊</t>
  </si>
  <si>
    <t>事業売上</t>
  </si>
  <si>
    <t>空き家バンク受託事業</t>
  </si>
  <si>
    <t>物販事業</t>
  </si>
  <si>
    <t>店舗レンタル事業</t>
  </si>
  <si>
    <t>⒋</t>
  </si>
  <si>
    <t>その他収益</t>
  </si>
  <si>
    <t>雑収入</t>
  </si>
  <si>
    <t>受取利息</t>
  </si>
  <si>
    <t>経常収益計</t>
  </si>
  <si>
    <t>Ⅱ</t>
  </si>
  <si>
    <t>経常費用</t>
  </si>
  <si>
    <t>事業費</t>
  </si>
  <si>
    <t>1)</t>
  </si>
  <si>
    <t>事業消耗費</t>
  </si>
  <si>
    <t>会議費</t>
  </si>
  <si>
    <t>印刷製本代</t>
  </si>
  <si>
    <t>事業消耗費計</t>
  </si>
  <si>
    <t>2)</t>
  </si>
  <si>
    <t>人件費</t>
  </si>
  <si>
    <t>外注工賃</t>
  </si>
  <si>
    <t>人件費計</t>
  </si>
  <si>
    <t>3)</t>
  </si>
  <si>
    <t>その他経費</t>
  </si>
  <si>
    <t>業務委託費</t>
  </si>
  <si>
    <t>その他経費計</t>
  </si>
  <si>
    <t>事業費計</t>
  </si>
  <si>
    <t>管理費</t>
  </si>
  <si>
    <t>通信費（郵便・電話代）</t>
  </si>
  <si>
    <t>消耗品費</t>
  </si>
  <si>
    <t>支払手数料</t>
  </si>
  <si>
    <t>事務用品費</t>
  </si>
  <si>
    <t>印紙</t>
  </si>
  <si>
    <t>交通費</t>
  </si>
  <si>
    <t>燃料費</t>
  </si>
  <si>
    <t>仕入れ</t>
  </si>
  <si>
    <t>雑費</t>
  </si>
  <si>
    <t>広告費</t>
  </si>
  <si>
    <t>保険料</t>
  </si>
  <si>
    <t>地代家賃(駐車場代）</t>
  </si>
  <si>
    <t>地代家賃(店舗・自宅）</t>
  </si>
  <si>
    <t>電気代</t>
  </si>
  <si>
    <t>インターネットサーバー代</t>
  </si>
  <si>
    <t>管理費計</t>
  </si>
  <si>
    <t>経常費用計</t>
  </si>
  <si>
    <t>当期正味財産増減額</t>
  </si>
  <si>
    <t>前期繰越正味財産額</t>
  </si>
  <si>
    <t>次期繰越正味財産額</t>
  </si>
  <si>
    <t>理事長　井田　一久</t>
  </si>
  <si>
    <t>特定非営利活動法人　伊豆in賀茂6　財産目録</t>
  </si>
  <si>
    <t>令和2年3月31日現在</t>
  </si>
  <si>
    <t>資産の部</t>
  </si>
  <si>
    <t>流動資産</t>
  </si>
  <si>
    <t>現金　現金手許有高</t>
  </si>
  <si>
    <t>普通預金　静岡銀行下田支店　A</t>
  </si>
  <si>
    <t>普通預金　静岡銀行下田支店　B</t>
  </si>
  <si>
    <t>流動資産合計</t>
  </si>
  <si>
    <t>固定資産</t>
  </si>
  <si>
    <t>固定資産合計</t>
  </si>
  <si>
    <t>資産合計</t>
  </si>
  <si>
    <t>負債の部</t>
  </si>
  <si>
    <t>流動負債</t>
  </si>
  <si>
    <t>流動負債合計</t>
  </si>
  <si>
    <t>固定負債</t>
  </si>
  <si>
    <t>固定負債合計</t>
  </si>
  <si>
    <t>負債合計</t>
  </si>
  <si>
    <t>正味合計</t>
  </si>
  <si>
    <t>特定非営利活動法人　伊豆in賀茂6　貸借対照表</t>
  </si>
</sst>
</file>

<file path=xl/styles.xml><?xml version="1.0" encoding="utf-8"?>
<styleSheet xmlns="http://schemas.openxmlformats.org/spreadsheetml/2006/main">
  <numFmts count="5">
    <numFmt numFmtId="176" formatCode="#,##0;&quot;△ &quot;#,##0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180" formatCode="#,##0;[Red]&quot;-&quot;#,##0"/>
  </numFmts>
  <fonts count="25">
    <font>
      <sz val="11"/>
      <color rgb="FF000000"/>
      <name val="ＭＳ Ｐゴシック1"/>
      <charset val="128"/>
    </font>
    <font>
      <sz val="12"/>
      <color rgb="FF000000"/>
      <name val="HGP明朝B"/>
      <charset val="128"/>
    </font>
    <font>
      <sz val="9"/>
      <color rgb="FF000000"/>
      <name val="HGP明朝B"/>
      <charset val="128"/>
    </font>
    <font>
      <b/>
      <sz val="9"/>
      <color rgb="FF000000"/>
      <name val="HGP明朝B"/>
      <charset val="128"/>
    </font>
    <font>
      <sz val="10"/>
      <color rgb="FF000000"/>
      <name val="HGP明朝B"/>
      <charset val="128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5" borderId="14" applyNumberFormat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13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9" borderId="1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80" fontId="1" fillId="0" borderId="0" xfId="1" applyFont="1" applyAlignment="1">
      <alignment horizontal="center" vertical="center"/>
    </xf>
    <xf numFmtId="180" fontId="2" fillId="0" borderId="0" xfId="1" applyFont="1">
      <alignment vertical="center"/>
    </xf>
    <xf numFmtId="180" fontId="2" fillId="0" borderId="0" xfId="1" applyFont="1" applyAlignment="1">
      <alignment horizontal="center" vertical="center"/>
    </xf>
    <xf numFmtId="180" fontId="2" fillId="0" borderId="1" xfId="1" applyFont="1" applyFill="1" applyBorder="1" applyAlignment="1">
      <alignment horizontal="center" vertical="center"/>
    </xf>
    <xf numFmtId="180" fontId="3" fillId="0" borderId="2" xfId="1" applyFont="1" applyBorder="1">
      <alignment vertical="center"/>
    </xf>
    <xf numFmtId="180" fontId="3" fillId="0" borderId="3" xfId="1" applyFont="1" applyBorder="1">
      <alignment vertical="center"/>
    </xf>
    <xf numFmtId="180" fontId="2" fillId="0" borderId="3" xfId="1" applyFont="1" applyBorder="1">
      <alignment vertical="center"/>
    </xf>
    <xf numFmtId="180" fontId="2" fillId="0" borderId="4" xfId="1" applyFont="1" applyBorder="1">
      <alignment vertical="center"/>
    </xf>
    <xf numFmtId="180" fontId="2" fillId="0" borderId="2" xfId="1" applyFont="1" applyBorder="1">
      <alignment vertical="center"/>
    </xf>
    <xf numFmtId="180" fontId="2" fillId="0" borderId="5" xfId="1" applyFont="1" applyBorder="1">
      <alignment vertical="center"/>
    </xf>
    <xf numFmtId="180" fontId="2" fillId="0" borderId="6" xfId="1" applyFont="1" applyBorder="1">
      <alignment vertical="center"/>
    </xf>
    <xf numFmtId="180" fontId="2" fillId="0" borderId="7" xfId="1" applyFont="1" applyBorder="1">
      <alignment vertical="center"/>
    </xf>
    <xf numFmtId="180" fontId="2" fillId="0" borderId="8" xfId="1" applyFont="1" applyBorder="1">
      <alignment vertical="center"/>
    </xf>
    <xf numFmtId="180" fontId="2" fillId="0" borderId="9" xfId="1" applyFont="1" applyBorder="1">
      <alignment vertical="center"/>
    </xf>
    <xf numFmtId="180" fontId="3" fillId="0" borderId="0" xfId="1" applyFont="1">
      <alignment vertical="center"/>
    </xf>
    <xf numFmtId="180" fontId="3" fillId="0" borderId="6" xfId="1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80" fontId="2" fillId="0" borderId="8" xfId="0" applyNumberFormat="1" applyFont="1" applyBorder="1">
      <alignment vertical="center"/>
    </xf>
    <xf numFmtId="180" fontId="2" fillId="0" borderId="5" xfId="0" applyNumberFormat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180" fontId="2" fillId="0" borderId="10" xfId="1" applyFont="1" applyBorder="1">
      <alignment vertical="center"/>
    </xf>
    <xf numFmtId="180" fontId="3" fillId="0" borderId="7" xfId="1" applyFont="1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180" fontId="2" fillId="0" borderId="12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12" xfId="0" applyNumberFormat="1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kazuhisa\Desktop\&#32076;&#29702;2019\&#29694;&#37329;&#20986;&#32013;&#34920;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金小払出納帳_原紙"/>
      <sheetName val="たるや改装費・・役員借入金"/>
      <sheetName val="現金小払出納帳4月"/>
      <sheetName val="現金小払出納帳５月"/>
      <sheetName val="現金小払出納帳6月"/>
      <sheetName val="現金小払出納帳7月"/>
      <sheetName val="現金小払出納帳8月"/>
      <sheetName val="現金小払出納帳9月"/>
      <sheetName val="現金小払出納帳10月"/>
      <sheetName val="現金小払出納帳11月"/>
      <sheetName val="現金小払出納帳12月"/>
      <sheetName val="現金小払出納帳1月"/>
      <sheetName val="現金小払出納帳2月"/>
      <sheetName val="現金小払出納帳3月_"/>
      <sheetName val="現金集計"/>
      <sheetName val="電気代など"/>
      <sheetName val="総まとめ"/>
      <sheetName val="活動報告書"/>
      <sheetName val="注意点"/>
      <sheetName val="財産目録"/>
      <sheetName val="賃借対照表"/>
      <sheetName val="A銀行出納帳8から10月"/>
      <sheetName val="A銀行出納帳11月から12月"/>
      <sheetName val="A銀行出納帳12月から２月"/>
      <sheetName val="A銀行出納帳2月から"/>
      <sheetName val="A銀行集計"/>
      <sheetName val="B銀行出納帳11月から1月店舗売上"/>
      <sheetName val="B銀行出納帳1月から店舗売上"/>
      <sheetName val="B銀行集計"/>
      <sheetName val="科目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1</v>
          </cell>
        </row>
        <row r="3">
          <cell r="F3">
            <v>334925</v>
          </cell>
        </row>
        <row r="5">
          <cell r="F5">
            <v>1093000</v>
          </cell>
        </row>
        <row r="6">
          <cell r="F6">
            <v>2840142</v>
          </cell>
        </row>
        <row r="7">
          <cell r="F7">
            <v>45000</v>
          </cell>
        </row>
        <row r="9">
          <cell r="F9">
            <v>43000</v>
          </cell>
        </row>
        <row r="10">
          <cell r="F10">
            <v>2601</v>
          </cell>
        </row>
        <row r="11">
          <cell r="H11">
            <v>116854</v>
          </cell>
        </row>
        <row r="12">
          <cell r="F12">
            <v>226977</v>
          </cell>
        </row>
        <row r="13">
          <cell r="H13">
            <v>136500</v>
          </cell>
        </row>
        <row r="14">
          <cell r="F14">
            <v>12461</v>
          </cell>
        </row>
        <row r="15">
          <cell r="F15">
            <v>170800</v>
          </cell>
        </row>
        <row r="16">
          <cell r="F16">
            <v>42227</v>
          </cell>
        </row>
        <row r="17">
          <cell r="F17">
            <v>3550</v>
          </cell>
        </row>
        <row r="18">
          <cell r="F18">
            <v>12326</v>
          </cell>
        </row>
        <row r="21">
          <cell r="F21">
            <v>16000</v>
          </cell>
        </row>
        <row r="22">
          <cell r="F22">
            <v>9120</v>
          </cell>
        </row>
        <row r="23">
          <cell r="G23">
            <v>277701</v>
          </cell>
        </row>
        <row r="24">
          <cell r="F24">
            <v>280</v>
          </cell>
        </row>
        <row r="25">
          <cell r="F25">
            <v>10010</v>
          </cell>
        </row>
        <row r="26">
          <cell r="F26">
            <v>23870</v>
          </cell>
        </row>
        <row r="27">
          <cell r="G27">
            <v>1418300</v>
          </cell>
        </row>
        <row r="29">
          <cell r="G29">
            <v>150500</v>
          </cell>
        </row>
        <row r="31">
          <cell r="F31">
            <v>270000</v>
          </cell>
        </row>
        <row r="32">
          <cell r="F32">
            <v>11685</v>
          </cell>
        </row>
        <row r="33">
          <cell r="F33">
            <v>145478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workbookViewId="0">
      <selection activeCell="A1" sqref="A1:I1"/>
    </sheetView>
  </sheetViews>
  <sheetFormatPr defaultColWidth="9" defaultRowHeight="13.5"/>
  <cols>
    <col min="1" max="1" width="7.10833333333333" customWidth="1"/>
    <col min="2" max="2" width="2.66666666666667" customWidth="1"/>
    <col min="3" max="3" width="2.775" customWidth="1"/>
    <col min="4" max="4" width="3.33333333333333" customWidth="1"/>
    <col min="5" max="5" width="29.775" customWidth="1"/>
    <col min="6" max="6" width="13.775" customWidth="1"/>
    <col min="7" max="7" width="13.4416666666667" customWidth="1"/>
    <col min="8" max="8" width="12.8833333333333" customWidth="1"/>
    <col min="9" max="9" width="8.88333333333333" customWidth="1"/>
  </cols>
  <sheetData>
    <row r="1" ht="14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</row>
    <row r="4" spans="1:10">
      <c r="A4" s="3" t="s">
        <v>2</v>
      </c>
      <c r="B4" s="3"/>
      <c r="C4" s="3"/>
      <c r="D4" s="3"/>
      <c r="E4" s="3"/>
      <c r="F4" s="3"/>
      <c r="G4" s="3"/>
      <c r="H4" s="3"/>
      <c r="I4" s="3"/>
      <c r="J4" s="2"/>
    </row>
    <row r="5" spans="1:10">
      <c r="A5" s="2"/>
      <c r="B5" s="2"/>
      <c r="C5" s="2"/>
      <c r="D5" s="2"/>
      <c r="E5" s="2"/>
      <c r="F5" s="2"/>
      <c r="G5" s="2"/>
      <c r="H5" s="2" t="s">
        <v>3</v>
      </c>
      <c r="I5" s="2"/>
      <c r="J5" s="2"/>
    </row>
    <row r="6" ht="11.4" customHeight="1" spans="1:10">
      <c r="A6" s="2"/>
      <c r="B6" s="4" t="s">
        <v>4</v>
      </c>
      <c r="C6" s="4"/>
      <c r="D6" s="4"/>
      <c r="E6" s="4"/>
      <c r="F6" s="4" t="s">
        <v>5</v>
      </c>
      <c r="G6" s="4"/>
      <c r="H6" s="4"/>
      <c r="I6" s="2"/>
      <c r="J6" s="2"/>
    </row>
    <row r="7" ht="11.4" customHeight="1" spans="1:10">
      <c r="A7" s="2"/>
      <c r="B7" s="16" t="s">
        <v>6</v>
      </c>
      <c r="C7" s="15" t="s">
        <v>7</v>
      </c>
      <c r="D7" s="2"/>
      <c r="E7" s="12"/>
      <c r="F7" s="11"/>
      <c r="G7" s="13"/>
      <c r="H7" s="12"/>
      <c r="I7" s="2"/>
      <c r="J7" s="2"/>
    </row>
    <row r="8" ht="11.4" customHeight="1" spans="1:10">
      <c r="A8" s="2"/>
      <c r="B8" s="11" t="s">
        <v>8</v>
      </c>
      <c r="C8" s="2" t="s">
        <v>9</v>
      </c>
      <c r="D8" s="15" t="s">
        <v>10</v>
      </c>
      <c r="E8" s="12"/>
      <c r="F8" s="11"/>
      <c r="G8" s="13"/>
      <c r="H8" s="12"/>
      <c r="I8" s="2"/>
      <c r="J8" s="2"/>
    </row>
    <row r="9" ht="11.4" customHeight="1" spans="1:10">
      <c r="A9" s="2"/>
      <c r="B9" s="11" t="s">
        <v>8</v>
      </c>
      <c r="C9" s="2"/>
      <c r="D9" s="2" t="s">
        <v>11</v>
      </c>
      <c r="E9" s="12"/>
      <c r="F9" s="11">
        <v>0</v>
      </c>
      <c r="G9" s="13"/>
      <c r="H9" s="12"/>
      <c r="I9" s="2"/>
      <c r="J9" s="2"/>
    </row>
    <row r="10" ht="11.4" customHeight="1" spans="1:10">
      <c r="A10" s="2"/>
      <c r="B10" s="11" t="s">
        <v>8</v>
      </c>
      <c r="C10" s="2"/>
      <c r="D10" s="2" t="s">
        <v>12</v>
      </c>
      <c r="E10" s="12"/>
      <c r="F10" s="29">
        <f>[1]総まとめ!F7</f>
        <v>45000</v>
      </c>
      <c r="G10" s="13">
        <f>SUM(F9:F10)</f>
        <v>45000</v>
      </c>
      <c r="H10" s="12"/>
      <c r="I10" s="2"/>
      <c r="J10" s="2"/>
    </row>
    <row r="11" ht="11.4" customHeight="1" spans="1:10">
      <c r="A11" s="2"/>
      <c r="B11" s="11"/>
      <c r="C11" s="2" t="s">
        <v>13</v>
      </c>
      <c r="D11" s="15" t="s">
        <v>14</v>
      </c>
      <c r="E11" s="12"/>
      <c r="F11" s="11"/>
      <c r="G11" s="10"/>
      <c r="H11" s="12"/>
      <c r="I11" s="2"/>
      <c r="J11" s="2"/>
    </row>
    <row r="12" ht="11.4" customHeight="1" spans="1:10">
      <c r="A12" s="2"/>
      <c r="B12" s="11"/>
      <c r="C12" s="2" t="s">
        <v>15</v>
      </c>
      <c r="D12" s="2" t="s">
        <v>14</v>
      </c>
      <c r="E12" s="12"/>
      <c r="F12" s="29">
        <v>0</v>
      </c>
      <c r="G12" s="14">
        <v>0</v>
      </c>
      <c r="H12" s="12"/>
      <c r="I12" s="2"/>
      <c r="J12" s="2"/>
    </row>
    <row r="13" ht="11.4" customHeight="1" spans="1:10">
      <c r="A13" s="2"/>
      <c r="B13" s="11"/>
      <c r="C13" s="2" t="s">
        <v>16</v>
      </c>
      <c r="D13" s="15" t="s">
        <v>17</v>
      </c>
      <c r="E13" s="12"/>
      <c r="F13" s="11"/>
      <c r="G13" s="13"/>
      <c r="H13" s="12"/>
      <c r="I13" s="2"/>
      <c r="J13" s="2"/>
    </row>
    <row r="14" ht="11.4" customHeight="1" spans="1:10">
      <c r="A14" s="2"/>
      <c r="B14" s="11"/>
      <c r="C14" s="2" t="s">
        <v>15</v>
      </c>
      <c r="D14" s="2" t="s">
        <v>18</v>
      </c>
      <c r="E14" s="12"/>
      <c r="F14" s="11">
        <f>[1]総まとめ!F5</f>
        <v>1093000</v>
      </c>
      <c r="G14" s="13"/>
      <c r="H14" s="12"/>
      <c r="I14" s="2"/>
      <c r="J14" s="2"/>
    </row>
    <row r="15" ht="11.4" customHeight="1" spans="1:10">
      <c r="A15" s="2"/>
      <c r="B15" s="11"/>
      <c r="C15" s="2"/>
      <c r="D15" s="2" t="s">
        <v>19</v>
      </c>
      <c r="E15" s="12"/>
      <c r="F15" s="11">
        <f>[1]総まとめ!F3</f>
        <v>334925</v>
      </c>
      <c r="G15" s="13"/>
      <c r="H15" s="12"/>
      <c r="I15" s="2"/>
      <c r="J15" s="2"/>
    </row>
    <row r="16" ht="11.4" customHeight="1" spans="1:10">
      <c r="A16" s="2"/>
      <c r="B16" s="11"/>
      <c r="C16" s="2"/>
      <c r="D16" s="2" t="s">
        <v>20</v>
      </c>
      <c r="E16" s="12"/>
      <c r="F16" s="29">
        <f>[1]総まとめ!F9</f>
        <v>43000</v>
      </c>
      <c r="G16" s="14">
        <f>SUM(F14:F16)</f>
        <v>1470925</v>
      </c>
      <c r="H16" s="12"/>
      <c r="I16" s="2"/>
      <c r="J16" s="2"/>
    </row>
    <row r="17" ht="11.4" customHeight="1" spans="1:10">
      <c r="A17" s="2"/>
      <c r="B17" s="11"/>
      <c r="C17" s="2" t="s">
        <v>21</v>
      </c>
      <c r="D17" s="15" t="s">
        <v>22</v>
      </c>
      <c r="E17" s="12"/>
      <c r="F17" s="11"/>
      <c r="G17" s="13"/>
      <c r="H17" s="12"/>
      <c r="I17" s="2"/>
      <c r="J17" s="2"/>
    </row>
    <row r="18" ht="11.4" customHeight="1" spans="1:10">
      <c r="A18" s="2"/>
      <c r="B18" s="11"/>
      <c r="C18" s="2"/>
      <c r="D18" s="2" t="s">
        <v>23</v>
      </c>
      <c r="E18" s="12"/>
      <c r="F18" s="11">
        <f>[1]総まとめ!F10</f>
        <v>2601</v>
      </c>
      <c r="G18" s="13"/>
      <c r="H18" s="12"/>
      <c r="I18" s="2"/>
      <c r="J18" s="2"/>
    </row>
    <row r="19" ht="11.4" customHeight="1" spans="1:10">
      <c r="A19" s="2"/>
      <c r="B19" s="11"/>
      <c r="C19" s="2"/>
      <c r="D19" s="2" t="s">
        <v>24</v>
      </c>
      <c r="E19" s="12"/>
      <c r="F19" s="29">
        <f>[1]総まとめ!F2</f>
        <v>1</v>
      </c>
      <c r="G19" s="14">
        <f>F18+F19</f>
        <v>2602</v>
      </c>
      <c r="H19" s="12"/>
      <c r="I19" s="2"/>
      <c r="J19" s="2"/>
    </row>
    <row r="20" ht="11.4" customHeight="1" spans="1:10">
      <c r="A20" s="2"/>
      <c r="B20" s="11"/>
      <c r="C20" s="15" t="s">
        <v>25</v>
      </c>
      <c r="D20" s="2"/>
      <c r="E20" s="12"/>
      <c r="F20" s="11"/>
      <c r="G20" s="13"/>
      <c r="H20" s="14">
        <f>SUM(G10+G12+G16+G19)</f>
        <v>1518527</v>
      </c>
      <c r="I20" s="2"/>
      <c r="J20" s="2"/>
    </row>
    <row r="21" ht="11.4" customHeight="1" spans="1:10">
      <c r="A21" s="2"/>
      <c r="B21" s="16" t="s">
        <v>26</v>
      </c>
      <c r="C21" s="15" t="s">
        <v>27</v>
      </c>
      <c r="D21" s="15"/>
      <c r="E21" s="12"/>
      <c r="F21" s="11"/>
      <c r="G21" s="13"/>
      <c r="H21" s="12"/>
      <c r="I21" s="2"/>
      <c r="J21" s="2"/>
    </row>
    <row r="22" ht="11.4" customHeight="1" spans="1:10">
      <c r="A22" s="2"/>
      <c r="B22" s="16"/>
      <c r="C22" s="15" t="s">
        <v>9</v>
      </c>
      <c r="D22" s="15" t="s">
        <v>28</v>
      </c>
      <c r="E22" s="12"/>
      <c r="F22" s="11"/>
      <c r="G22" s="13"/>
      <c r="H22" s="12"/>
      <c r="I22" s="2"/>
      <c r="J22" s="2"/>
    </row>
    <row r="23" ht="11.4" customHeight="1" spans="1:10">
      <c r="A23" s="2"/>
      <c r="B23" s="16"/>
      <c r="C23" s="15"/>
      <c r="D23" s="15" t="s">
        <v>29</v>
      </c>
      <c r="E23" s="30" t="s">
        <v>30</v>
      </c>
      <c r="F23" s="11"/>
      <c r="G23" s="13"/>
      <c r="H23" s="12"/>
      <c r="I23" s="2"/>
      <c r="J23" s="2"/>
    </row>
    <row r="24" ht="11.4" customHeight="1" spans="1:10">
      <c r="A24" s="2"/>
      <c r="B24" s="11"/>
      <c r="C24" s="2"/>
      <c r="D24" s="2"/>
      <c r="E24" s="12" t="s">
        <v>31</v>
      </c>
      <c r="F24" s="11"/>
      <c r="G24" s="13"/>
      <c r="H24" s="12"/>
      <c r="I24" s="2"/>
      <c r="J24" s="2"/>
    </row>
    <row r="25" ht="11.4" customHeight="1" spans="1:10">
      <c r="A25" s="2"/>
      <c r="B25" s="11"/>
      <c r="C25" s="2"/>
      <c r="D25" s="2"/>
      <c r="E25" s="12" t="s">
        <v>32</v>
      </c>
      <c r="F25" s="11"/>
      <c r="G25" s="13"/>
      <c r="H25" s="12"/>
      <c r="I25" s="2"/>
      <c r="J25" s="2"/>
    </row>
    <row r="26" ht="11.4" customHeight="1" spans="1:10">
      <c r="A26" s="2"/>
      <c r="B26" s="11"/>
      <c r="C26" s="2"/>
      <c r="D26" s="2"/>
      <c r="E26" s="12" t="s">
        <v>33</v>
      </c>
      <c r="F26" s="29">
        <v>0</v>
      </c>
      <c r="G26" s="13"/>
      <c r="H26" s="12"/>
      <c r="I26" s="2"/>
      <c r="J26" s="2"/>
    </row>
    <row r="27" ht="11.4" customHeight="1" spans="1:10">
      <c r="A27" s="2"/>
      <c r="B27" s="11"/>
      <c r="C27" s="2"/>
      <c r="D27" s="15" t="s">
        <v>34</v>
      </c>
      <c r="E27" s="30" t="s">
        <v>35</v>
      </c>
      <c r="F27" s="11"/>
      <c r="G27" s="13"/>
      <c r="H27" s="12"/>
      <c r="I27" s="2"/>
      <c r="J27" s="2"/>
    </row>
    <row r="28" ht="11.4" customHeight="1" spans="1:9">
      <c r="A28" s="2"/>
      <c r="B28" s="11"/>
      <c r="C28" s="2"/>
      <c r="D28" s="15"/>
      <c r="E28" s="12" t="s">
        <v>36</v>
      </c>
      <c r="F28" s="11">
        <f>[1]総まとめ!G27</f>
        <v>1418300</v>
      </c>
      <c r="G28" s="13"/>
      <c r="H28" s="12"/>
      <c r="I28" s="2"/>
    </row>
    <row r="29" ht="11.4" customHeight="1" spans="1:10">
      <c r="A29" s="2"/>
      <c r="B29" s="11"/>
      <c r="C29" s="2"/>
      <c r="D29" s="2"/>
      <c r="E29" s="12" t="s">
        <v>37</v>
      </c>
      <c r="F29" s="29">
        <f>F28</f>
        <v>1418300</v>
      </c>
      <c r="G29" s="13"/>
      <c r="H29" s="12"/>
      <c r="I29" s="2"/>
      <c r="J29" s="2"/>
    </row>
    <row r="30" ht="11.4" customHeight="1" spans="1:10">
      <c r="A30" s="2"/>
      <c r="B30" s="11"/>
      <c r="C30" s="2"/>
      <c r="D30" s="15" t="s">
        <v>38</v>
      </c>
      <c r="E30" s="30" t="s">
        <v>39</v>
      </c>
      <c r="F30" s="11"/>
      <c r="G30" s="13"/>
      <c r="H30" s="12"/>
      <c r="I30" s="2"/>
      <c r="J30" s="2"/>
    </row>
    <row r="31" ht="11.4" customHeight="1" spans="1:10">
      <c r="A31" s="2"/>
      <c r="B31" s="11"/>
      <c r="C31" s="2"/>
      <c r="D31" s="2"/>
      <c r="E31" s="12" t="s">
        <v>40</v>
      </c>
      <c r="F31" s="11">
        <f>[1]総まとめ!F21</f>
        <v>16000</v>
      </c>
      <c r="G31" s="13"/>
      <c r="H31" s="12"/>
      <c r="I31" s="2"/>
      <c r="J31" s="2"/>
    </row>
    <row r="32" ht="11.4" customHeight="1" spans="1:10">
      <c r="A32" s="2"/>
      <c r="B32" s="11"/>
      <c r="C32" s="2"/>
      <c r="D32" s="2"/>
      <c r="E32" s="12" t="s">
        <v>41</v>
      </c>
      <c r="F32" s="29">
        <f>F31</f>
        <v>16000</v>
      </c>
      <c r="G32" s="13"/>
      <c r="H32" s="12"/>
      <c r="I32" s="2"/>
      <c r="J32" s="2"/>
    </row>
    <row r="33" ht="11.4" customHeight="1" spans="1:10">
      <c r="A33" s="2"/>
      <c r="B33" s="11"/>
      <c r="C33" s="2"/>
      <c r="D33" s="15" t="s">
        <v>42</v>
      </c>
      <c r="E33" s="12"/>
      <c r="F33" s="11"/>
      <c r="G33" s="14">
        <f>F26+F29+F32</f>
        <v>1434300</v>
      </c>
      <c r="H33" s="12"/>
      <c r="I33" s="2"/>
      <c r="J33" s="2"/>
    </row>
    <row r="34" ht="11.4" customHeight="1" spans="1:10">
      <c r="A34" s="2"/>
      <c r="B34" s="11"/>
      <c r="C34" s="15" t="s">
        <v>13</v>
      </c>
      <c r="D34" s="15" t="s">
        <v>43</v>
      </c>
      <c r="E34" s="12"/>
      <c r="F34" s="11"/>
      <c r="G34" s="13"/>
      <c r="H34" s="12"/>
      <c r="I34" s="2"/>
      <c r="J34" s="2"/>
    </row>
    <row r="35" ht="11.4" customHeight="1" spans="1:10">
      <c r="A35" s="2"/>
      <c r="B35" s="11"/>
      <c r="C35" s="2"/>
      <c r="D35" s="15" t="s">
        <v>29</v>
      </c>
      <c r="E35" s="30" t="s">
        <v>35</v>
      </c>
      <c r="F35" s="11"/>
      <c r="G35" s="13"/>
      <c r="H35" s="12"/>
      <c r="I35" s="2"/>
      <c r="J35" s="2"/>
    </row>
    <row r="36" ht="11.4" customHeight="1" spans="1:9">
      <c r="A36" s="2"/>
      <c r="B36" s="11"/>
      <c r="C36" s="2"/>
      <c r="D36" s="2"/>
      <c r="E36" s="12" t="s">
        <v>36</v>
      </c>
      <c r="F36" s="11">
        <f>[1]総まとめ!G29</f>
        <v>150500</v>
      </c>
      <c r="G36" s="13"/>
      <c r="H36" s="12"/>
      <c r="I36" s="2"/>
    </row>
    <row r="37" ht="11.4" customHeight="1" spans="1:10">
      <c r="A37" s="2"/>
      <c r="B37" s="11"/>
      <c r="C37" s="2"/>
      <c r="D37" s="2"/>
      <c r="E37" s="30" t="s">
        <v>37</v>
      </c>
      <c r="F37" s="29">
        <f>F36</f>
        <v>150500</v>
      </c>
      <c r="G37" s="13"/>
      <c r="H37" s="12"/>
      <c r="I37" s="2"/>
      <c r="J37" s="2"/>
    </row>
    <row r="38" ht="11.4" customHeight="1" spans="1:10">
      <c r="A38" s="2"/>
      <c r="B38" s="11"/>
      <c r="C38" s="2"/>
      <c r="D38" s="15" t="s">
        <v>34</v>
      </c>
      <c r="E38" s="30" t="s">
        <v>39</v>
      </c>
      <c r="F38" s="11"/>
      <c r="G38" s="13"/>
      <c r="H38" s="12"/>
      <c r="I38" s="2"/>
      <c r="J38" s="2"/>
    </row>
    <row r="39" ht="11.4" customHeight="1" spans="1:10">
      <c r="A39" s="2"/>
      <c r="B39" s="11"/>
      <c r="C39" s="2"/>
      <c r="D39" s="2"/>
      <c r="E39" s="12" t="s">
        <v>44</v>
      </c>
      <c r="F39" s="11">
        <f>[1]総まとめ!H11</f>
        <v>116854</v>
      </c>
      <c r="G39" s="13"/>
      <c r="H39" s="12"/>
      <c r="I39" s="2"/>
      <c r="J39" s="2"/>
    </row>
    <row r="40" ht="11.4" customHeight="1" spans="1:10">
      <c r="A40" s="2"/>
      <c r="B40" s="11"/>
      <c r="C40" s="2"/>
      <c r="D40" s="2"/>
      <c r="E40" s="12" t="s">
        <v>45</v>
      </c>
      <c r="F40" s="11">
        <f>[1]総まとめ!F12</f>
        <v>226977</v>
      </c>
      <c r="G40" s="13"/>
      <c r="H40" s="12"/>
      <c r="I40" s="2"/>
      <c r="J40" s="2"/>
    </row>
    <row r="41" ht="11.4" customHeight="1" spans="1:10">
      <c r="A41" s="2"/>
      <c r="B41" s="11"/>
      <c r="C41" s="2"/>
      <c r="D41" s="2"/>
      <c r="E41" s="12" t="s">
        <v>31</v>
      </c>
      <c r="F41" s="11">
        <f>[1]総まとめ!F14</f>
        <v>12461</v>
      </c>
      <c r="G41" s="13"/>
      <c r="H41" s="12"/>
      <c r="I41" s="2"/>
      <c r="J41" s="2"/>
    </row>
    <row r="42" ht="11.4" customHeight="1" spans="1:10">
      <c r="A42" s="2"/>
      <c r="B42" s="11"/>
      <c r="C42" s="2"/>
      <c r="D42" s="2"/>
      <c r="E42" s="12" t="s">
        <v>46</v>
      </c>
      <c r="F42" s="11">
        <f>[1]総まとめ!F15</f>
        <v>170800</v>
      </c>
      <c r="G42" s="13"/>
      <c r="H42" s="12"/>
      <c r="I42" s="2"/>
      <c r="J42" s="2"/>
    </row>
    <row r="43" ht="11.4" customHeight="1" spans="1:10">
      <c r="A43" s="2"/>
      <c r="B43" s="11"/>
      <c r="C43" s="2"/>
      <c r="D43" s="2"/>
      <c r="E43" s="12" t="s">
        <v>47</v>
      </c>
      <c r="F43" s="11">
        <f>[1]総まとめ!F16</f>
        <v>42227</v>
      </c>
      <c r="G43" s="13"/>
      <c r="H43" s="12"/>
      <c r="I43" s="2"/>
      <c r="J43" s="2"/>
    </row>
    <row r="44" ht="11.4" customHeight="1" spans="1:10">
      <c r="A44" s="2"/>
      <c r="B44" s="11"/>
      <c r="C44" s="2"/>
      <c r="D44" s="2"/>
      <c r="E44" s="12" t="s">
        <v>48</v>
      </c>
      <c r="F44" s="11">
        <f>[1]総まとめ!F17</f>
        <v>3550</v>
      </c>
      <c r="G44" s="13"/>
      <c r="H44" s="12"/>
      <c r="I44" s="2"/>
      <c r="J44" s="2"/>
    </row>
    <row r="45" ht="11.4" customHeight="1" spans="1:10">
      <c r="A45" s="2"/>
      <c r="B45" s="11"/>
      <c r="C45" s="2"/>
      <c r="D45" s="2"/>
      <c r="E45" s="12" t="s">
        <v>49</v>
      </c>
      <c r="F45" s="11">
        <f>[1]総まとめ!F18</f>
        <v>12326</v>
      </c>
      <c r="G45" s="13"/>
      <c r="H45" s="12"/>
      <c r="I45" s="2"/>
      <c r="J45" s="2"/>
    </row>
    <row r="46" ht="11.4" customHeight="1" spans="1:10">
      <c r="A46" s="2"/>
      <c r="B46" s="11"/>
      <c r="C46" s="2"/>
      <c r="D46" s="2"/>
      <c r="E46" s="12" t="s">
        <v>50</v>
      </c>
      <c r="F46" s="11">
        <f>[1]総まとめ!F22</f>
        <v>9120</v>
      </c>
      <c r="G46" s="13"/>
      <c r="H46" s="12"/>
      <c r="I46" s="2"/>
      <c r="J46" s="2"/>
    </row>
    <row r="47" ht="11.4" customHeight="1" spans="1:10">
      <c r="A47" s="2"/>
      <c r="B47" s="11"/>
      <c r="C47" s="2"/>
      <c r="D47" s="2"/>
      <c r="E47" s="12" t="s">
        <v>51</v>
      </c>
      <c r="F47" s="11">
        <f>[1]総まとめ!G23</f>
        <v>277701</v>
      </c>
      <c r="G47" s="13"/>
      <c r="H47" s="12"/>
      <c r="I47" s="2"/>
      <c r="J47" s="2"/>
    </row>
    <row r="48" ht="11.4" customHeight="1" spans="1:10">
      <c r="A48" s="2"/>
      <c r="B48" s="11"/>
      <c r="C48" s="2"/>
      <c r="D48" s="2"/>
      <c r="E48" s="12" t="s">
        <v>52</v>
      </c>
      <c r="F48" s="11">
        <f>[1]総まとめ!F24</f>
        <v>280</v>
      </c>
      <c r="G48" s="13"/>
      <c r="H48" s="12"/>
      <c r="I48" s="2"/>
      <c r="J48" s="2"/>
    </row>
    <row r="49" ht="11.4" customHeight="1" spans="1:10">
      <c r="A49" s="2"/>
      <c r="B49" s="11"/>
      <c r="C49" s="2"/>
      <c r="D49" s="2"/>
      <c r="E49" s="12" t="s">
        <v>53</v>
      </c>
      <c r="F49" s="11">
        <f>[1]総まとめ!F25</f>
        <v>10010</v>
      </c>
      <c r="G49" s="13"/>
      <c r="H49" s="12"/>
      <c r="I49" s="2"/>
      <c r="J49" s="2"/>
    </row>
    <row r="50" ht="11.4" customHeight="1" spans="1:10">
      <c r="A50" s="2"/>
      <c r="B50" s="11"/>
      <c r="C50" s="2"/>
      <c r="D50" s="2"/>
      <c r="E50" s="12" t="s">
        <v>54</v>
      </c>
      <c r="F50" s="11">
        <f>[1]総まとめ!F26</f>
        <v>23870</v>
      </c>
      <c r="G50" s="13"/>
      <c r="H50" s="12"/>
      <c r="I50" s="2"/>
      <c r="J50" s="2"/>
    </row>
    <row r="51" ht="11.4" customHeight="1" spans="1:10">
      <c r="A51" s="2"/>
      <c r="B51" s="11"/>
      <c r="C51" s="2"/>
      <c r="D51" s="2"/>
      <c r="E51" s="12" t="s">
        <v>55</v>
      </c>
      <c r="F51" s="11">
        <f>[1]総まとめ!H13</f>
        <v>136500</v>
      </c>
      <c r="G51" s="13"/>
      <c r="H51" s="12"/>
      <c r="I51" s="2"/>
      <c r="J51" s="2"/>
    </row>
    <row r="52" ht="11.4" customHeight="1" spans="1:10">
      <c r="A52" s="2"/>
      <c r="B52" s="11"/>
      <c r="C52" s="2"/>
      <c r="D52" s="2"/>
      <c r="E52" s="12" t="s">
        <v>56</v>
      </c>
      <c r="F52" s="11">
        <f>[1]総まとめ!F31</f>
        <v>270000</v>
      </c>
      <c r="G52" s="13"/>
      <c r="H52" s="12"/>
      <c r="I52" s="2"/>
      <c r="J52" s="2"/>
    </row>
    <row r="53" ht="11.4" customHeight="1" spans="1:10">
      <c r="A53" s="2"/>
      <c r="B53" s="11"/>
      <c r="C53" s="2"/>
      <c r="D53" s="2"/>
      <c r="E53" s="12" t="s">
        <v>57</v>
      </c>
      <c r="F53" s="11">
        <f>[1]総まとめ!F33</f>
        <v>145478</v>
      </c>
      <c r="G53" s="13"/>
      <c r="H53" s="12"/>
      <c r="I53" s="2"/>
      <c r="J53" s="2"/>
    </row>
    <row r="54" ht="11.4" customHeight="1" spans="1:10">
      <c r="A54" s="2"/>
      <c r="B54" s="11"/>
      <c r="C54" s="2"/>
      <c r="D54" s="2"/>
      <c r="E54" s="12" t="s">
        <v>58</v>
      </c>
      <c r="F54" s="11">
        <f>[1]総まとめ!F32</f>
        <v>11685</v>
      </c>
      <c r="G54" s="13"/>
      <c r="H54" s="12"/>
      <c r="I54" s="2"/>
      <c r="J54" s="2"/>
    </row>
    <row r="55" ht="11.4" customHeight="1" spans="1:10">
      <c r="A55" s="2"/>
      <c r="B55" s="11"/>
      <c r="C55" s="2"/>
      <c r="E55" s="30" t="s">
        <v>41</v>
      </c>
      <c r="F55" s="29">
        <f>SUM(F39:F54)</f>
        <v>1469839</v>
      </c>
      <c r="G55" s="31"/>
      <c r="H55" s="12"/>
      <c r="I55" s="2"/>
      <c r="J55" s="2"/>
    </row>
    <row r="56" ht="11.4" customHeight="1" spans="1:10">
      <c r="A56" s="2"/>
      <c r="B56" s="11"/>
      <c r="C56" s="2"/>
      <c r="D56" s="15" t="s">
        <v>59</v>
      </c>
      <c r="E56" s="12"/>
      <c r="F56" s="11"/>
      <c r="G56" s="14">
        <f>F37+F55</f>
        <v>1620339</v>
      </c>
      <c r="H56" s="12"/>
      <c r="I56" s="2"/>
      <c r="J56" s="2"/>
    </row>
    <row r="57" ht="11.4" customHeight="1" spans="1:10">
      <c r="A57" s="17"/>
      <c r="B57" s="18"/>
      <c r="C57" s="32" t="s">
        <v>60</v>
      </c>
      <c r="D57" s="17"/>
      <c r="E57" s="19"/>
      <c r="F57" s="11"/>
      <c r="G57" s="20"/>
      <c r="H57" s="33">
        <f>G33+G56</f>
        <v>3054639</v>
      </c>
      <c r="I57" s="17"/>
      <c r="J57" s="17"/>
    </row>
    <row r="58" ht="11.4" customHeight="1" spans="1:10">
      <c r="A58" s="17"/>
      <c r="B58" s="18"/>
      <c r="C58" s="17"/>
      <c r="D58" s="17" t="s">
        <v>61</v>
      </c>
      <c r="E58" s="19"/>
      <c r="F58" s="11"/>
      <c r="G58" s="20"/>
      <c r="H58" s="34">
        <f>H20-H57</f>
        <v>-1536112</v>
      </c>
      <c r="I58" s="17"/>
      <c r="J58" s="17"/>
    </row>
    <row r="59" ht="11.4" customHeight="1" spans="1:10">
      <c r="A59" s="17"/>
      <c r="B59" s="18"/>
      <c r="C59" s="17"/>
      <c r="D59" s="17" t="s">
        <v>62</v>
      </c>
      <c r="E59" s="19"/>
      <c r="F59" s="11"/>
      <c r="G59" s="20"/>
      <c r="H59" s="19">
        <v>0</v>
      </c>
      <c r="I59" s="17"/>
      <c r="J59" s="17"/>
    </row>
    <row r="60" ht="11.4" customHeight="1" spans="1:10">
      <c r="A60" s="17"/>
      <c r="B60" s="35"/>
      <c r="C60" s="25"/>
      <c r="D60" s="25" t="s">
        <v>63</v>
      </c>
      <c r="E60" s="26"/>
      <c r="F60" s="29"/>
      <c r="G60" s="36"/>
      <c r="H60" s="37">
        <f>H58+H59</f>
        <v>-1536112</v>
      </c>
      <c r="I60" s="17"/>
      <c r="J60" s="17"/>
    </row>
    <row r="61" ht="11.4" customHeight="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ht="11.4" customHeight="1" spans="1:10">
      <c r="A62" s="17"/>
      <c r="B62" s="17"/>
      <c r="C62" s="17"/>
      <c r="D62" s="17"/>
      <c r="E62" s="17"/>
      <c r="F62" s="28" t="s">
        <v>0</v>
      </c>
      <c r="H62" s="17"/>
      <c r="I62" s="17"/>
      <c r="J62" s="17"/>
    </row>
    <row r="63" ht="12.6" customHeight="1" spans="1:10">
      <c r="A63" s="17"/>
      <c r="B63" s="17"/>
      <c r="C63" s="17"/>
      <c r="D63" s="17"/>
      <c r="E63" s="17"/>
      <c r="F63" s="28" t="s">
        <v>64</v>
      </c>
      <c r="H63" s="17"/>
      <c r="I63" s="17"/>
      <c r="J63" s="17"/>
    </row>
    <row r="64" ht="12.6" customHeight="1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ht="11.4" customHeight="1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ht="11.4" customHeight="1"/>
  </sheetData>
  <mergeCells count="5">
    <mergeCell ref="A1:I1"/>
    <mergeCell ref="A3:I3"/>
    <mergeCell ref="A4:I4"/>
    <mergeCell ref="B6:E6"/>
    <mergeCell ref="F6:H6"/>
  </mergeCells>
  <pageMargins left="0.62992125984252" right="0.236220472440945" top="0.748031496062992" bottom="0.748031496062992" header="0.31496062992126" footer="0.3149606299212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A1" sqref="A1:I1"/>
    </sheetView>
  </sheetViews>
  <sheetFormatPr defaultColWidth="9" defaultRowHeight="13.5"/>
  <cols>
    <col min="1" max="1" width="3.10833333333333" customWidth="1"/>
    <col min="2" max="2" width="2.66666666666667" customWidth="1"/>
    <col min="3" max="3" width="2.775" customWidth="1"/>
    <col min="4" max="4" width="3.33333333333333" customWidth="1"/>
    <col min="5" max="5" width="28.5583333333333" customWidth="1"/>
    <col min="6" max="6" width="13.775" customWidth="1"/>
    <col min="7" max="7" width="13.4416666666667" customWidth="1"/>
    <col min="8" max="8" width="12.8833333333333" customWidth="1"/>
    <col min="9" max="9" width="8.88333333333333" customWidth="1"/>
  </cols>
  <sheetData>
    <row r="1" ht="15.6" customHeight="1" spans="1:10">
      <c r="A1" s="1" t="s">
        <v>65</v>
      </c>
      <c r="B1" s="1"/>
      <c r="C1" s="1"/>
      <c r="D1" s="1"/>
      <c r="E1" s="1"/>
      <c r="F1" s="1"/>
      <c r="G1" s="1"/>
      <c r="H1" s="1"/>
      <c r="I1" s="1"/>
      <c r="J1" s="2"/>
    </row>
    <row r="2" ht="15.6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15.6" customHeight="1" spans="1:10">
      <c r="A3" s="3" t="s">
        <v>66</v>
      </c>
      <c r="B3" s="3"/>
      <c r="C3" s="3"/>
      <c r="D3" s="3"/>
      <c r="E3" s="3"/>
      <c r="F3" s="3"/>
      <c r="G3" s="3"/>
      <c r="H3" s="3"/>
      <c r="I3" s="3"/>
      <c r="J3" s="2"/>
    </row>
    <row r="4" ht="15.6" customHeight="1" spans="10:10">
      <c r="J4" s="2"/>
    </row>
    <row r="5" ht="15.6" customHeight="1" spans="1:10">
      <c r="A5" s="2"/>
      <c r="B5" s="2"/>
      <c r="C5" s="2"/>
      <c r="D5" s="2"/>
      <c r="E5" s="2"/>
      <c r="F5" s="2"/>
      <c r="G5" s="2"/>
      <c r="H5" s="2" t="s">
        <v>3</v>
      </c>
      <c r="I5" s="2"/>
      <c r="J5" s="2"/>
    </row>
    <row r="6" ht="15.6" customHeight="1" spans="1:10">
      <c r="A6" s="2"/>
      <c r="B6" s="4" t="s">
        <v>4</v>
      </c>
      <c r="C6" s="4"/>
      <c r="D6" s="4"/>
      <c r="E6" s="4"/>
      <c r="F6" s="4" t="s">
        <v>5</v>
      </c>
      <c r="G6" s="4"/>
      <c r="H6" s="4"/>
      <c r="I6" s="2"/>
      <c r="J6" s="2"/>
    </row>
    <row r="7" ht="15.6" customHeight="1" spans="1:10">
      <c r="A7" s="2"/>
      <c r="B7" s="5" t="s">
        <v>6</v>
      </c>
      <c r="C7" s="6" t="s">
        <v>67</v>
      </c>
      <c r="D7" s="7"/>
      <c r="E7" s="8"/>
      <c r="F7" s="9"/>
      <c r="G7" s="10"/>
      <c r="H7" s="8"/>
      <c r="I7" s="2"/>
      <c r="J7" s="2"/>
    </row>
    <row r="8" ht="15.6" customHeight="1" spans="1:10">
      <c r="A8" s="2"/>
      <c r="B8" s="11" t="s">
        <v>8</v>
      </c>
      <c r="C8" s="2" t="s">
        <v>9</v>
      </c>
      <c r="D8" s="2" t="s">
        <v>68</v>
      </c>
      <c r="E8" s="12"/>
      <c r="F8" s="11"/>
      <c r="G8" s="13"/>
      <c r="H8" s="12"/>
      <c r="I8" s="2"/>
      <c r="J8" s="2"/>
    </row>
    <row r="9" ht="15.6" customHeight="1" spans="1:10">
      <c r="A9" s="2"/>
      <c r="B9" s="11" t="s">
        <v>8</v>
      </c>
      <c r="C9" s="2"/>
      <c r="E9" s="12" t="s">
        <v>69</v>
      </c>
      <c r="F9" s="11">
        <v>50000</v>
      </c>
      <c r="G9" s="13"/>
      <c r="H9" s="12"/>
      <c r="I9" s="2"/>
      <c r="J9" s="2"/>
    </row>
    <row r="10" ht="15.6" customHeight="1" spans="1:10">
      <c r="A10" s="2"/>
      <c r="B10" s="11" t="s">
        <v>8</v>
      </c>
      <c r="C10" s="2"/>
      <c r="E10" s="12" t="s">
        <v>70</v>
      </c>
      <c r="F10" s="11">
        <v>949438</v>
      </c>
      <c r="G10" s="13"/>
      <c r="H10" s="12"/>
      <c r="I10" s="2"/>
      <c r="J10" s="2"/>
    </row>
    <row r="11" ht="15.6" customHeight="1" spans="1:10">
      <c r="A11" s="2"/>
      <c r="B11" s="11"/>
      <c r="E11" s="12" t="s">
        <v>71</v>
      </c>
      <c r="F11" s="11">
        <v>91597</v>
      </c>
      <c r="G11" s="13"/>
      <c r="H11" s="12"/>
      <c r="I11" s="2"/>
      <c r="J11" s="2"/>
    </row>
    <row r="12" ht="15.6" customHeight="1" spans="1:10">
      <c r="A12" s="2"/>
      <c r="B12" s="11"/>
      <c r="C12" s="2" t="s">
        <v>15</v>
      </c>
      <c r="D12" s="2"/>
      <c r="E12" s="12" t="s">
        <v>72</v>
      </c>
      <c r="F12" s="11"/>
      <c r="G12" s="14">
        <f>SUM(F9:F11)</f>
        <v>1091035</v>
      </c>
      <c r="H12" s="12"/>
      <c r="I12" s="2"/>
      <c r="J12" s="2"/>
    </row>
    <row r="13" ht="15.6" customHeight="1" spans="1:10">
      <c r="A13" s="2"/>
      <c r="B13" s="11"/>
      <c r="C13" s="2" t="s">
        <v>13</v>
      </c>
      <c r="D13" s="2" t="s">
        <v>73</v>
      </c>
      <c r="E13" s="12"/>
      <c r="F13" s="11"/>
      <c r="G13" s="13"/>
      <c r="H13" s="12"/>
      <c r="I13" s="2"/>
      <c r="J13" s="2"/>
    </row>
    <row r="14" ht="15.6" customHeight="1" spans="1:10">
      <c r="A14" s="2"/>
      <c r="B14" s="11"/>
      <c r="C14" s="2"/>
      <c r="D14" s="2"/>
      <c r="E14" s="12" t="s">
        <v>74</v>
      </c>
      <c r="F14" s="11">
        <v>0</v>
      </c>
      <c r="G14" s="14">
        <v>0</v>
      </c>
      <c r="H14" s="12"/>
      <c r="I14" s="2"/>
      <c r="J14" s="2"/>
    </row>
    <row r="15" ht="15.6" customHeight="1" spans="1:10">
      <c r="A15" s="2"/>
      <c r="B15" s="11"/>
      <c r="C15" s="2"/>
      <c r="D15" s="15" t="s">
        <v>75</v>
      </c>
      <c r="E15" s="12"/>
      <c r="F15" s="11"/>
      <c r="G15" s="13"/>
      <c r="H15" s="14">
        <f>G12+G14</f>
        <v>1091035</v>
      </c>
      <c r="I15" s="2"/>
      <c r="J15" s="2"/>
    </row>
    <row r="16" ht="15.6" customHeight="1" spans="1:10">
      <c r="A16" s="2"/>
      <c r="B16" s="11"/>
      <c r="C16" s="2" t="s">
        <v>15</v>
      </c>
      <c r="D16" s="2"/>
      <c r="E16" s="12"/>
      <c r="F16" s="11"/>
      <c r="G16" s="13"/>
      <c r="H16" s="12"/>
      <c r="I16" s="2"/>
      <c r="J16" s="2"/>
    </row>
    <row r="17" ht="15.6" customHeight="1" spans="1:10">
      <c r="A17" s="2"/>
      <c r="B17" s="16" t="s">
        <v>26</v>
      </c>
      <c r="C17" s="15" t="s">
        <v>76</v>
      </c>
      <c r="D17" s="15"/>
      <c r="E17" s="12"/>
      <c r="F17" s="11"/>
      <c r="G17" s="13"/>
      <c r="H17" s="12"/>
      <c r="I17" s="2"/>
      <c r="J17" s="2"/>
    </row>
    <row r="18" ht="15.6" customHeight="1" spans="1:10">
      <c r="A18" s="2"/>
      <c r="B18" s="16"/>
      <c r="C18" s="2" t="s">
        <v>9</v>
      </c>
      <c r="D18" s="2" t="s">
        <v>77</v>
      </c>
      <c r="E18" s="12"/>
      <c r="F18" s="11"/>
      <c r="G18" s="13"/>
      <c r="H18" s="12"/>
      <c r="I18" s="2"/>
      <c r="J18" s="2"/>
    </row>
    <row r="19" ht="15.6" customHeight="1" spans="1:10">
      <c r="A19" s="2"/>
      <c r="B19" s="16"/>
      <c r="C19" s="2"/>
      <c r="D19" s="2"/>
      <c r="E19" s="12" t="s">
        <v>78</v>
      </c>
      <c r="F19" s="11">
        <v>0</v>
      </c>
      <c r="G19" s="14">
        <v>0</v>
      </c>
      <c r="H19" s="12"/>
      <c r="I19" s="2"/>
      <c r="J19" s="2"/>
    </row>
    <row r="20" ht="15.6" customHeight="1" spans="1:10">
      <c r="A20" s="2"/>
      <c r="B20" s="11"/>
      <c r="C20" s="2" t="s">
        <v>13</v>
      </c>
      <c r="D20" s="2" t="s">
        <v>79</v>
      </c>
      <c r="E20" s="12"/>
      <c r="F20" s="11"/>
      <c r="G20" s="13"/>
      <c r="H20" s="12"/>
      <c r="I20" s="2"/>
      <c r="J20" s="2"/>
    </row>
    <row r="21" ht="15.6" customHeight="1" spans="1:10">
      <c r="A21" s="2"/>
      <c r="B21" s="11"/>
      <c r="C21" s="2"/>
      <c r="D21" s="2"/>
      <c r="E21" s="12" t="s">
        <v>80</v>
      </c>
      <c r="F21" s="11"/>
      <c r="G21" s="14">
        <f>[1]総まとめ!F6</f>
        <v>2840142</v>
      </c>
      <c r="H21" s="12"/>
      <c r="I21" s="2"/>
      <c r="J21" s="2"/>
    </row>
    <row r="22" ht="15.6" customHeight="1" spans="1:10">
      <c r="A22" s="17"/>
      <c r="B22" s="18"/>
      <c r="C22" s="17"/>
      <c r="D22" s="17" t="s">
        <v>81</v>
      </c>
      <c r="E22" s="19"/>
      <c r="F22" s="18"/>
      <c r="G22" s="20"/>
      <c r="H22" s="21">
        <f>G19+G21</f>
        <v>2840142</v>
      </c>
      <c r="I22" s="17"/>
      <c r="J22" s="17"/>
    </row>
    <row r="23" ht="15.6" customHeight="1" spans="1:10">
      <c r="A23" s="17"/>
      <c r="B23" s="18"/>
      <c r="C23" s="17"/>
      <c r="D23" s="17"/>
      <c r="E23" s="19"/>
      <c r="F23" s="18"/>
      <c r="G23" s="18"/>
      <c r="H23" s="22"/>
      <c r="I23" s="17"/>
      <c r="J23" s="17"/>
    </row>
    <row r="24" ht="15.6" customHeight="1" spans="2:8">
      <c r="B24" s="23"/>
      <c r="C24" s="24"/>
      <c r="D24" s="25" t="s">
        <v>82</v>
      </c>
      <c r="E24" s="26"/>
      <c r="F24" s="23"/>
      <c r="G24" s="23"/>
      <c r="H24" s="27">
        <f>H15-H22</f>
        <v>-1749107</v>
      </c>
    </row>
    <row r="25" ht="15.6" customHeight="1"/>
    <row r="26" ht="15.6" customHeight="1" spans="6:6">
      <c r="F26" s="28" t="s">
        <v>0</v>
      </c>
    </row>
    <row r="27" ht="15.6" customHeight="1" spans="6:6">
      <c r="F27" s="28" t="s">
        <v>64</v>
      </c>
    </row>
  </sheetData>
  <mergeCells count="4">
    <mergeCell ref="A1:I1"/>
    <mergeCell ref="A3:I3"/>
    <mergeCell ref="B6:E6"/>
    <mergeCell ref="F6:H6"/>
  </mergeCells>
  <pageMargins left="1.02362204724409" right="0.236220472440945" top="0.748031496062992" bottom="0.748031496062992" header="0.31496062992126" footer="0.3149606299212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E2" sqref="E2"/>
    </sheetView>
  </sheetViews>
  <sheetFormatPr defaultColWidth="9" defaultRowHeight="13.5"/>
  <cols>
    <col min="1" max="1" width="3.10833333333333" customWidth="1"/>
    <col min="2" max="2" width="2.66666666666667" customWidth="1"/>
    <col min="3" max="3" width="2.775" customWidth="1"/>
    <col min="4" max="4" width="3.33333333333333" customWidth="1"/>
    <col min="5" max="5" width="28.5583333333333" customWidth="1"/>
    <col min="6" max="6" width="13.775" customWidth="1"/>
    <col min="7" max="7" width="13.4416666666667" customWidth="1"/>
    <col min="8" max="8" width="12.8833333333333" customWidth="1"/>
    <col min="9" max="9" width="8.88333333333333" customWidth="1"/>
  </cols>
  <sheetData>
    <row r="1" ht="15.6" customHeight="1" spans="1:10">
      <c r="A1" s="1" t="s">
        <v>83</v>
      </c>
      <c r="B1" s="1"/>
      <c r="C1" s="1"/>
      <c r="D1" s="1"/>
      <c r="E1" s="1"/>
      <c r="F1" s="1"/>
      <c r="G1" s="1"/>
      <c r="H1" s="1"/>
      <c r="I1" s="1"/>
      <c r="J1" s="2"/>
    </row>
    <row r="2" ht="15.6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15.6" customHeight="1" spans="1:10">
      <c r="A3" s="3" t="s">
        <v>66</v>
      </c>
      <c r="B3" s="3"/>
      <c r="C3" s="3"/>
      <c r="D3" s="3"/>
      <c r="E3" s="3"/>
      <c r="F3" s="3"/>
      <c r="G3" s="3"/>
      <c r="H3" s="3"/>
      <c r="I3" s="3"/>
      <c r="J3" s="2"/>
    </row>
    <row r="4" ht="15.6" customHeight="1" spans="10:10">
      <c r="J4" s="2"/>
    </row>
    <row r="5" ht="15.6" customHeight="1" spans="1:10">
      <c r="A5" s="2"/>
      <c r="B5" s="2"/>
      <c r="C5" s="2"/>
      <c r="D5" s="2"/>
      <c r="E5" s="2"/>
      <c r="F5" s="2"/>
      <c r="G5" s="2"/>
      <c r="H5" s="2" t="s">
        <v>3</v>
      </c>
      <c r="I5" s="2"/>
      <c r="J5" s="2"/>
    </row>
    <row r="6" ht="15.6" customHeight="1" spans="1:10">
      <c r="A6" s="2"/>
      <c r="B6" s="4" t="s">
        <v>4</v>
      </c>
      <c r="C6" s="4"/>
      <c r="D6" s="4"/>
      <c r="E6" s="4"/>
      <c r="F6" s="4" t="s">
        <v>5</v>
      </c>
      <c r="G6" s="4"/>
      <c r="H6" s="4"/>
      <c r="I6" s="2"/>
      <c r="J6" s="2"/>
    </row>
    <row r="7" ht="15.6" customHeight="1" spans="1:10">
      <c r="A7" s="2"/>
      <c r="B7" s="5" t="s">
        <v>6</v>
      </c>
      <c r="C7" s="6" t="s">
        <v>67</v>
      </c>
      <c r="D7" s="7"/>
      <c r="E7" s="8"/>
      <c r="F7" s="9"/>
      <c r="G7" s="10"/>
      <c r="H7" s="8"/>
      <c r="I7" s="2"/>
      <c r="J7" s="2"/>
    </row>
    <row r="8" ht="15.6" customHeight="1" spans="1:10">
      <c r="A8" s="2"/>
      <c r="B8" s="11" t="s">
        <v>8</v>
      </c>
      <c r="C8" s="2" t="s">
        <v>9</v>
      </c>
      <c r="D8" s="2" t="s">
        <v>68</v>
      </c>
      <c r="E8" s="12"/>
      <c r="F8" s="11"/>
      <c r="G8" s="13"/>
      <c r="H8" s="12"/>
      <c r="I8" s="2"/>
      <c r="J8" s="2"/>
    </row>
    <row r="9" ht="15.6" customHeight="1" spans="1:10">
      <c r="A9" s="2"/>
      <c r="B9" s="11" t="s">
        <v>8</v>
      </c>
      <c r="C9" s="2"/>
      <c r="E9" s="12" t="s">
        <v>69</v>
      </c>
      <c r="F9" s="11">
        <v>50000</v>
      </c>
      <c r="G9" s="13"/>
      <c r="H9" s="12"/>
      <c r="I9" s="2"/>
      <c r="J9" s="2"/>
    </row>
    <row r="10" ht="15.6" customHeight="1" spans="1:10">
      <c r="A10" s="2"/>
      <c r="B10" s="11" t="s">
        <v>8</v>
      </c>
      <c r="C10" s="2"/>
      <c r="E10" s="12" t="s">
        <v>70</v>
      </c>
      <c r="F10" s="11">
        <v>949438</v>
      </c>
      <c r="G10" s="13"/>
      <c r="H10" s="12"/>
      <c r="I10" s="2"/>
      <c r="J10" s="2"/>
    </row>
    <row r="11" ht="15.6" customHeight="1" spans="1:10">
      <c r="A11" s="2"/>
      <c r="B11" s="11"/>
      <c r="E11" s="12" t="s">
        <v>71</v>
      </c>
      <c r="F11" s="11">
        <v>91597</v>
      </c>
      <c r="G11" s="13"/>
      <c r="H11" s="12"/>
      <c r="I11" s="2"/>
      <c r="J11" s="2"/>
    </row>
    <row r="12" ht="15.6" customHeight="1" spans="1:10">
      <c r="A12" s="2"/>
      <c r="B12" s="11"/>
      <c r="C12" s="2" t="s">
        <v>15</v>
      </c>
      <c r="D12" s="2"/>
      <c r="E12" s="12" t="s">
        <v>72</v>
      </c>
      <c r="F12" s="11"/>
      <c r="G12" s="14">
        <f>SUM(F9:F11)</f>
        <v>1091035</v>
      </c>
      <c r="H12" s="12"/>
      <c r="I12" s="2"/>
      <c r="J12" s="2"/>
    </row>
    <row r="13" ht="15.6" customHeight="1" spans="1:10">
      <c r="A13" s="2"/>
      <c r="B13" s="11"/>
      <c r="C13" s="2" t="s">
        <v>13</v>
      </c>
      <c r="D13" s="2" t="s">
        <v>73</v>
      </c>
      <c r="E13" s="12"/>
      <c r="F13" s="11"/>
      <c r="G13" s="13"/>
      <c r="H13" s="12"/>
      <c r="I13" s="2"/>
      <c r="J13" s="2"/>
    </row>
    <row r="14" ht="15.6" customHeight="1" spans="1:10">
      <c r="A14" s="2"/>
      <c r="B14" s="11"/>
      <c r="C14" s="2"/>
      <c r="D14" s="2"/>
      <c r="E14" s="12" t="s">
        <v>74</v>
      </c>
      <c r="F14" s="11">
        <v>0</v>
      </c>
      <c r="G14" s="14">
        <v>0</v>
      </c>
      <c r="H14" s="12"/>
      <c r="I14" s="2"/>
      <c r="J14" s="2"/>
    </row>
    <row r="15" ht="15.6" customHeight="1" spans="1:10">
      <c r="A15" s="2"/>
      <c r="B15" s="11"/>
      <c r="C15" s="2"/>
      <c r="D15" s="15" t="s">
        <v>75</v>
      </c>
      <c r="E15" s="12"/>
      <c r="F15" s="11"/>
      <c r="G15" s="13"/>
      <c r="H15" s="14">
        <f>G12+G14</f>
        <v>1091035</v>
      </c>
      <c r="I15" s="2"/>
      <c r="J15" s="2"/>
    </row>
    <row r="16" ht="15.6" customHeight="1" spans="1:10">
      <c r="A16" s="2"/>
      <c r="B16" s="11"/>
      <c r="C16" s="2" t="s">
        <v>15</v>
      </c>
      <c r="D16" s="2"/>
      <c r="E16" s="12"/>
      <c r="F16" s="11"/>
      <c r="G16" s="13"/>
      <c r="H16" s="12"/>
      <c r="I16" s="2"/>
      <c r="J16" s="2"/>
    </row>
    <row r="17" ht="15.6" customHeight="1" spans="1:10">
      <c r="A17" s="2"/>
      <c r="B17" s="16" t="s">
        <v>26</v>
      </c>
      <c r="C17" s="15" t="s">
        <v>76</v>
      </c>
      <c r="D17" s="15"/>
      <c r="E17" s="12"/>
      <c r="F17" s="11"/>
      <c r="G17" s="13"/>
      <c r="H17" s="12"/>
      <c r="I17" s="2"/>
      <c r="J17" s="2"/>
    </row>
    <row r="18" ht="15.6" customHeight="1" spans="1:10">
      <c r="A18" s="2"/>
      <c r="B18" s="16"/>
      <c r="C18" s="2" t="s">
        <v>9</v>
      </c>
      <c r="D18" s="2" t="s">
        <v>77</v>
      </c>
      <c r="E18" s="12"/>
      <c r="F18" s="11"/>
      <c r="G18" s="13"/>
      <c r="H18" s="12"/>
      <c r="I18" s="2"/>
      <c r="J18" s="2"/>
    </row>
    <row r="19" ht="15.6" customHeight="1" spans="1:10">
      <c r="A19" s="2"/>
      <c r="B19" s="16"/>
      <c r="C19" s="2"/>
      <c r="D19" s="2"/>
      <c r="E19" s="12" t="s">
        <v>78</v>
      </c>
      <c r="F19" s="11">
        <v>0</v>
      </c>
      <c r="G19" s="14">
        <v>0</v>
      </c>
      <c r="H19" s="12"/>
      <c r="I19" s="2"/>
      <c r="J19" s="2"/>
    </row>
    <row r="20" ht="15.6" customHeight="1" spans="1:10">
      <c r="A20" s="2"/>
      <c r="B20" s="11"/>
      <c r="C20" s="2" t="s">
        <v>13</v>
      </c>
      <c r="D20" s="2" t="s">
        <v>79</v>
      </c>
      <c r="E20" s="12"/>
      <c r="F20" s="11"/>
      <c r="G20" s="13"/>
      <c r="H20" s="12"/>
      <c r="I20" s="2"/>
      <c r="J20" s="2"/>
    </row>
    <row r="21" ht="15.6" customHeight="1" spans="1:10">
      <c r="A21" s="2"/>
      <c r="B21" s="11"/>
      <c r="C21" s="2"/>
      <c r="D21" s="2"/>
      <c r="E21" s="12" t="s">
        <v>80</v>
      </c>
      <c r="F21" s="11"/>
      <c r="G21" s="14">
        <f>[1]総まとめ!F6</f>
        <v>2840142</v>
      </c>
      <c r="H21" s="12"/>
      <c r="I21" s="2"/>
      <c r="J21" s="2"/>
    </row>
    <row r="22" ht="15.6" customHeight="1" spans="1:10">
      <c r="A22" s="17"/>
      <c r="B22" s="18"/>
      <c r="C22" s="17"/>
      <c r="D22" s="17" t="s">
        <v>81</v>
      </c>
      <c r="E22" s="19"/>
      <c r="F22" s="18"/>
      <c r="G22" s="20"/>
      <c r="H22" s="21">
        <f>G19+G21</f>
        <v>2840142</v>
      </c>
      <c r="I22" s="17"/>
      <c r="J22" s="17"/>
    </row>
    <row r="23" ht="15.6" customHeight="1" spans="1:10">
      <c r="A23" s="17"/>
      <c r="B23" s="18"/>
      <c r="C23" s="17"/>
      <c r="D23" s="17"/>
      <c r="E23" s="19"/>
      <c r="F23" s="18"/>
      <c r="G23" s="18"/>
      <c r="H23" s="22"/>
      <c r="I23" s="17"/>
      <c r="J23" s="17"/>
    </row>
    <row r="24" ht="15.6" customHeight="1" spans="2:8">
      <c r="B24" s="23"/>
      <c r="C24" s="24"/>
      <c r="D24" s="25" t="s">
        <v>82</v>
      </c>
      <c r="E24" s="26"/>
      <c r="F24" s="23"/>
      <c r="G24" s="23"/>
      <c r="H24" s="27">
        <f>H15-H22</f>
        <v>-1749107</v>
      </c>
    </row>
    <row r="25" ht="15.6" customHeight="1"/>
    <row r="26" ht="15.6" customHeight="1" spans="6:6">
      <c r="F26" s="28" t="s">
        <v>0</v>
      </c>
    </row>
    <row r="27" ht="15.6" customHeight="1" spans="6:6">
      <c r="F27" s="28" t="s">
        <v>64</v>
      </c>
    </row>
  </sheetData>
  <mergeCells count="4">
    <mergeCell ref="A1:I1"/>
    <mergeCell ref="A3:I3"/>
    <mergeCell ref="B6:E6"/>
    <mergeCell ref="F6:H6"/>
  </mergeCells>
  <pageMargins left="1.02362204724409" right="0.236220472440945" top="0.748031496062992" bottom="0.748031496062992" header="0.31496062992126" footer="0.3149606299212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活動報告書</vt:lpstr>
      <vt:lpstr>財産目録</vt:lpstr>
      <vt:lpstr>貸借対照表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井田一久</dc:creator>
  <cp:lastModifiedBy>伊豆in賀茂6</cp:lastModifiedBy>
  <dcterms:created xsi:type="dcterms:W3CDTF">2020-04-11T04:42:00Z</dcterms:created>
  <cp:lastPrinted>2020-04-11T05:41:00Z</cp:lastPrinted>
  <dcterms:modified xsi:type="dcterms:W3CDTF">2020-07-18T03:43:07Z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