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chi04\Desktop\"/>
    </mc:Choice>
  </mc:AlternateContent>
  <xr:revisionPtr revIDLastSave="0" documentId="8_{46864A65-CBC0-447F-BEB5-D2FE8DB6487E}" xr6:coauthVersionLast="47" xr6:coauthVersionMax="47" xr10:uidLastSave="{00000000-0000-0000-0000-000000000000}"/>
  <bookViews>
    <workbookView xWindow="-120" yWindow="-120" windowWidth="20730" windowHeight="11160" xr2:uid="{05E9398C-B15F-4796-AEAF-F3258F626889}"/>
  </bookViews>
  <sheets>
    <sheet name="財産目録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9" i="1" s="1"/>
  <c r="I36" i="1"/>
  <c r="I38" i="1"/>
  <c r="I40" i="1"/>
  <c r="I42" i="1"/>
  <c r="I44" i="1"/>
  <c r="I46" i="1"/>
  <c r="I47" i="1"/>
  <c r="I50" i="1"/>
  <c r="I51" i="1"/>
  <c r="I52" i="1"/>
  <c r="I53" i="1"/>
  <c r="I54" i="1"/>
  <c r="I55" i="1" s="1"/>
  <c r="I79" i="1" s="1"/>
  <c r="G55" i="1"/>
  <c r="H55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7" i="1"/>
  <c r="G78" i="1"/>
  <c r="G79" i="1" s="1"/>
  <c r="G80" i="1" s="1"/>
  <c r="G98" i="1" s="1"/>
  <c r="H78" i="1"/>
  <c r="I78" i="1"/>
  <c r="H79" i="1"/>
  <c r="H80" i="1" s="1"/>
  <c r="H98" i="1" s="1"/>
  <c r="I85" i="1"/>
  <c r="I90" i="1"/>
  <c r="I97" i="1" s="1"/>
  <c r="I93" i="1"/>
  <c r="I96" i="1"/>
  <c r="I80" i="1" l="1"/>
  <c r="I98" i="1" s="1"/>
</calcChain>
</file>

<file path=xl/sharedStrings.xml><?xml version="1.0" encoding="utf-8"?>
<sst xmlns="http://schemas.openxmlformats.org/spreadsheetml/2006/main" count="319" uniqueCount="166">
  <si>
    <t>差引純資産</t>
    <rPh sb="0" eb="2">
      <t>サシヒキ</t>
    </rPh>
    <rPh sb="2" eb="5">
      <t>ジュンシサン</t>
    </rPh>
    <phoneticPr fontId="8"/>
  </si>
  <si>
    <t>負債合計</t>
    <rPh sb="0" eb="2">
      <t>フサイ</t>
    </rPh>
    <rPh sb="2" eb="4">
      <t>ゴウケイ</t>
    </rPh>
    <phoneticPr fontId="8"/>
  </si>
  <si>
    <t>固定負債合計</t>
    <rPh sb="0" eb="2">
      <t>コテイ</t>
    </rPh>
    <rPh sb="2" eb="4">
      <t>フサイ</t>
    </rPh>
    <rPh sb="4" eb="6">
      <t>ゴウケイ</t>
    </rPh>
    <phoneticPr fontId="8"/>
  </si>
  <si>
    <t>―</t>
    <phoneticPr fontId="10"/>
  </si>
  <si>
    <t>三重県社会福祉事業職員共済会</t>
    <rPh sb="0" eb="3">
      <t>ミエケン</t>
    </rPh>
    <rPh sb="3" eb="5">
      <t>シャカイ</t>
    </rPh>
    <rPh sb="5" eb="7">
      <t>フクシ</t>
    </rPh>
    <rPh sb="7" eb="9">
      <t>ジギョウ</t>
    </rPh>
    <rPh sb="9" eb="11">
      <t>ショクイン</t>
    </rPh>
    <rPh sb="11" eb="13">
      <t>キョウサイ</t>
    </rPh>
    <rPh sb="13" eb="14">
      <t>カイ</t>
    </rPh>
    <phoneticPr fontId="10"/>
  </si>
  <si>
    <t>退職給付引当金</t>
    <rPh sb="3" eb="4">
      <t>フ</t>
    </rPh>
    <phoneticPr fontId="10"/>
  </si>
  <si>
    <t>百五リース㈱</t>
    <rPh sb="0" eb="2">
      <t>ヒャクゴ</t>
    </rPh>
    <phoneticPr fontId="10"/>
  </si>
  <si>
    <t>リース債務</t>
    <rPh sb="3" eb="5">
      <t>サイム</t>
    </rPh>
    <phoneticPr fontId="10"/>
  </si>
  <si>
    <t>小計</t>
    <rPh sb="0" eb="2">
      <t>ショウケイ</t>
    </rPh>
    <phoneticPr fontId="10"/>
  </si>
  <si>
    <t>独立行政法人福祉医療機構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phoneticPr fontId="8"/>
  </si>
  <si>
    <t>設備資金借入金</t>
    <phoneticPr fontId="10"/>
  </si>
  <si>
    <t>2.固定負債</t>
    <phoneticPr fontId="8"/>
  </si>
  <si>
    <t>流動負債合計</t>
    <rPh sb="2" eb="4">
      <t>フサイ</t>
    </rPh>
    <rPh sb="4" eb="6">
      <t>ゴウケイ</t>
    </rPh>
    <phoneticPr fontId="8"/>
  </si>
  <si>
    <t>たちばな園・たちばな園あすか</t>
    <rPh sb="4" eb="5">
      <t>エン</t>
    </rPh>
    <rPh sb="10" eb="11">
      <t>エン</t>
    </rPh>
    <phoneticPr fontId="10"/>
  </si>
  <si>
    <t xml:space="preserve">賞与引当金        </t>
    <rPh sb="0" eb="2">
      <t>ショウヨ</t>
    </rPh>
    <phoneticPr fontId="8"/>
  </si>
  <si>
    <t>入所者薬局支払薬代等</t>
    <rPh sb="0" eb="3">
      <t>ニュウショシャ</t>
    </rPh>
    <rPh sb="3" eb="5">
      <t>ヤッキョク</t>
    </rPh>
    <rPh sb="5" eb="7">
      <t>シハライ</t>
    </rPh>
    <rPh sb="7" eb="8">
      <t>クスリ</t>
    </rPh>
    <rPh sb="8" eb="9">
      <t>ダイ</t>
    </rPh>
    <rPh sb="9" eb="10">
      <t>トウ</t>
    </rPh>
    <phoneticPr fontId="10"/>
  </si>
  <si>
    <t>仮受金</t>
    <rPh sb="0" eb="2">
      <t>カリウケ</t>
    </rPh>
    <rPh sb="2" eb="3">
      <t>キン</t>
    </rPh>
    <phoneticPr fontId="8"/>
  </si>
  <si>
    <t>社会保険料等</t>
    <rPh sb="0" eb="2">
      <t>シャカイ</t>
    </rPh>
    <rPh sb="2" eb="5">
      <t>ホケンリョウ</t>
    </rPh>
    <rPh sb="5" eb="6">
      <t>トウ</t>
    </rPh>
    <phoneticPr fontId="10"/>
  </si>
  <si>
    <t>職員預り金</t>
    <rPh sb="0" eb="2">
      <t>ショクイン</t>
    </rPh>
    <rPh sb="2" eb="3">
      <t>アズカ</t>
    </rPh>
    <rPh sb="4" eb="5">
      <t>キン</t>
    </rPh>
    <phoneticPr fontId="8"/>
  </si>
  <si>
    <t>1年以内返済予定リース債務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10"/>
  </si>
  <si>
    <t>1年以内返済予定設備資金借入金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10"/>
  </si>
  <si>
    <t xml:space="preserve">事業未払金            </t>
    <rPh sb="0" eb="2">
      <t>ジギョウ</t>
    </rPh>
    <phoneticPr fontId="8"/>
  </si>
  <si>
    <t>1.流動負債</t>
    <phoneticPr fontId="8"/>
  </si>
  <si>
    <t>Ⅱ.負債の部</t>
    <rPh sb="2" eb="4">
      <t>フサイ</t>
    </rPh>
    <rPh sb="5" eb="6">
      <t>ブ</t>
    </rPh>
    <phoneticPr fontId="8"/>
  </si>
  <si>
    <t>資産合計</t>
    <rPh sb="2" eb="4">
      <t>ゴウケイ</t>
    </rPh>
    <phoneticPr fontId="8"/>
  </si>
  <si>
    <t>固定資産合計</t>
    <rPh sb="0" eb="2">
      <t>コテイ</t>
    </rPh>
    <rPh sb="4" eb="6">
      <t>ゴウケイ</t>
    </rPh>
    <phoneticPr fontId="8"/>
  </si>
  <si>
    <t>その他の固定資産合計</t>
    <rPh sb="8" eb="10">
      <t>ゴウケイ</t>
    </rPh>
    <phoneticPr fontId="8"/>
  </si>
  <si>
    <t>ために積み立てている</t>
    <rPh sb="3" eb="4">
      <t>ツ</t>
    </rPh>
    <rPh sb="5" eb="6">
      <t>タ</t>
    </rPh>
    <phoneticPr fontId="10"/>
  </si>
  <si>
    <t>百五銀行熊野支店　普通　412592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</si>
  <si>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t>将来における施設建替や大規模修繕等の</t>
    <rPh sb="0" eb="2">
      <t>ショウライ</t>
    </rPh>
    <rPh sb="6" eb="8">
      <t>シセツ</t>
    </rPh>
    <rPh sb="8" eb="10">
      <t>タテカ</t>
    </rPh>
    <rPh sb="11" eb="14">
      <t>ダイキボ</t>
    </rPh>
    <phoneticPr fontId="10"/>
  </si>
  <si>
    <t>百五銀行熊野支店　普通　333272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</si>
  <si>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t>施設整備等積立資産</t>
    <rPh sb="0" eb="2">
      <t>シセツ</t>
    </rPh>
    <rPh sb="2" eb="4">
      <t>セイビ</t>
    </rPh>
    <rPh sb="4" eb="5">
      <t>トウ</t>
    </rPh>
    <rPh sb="5" eb="7">
      <t>ツミタテ</t>
    </rPh>
    <rPh sb="7" eb="9">
      <t>シサン</t>
    </rPh>
    <phoneticPr fontId="10"/>
  </si>
  <si>
    <t>退職金給付に備えた引当金</t>
    <rPh sb="0" eb="3">
      <t>タイショクキン</t>
    </rPh>
    <rPh sb="3" eb="5">
      <t>キュウフ</t>
    </rPh>
    <rPh sb="6" eb="7">
      <t>ソナ</t>
    </rPh>
    <rPh sb="9" eb="11">
      <t>ヒキアテ</t>
    </rPh>
    <rPh sb="11" eb="12">
      <t>キン</t>
    </rPh>
    <phoneticPr fontId="10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</si>
  <si>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10"/>
  </si>
  <si>
    <t>利用者援助等に必要なソフトウェア</t>
    <rPh sb="0" eb="3">
      <t>リヨウシャ</t>
    </rPh>
    <rPh sb="3" eb="5">
      <t>エンジョ</t>
    </rPh>
    <rPh sb="5" eb="6">
      <t>トウ</t>
    </rPh>
    <rPh sb="7" eb="9">
      <t>ヒツヨウ</t>
    </rPh>
    <phoneticPr fontId="10"/>
  </si>
  <si>
    <r>
      <t>ほのぼのＮＥＸＴ等</t>
    </r>
    <r>
      <rPr>
        <sz val="8"/>
        <rFont val="ＭＳ Ｐ明朝"/>
        <family val="1"/>
        <charset val="128"/>
      </rPr>
      <t>（たちばな園）</t>
    </r>
    <rPh sb="8" eb="9">
      <t>トウ</t>
    </rPh>
    <rPh sb="14" eb="15">
      <t>エン</t>
    </rPh>
    <phoneticPr fontId="10"/>
  </si>
  <si>
    <t>無形リース資産</t>
    <rPh sb="0" eb="2">
      <t>ムケイ</t>
    </rPh>
    <rPh sb="5" eb="7">
      <t>シサン</t>
    </rPh>
    <phoneticPr fontId="10"/>
  </si>
  <si>
    <t>上水道を引くために必要な権利</t>
    <rPh sb="0" eb="3">
      <t>ジョウスイドウ</t>
    </rPh>
    <rPh sb="4" eb="5">
      <t>ヒ</t>
    </rPh>
    <rPh sb="9" eb="11">
      <t>ヒツヨウ</t>
    </rPh>
    <rPh sb="12" eb="14">
      <t>ケンリ</t>
    </rPh>
    <phoneticPr fontId="10"/>
  </si>
  <si>
    <t>給水加入金</t>
    <rPh sb="0" eb="2">
      <t>キュウスイ</t>
    </rPh>
    <rPh sb="2" eb="4">
      <t>カニュウ</t>
    </rPh>
    <rPh sb="4" eb="5">
      <t>キン</t>
    </rPh>
    <phoneticPr fontId="10"/>
  </si>
  <si>
    <t>権利</t>
    <rPh sb="0" eb="2">
      <t>ケンリ</t>
    </rPh>
    <phoneticPr fontId="10"/>
  </si>
  <si>
    <t>事務処理・利用者援助等に必要なOA機器等</t>
    <rPh sb="0" eb="4">
      <t>ジムショリ</t>
    </rPh>
    <rPh sb="5" eb="10">
      <t>リヨウシャエンジョ</t>
    </rPh>
    <rPh sb="10" eb="11">
      <t>トウ</t>
    </rPh>
    <rPh sb="12" eb="14">
      <t>ヒツヨウ</t>
    </rPh>
    <rPh sb="17" eb="20">
      <t>キキトウ</t>
    </rPh>
    <phoneticPr fontId="10"/>
  </si>
  <si>
    <t>ノートパソコン、サーバー等</t>
    <rPh sb="12" eb="13">
      <t>トウ</t>
    </rPh>
    <phoneticPr fontId="10"/>
  </si>
  <si>
    <t>有形リース資産</t>
    <rPh sb="0" eb="2">
      <t>ユウケイ</t>
    </rPh>
    <rPh sb="5" eb="7">
      <t>シサン</t>
    </rPh>
    <phoneticPr fontId="10"/>
  </si>
  <si>
    <t>利用者援助に必要な各種器具備品類</t>
    <rPh sb="0" eb="3">
      <t>リヨウシャ</t>
    </rPh>
    <rPh sb="3" eb="5">
      <t>エンジョ</t>
    </rPh>
    <rPh sb="6" eb="8">
      <t>ヒツヨウ</t>
    </rPh>
    <rPh sb="9" eb="11">
      <t>カクシュ</t>
    </rPh>
    <rPh sb="11" eb="13">
      <t>キグ</t>
    </rPh>
    <rPh sb="13" eb="15">
      <t>ビヒン</t>
    </rPh>
    <rPh sb="15" eb="16">
      <t>ルイ</t>
    </rPh>
    <phoneticPr fontId="10"/>
  </si>
  <si>
    <t>車椅子、ベッド等</t>
    <rPh sb="0" eb="3">
      <t>クルマイス</t>
    </rPh>
    <rPh sb="7" eb="8">
      <t>トウ</t>
    </rPh>
    <phoneticPr fontId="10"/>
  </si>
  <si>
    <t>器具及び備品</t>
  </si>
  <si>
    <t>利用者送迎用等</t>
    <rPh sb="0" eb="3">
      <t>リヨウシャ</t>
    </rPh>
    <rPh sb="3" eb="5">
      <t>ソウゲイ</t>
    </rPh>
    <rPh sb="5" eb="6">
      <t>ヨウ</t>
    </rPh>
    <rPh sb="6" eb="7">
      <t>トウ</t>
    </rPh>
    <phoneticPr fontId="10"/>
  </si>
  <si>
    <t>スズキアルト等9台</t>
    <rPh sb="6" eb="7">
      <t>トウ</t>
    </rPh>
    <rPh sb="8" eb="9">
      <t>ダイ</t>
    </rPh>
    <phoneticPr fontId="10"/>
  </si>
  <si>
    <t>車輌運搬具</t>
  </si>
  <si>
    <t>防火・上水道の水槽として使用している</t>
    <rPh sb="0" eb="2">
      <t>ボウカ</t>
    </rPh>
    <rPh sb="3" eb="6">
      <t>ジョウスイドウ</t>
    </rPh>
    <rPh sb="7" eb="9">
      <t>スイソウ</t>
    </rPh>
    <rPh sb="12" eb="14">
      <t>シヨウ</t>
    </rPh>
    <phoneticPr fontId="10"/>
  </si>
  <si>
    <t>防火水槽、受水槽等</t>
    <rPh sb="0" eb="2">
      <t>ボウカ</t>
    </rPh>
    <rPh sb="2" eb="4">
      <t>スイソウ</t>
    </rPh>
    <rPh sb="5" eb="8">
      <t>ジュスイソウ</t>
    </rPh>
    <rPh sb="8" eb="9">
      <t>トウ</t>
    </rPh>
    <phoneticPr fontId="10"/>
  </si>
  <si>
    <t>構築物</t>
  </si>
  <si>
    <t>物品等の保管場所として使用している</t>
    <rPh sb="0" eb="2">
      <t>ブッピン</t>
    </rPh>
    <rPh sb="2" eb="3">
      <t>トウ</t>
    </rPh>
    <rPh sb="4" eb="6">
      <t>ホカン</t>
    </rPh>
    <rPh sb="6" eb="8">
      <t>バショ</t>
    </rPh>
    <rPh sb="11" eb="13">
      <t>シヨウ</t>
    </rPh>
    <phoneticPr fontId="10"/>
  </si>
  <si>
    <t>2006年度</t>
    <rPh sb="4" eb="5">
      <t>ネン</t>
    </rPh>
    <rPh sb="5" eb="6">
      <t>ド</t>
    </rPh>
    <phoneticPr fontId="10"/>
  </si>
  <si>
    <t>倉庫</t>
    <rPh sb="0" eb="2">
      <t>ソウコ</t>
    </rPh>
    <phoneticPr fontId="10"/>
  </si>
  <si>
    <t>洗濯物干場として使用している</t>
    <rPh sb="0" eb="3">
      <t>センタクモノ</t>
    </rPh>
    <rPh sb="3" eb="5">
      <t>ホシバ</t>
    </rPh>
    <rPh sb="8" eb="10">
      <t>シヨウ</t>
    </rPh>
    <phoneticPr fontId="10"/>
  </si>
  <si>
    <t>1986年度</t>
    <rPh sb="4" eb="5">
      <t>ネン</t>
    </rPh>
    <rPh sb="5" eb="6">
      <t>ド</t>
    </rPh>
    <phoneticPr fontId="10"/>
  </si>
  <si>
    <t>物干場</t>
    <rPh sb="0" eb="2">
      <t>モノホシ</t>
    </rPh>
    <rPh sb="2" eb="3">
      <t>バ</t>
    </rPh>
    <phoneticPr fontId="10"/>
  </si>
  <si>
    <t>利用者の居室として使用している</t>
    <rPh sb="0" eb="3">
      <t>リヨウシャ</t>
    </rPh>
    <rPh sb="4" eb="6">
      <t>キョシツ</t>
    </rPh>
    <rPh sb="9" eb="11">
      <t>シヨウ</t>
    </rPh>
    <phoneticPr fontId="10"/>
  </si>
  <si>
    <t>居室1、2</t>
    <rPh sb="0" eb="2">
      <t>キョシツ</t>
    </rPh>
    <phoneticPr fontId="10"/>
  </si>
  <si>
    <t>単車駐車場として使用している</t>
    <rPh sb="0" eb="2">
      <t>タンシャ</t>
    </rPh>
    <rPh sb="2" eb="5">
      <t>チュウシャジョウ</t>
    </rPh>
    <rPh sb="8" eb="10">
      <t>シヨウ</t>
    </rPh>
    <phoneticPr fontId="10"/>
  </si>
  <si>
    <t>1993年度</t>
    <rPh sb="4" eb="5">
      <t>ネン</t>
    </rPh>
    <rPh sb="5" eb="6">
      <t>ド</t>
    </rPh>
    <phoneticPr fontId="10"/>
  </si>
  <si>
    <t>単車置場</t>
    <rPh sb="0" eb="2">
      <t>タンシャ</t>
    </rPh>
    <rPh sb="2" eb="4">
      <t>オキバ</t>
    </rPh>
    <phoneticPr fontId="10"/>
  </si>
  <si>
    <t>公用車駐車場として使用している</t>
    <rPh sb="0" eb="3">
      <t>コウヨウシャ</t>
    </rPh>
    <rPh sb="3" eb="6">
      <t>チュウシャジョウ</t>
    </rPh>
    <rPh sb="9" eb="11">
      <t>シヨウ</t>
    </rPh>
    <phoneticPr fontId="10"/>
  </si>
  <si>
    <t>1990年度</t>
    <rPh sb="4" eb="5">
      <t>ネン</t>
    </rPh>
    <rPh sb="5" eb="6">
      <t>ド</t>
    </rPh>
    <phoneticPr fontId="10"/>
  </si>
  <si>
    <t>車庫</t>
    <rPh sb="0" eb="2">
      <t>シャコ</t>
    </rPh>
    <phoneticPr fontId="10"/>
  </si>
  <si>
    <t>憩いの場として使用している</t>
    <rPh sb="0" eb="1">
      <t>イコ</t>
    </rPh>
    <rPh sb="3" eb="4">
      <t>バ</t>
    </rPh>
    <rPh sb="7" eb="9">
      <t>シヨウ</t>
    </rPh>
    <phoneticPr fontId="10"/>
  </si>
  <si>
    <t>1989年度</t>
    <rPh sb="4" eb="5">
      <t>ネン</t>
    </rPh>
    <rPh sb="5" eb="6">
      <t>ド</t>
    </rPh>
    <phoneticPr fontId="10"/>
  </si>
  <si>
    <t>東屋</t>
    <rPh sb="0" eb="2">
      <t>アズマヤ</t>
    </rPh>
    <phoneticPr fontId="10"/>
  </si>
  <si>
    <t>火災時の消火用散水栓として設置している</t>
    <rPh sb="7" eb="10">
      <t>サンスイセン</t>
    </rPh>
    <phoneticPr fontId="10"/>
  </si>
  <si>
    <t>屋内消火栓設備</t>
    <rPh sb="0" eb="2">
      <t>オクナイ</t>
    </rPh>
    <rPh sb="2" eb="5">
      <t>ショウカセン</t>
    </rPh>
    <rPh sb="5" eb="7">
      <t>セツビ</t>
    </rPh>
    <phoneticPr fontId="10"/>
  </si>
  <si>
    <t>建物</t>
    <phoneticPr fontId="8"/>
  </si>
  <si>
    <t>駐車場として使用している</t>
    <rPh sb="0" eb="3">
      <t>チュウシャジョウ</t>
    </rPh>
    <rPh sb="6" eb="8">
      <t>シヨウ</t>
    </rPh>
    <phoneticPr fontId="10"/>
  </si>
  <si>
    <t>熊野市飛鳥町大又字布263番1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8"/>
  </si>
  <si>
    <t>熊野市飛鳥町大又字布245番1</t>
    <rPh sb="0" eb="2">
      <t>クマノ</t>
    </rPh>
    <rPh sb="2" eb="3">
      <t>シ</t>
    </rPh>
    <rPh sb="8" eb="9">
      <t>アザ</t>
    </rPh>
    <rPh sb="9" eb="10">
      <t>ヌノ</t>
    </rPh>
    <rPh sb="13" eb="14">
      <t>バン</t>
    </rPh>
    <phoneticPr fontId="8"/>
  </si>
  <si>
    <t>土地</t>
    <rPh sb="0" eb="2">
      <t>トチ</t>
    </rPh>
    <phoneticPr fontId="10"/>
  </si>
  <si>
    <t>(2)その他の固定資産</t>
    <phoneticPr fontId="10"/>
  </si>
  <si>
    <t>基本財産合計</t>
    <rPh sb="4" eb="6">
      <t>ゴウケイ</t>
    </rPh>
    <phoneticPr fontId="8"/>
  </si>
  <si>
    <t>太陽光発電設備として使用している</t>
    <rPh sb="0" eb="5">
      <t>タイヨウコウハツデン</t>
    </rPh>
    <rPh sb="10" eb="12">
      <t>シヨウ</t>
    </rPh>
    <phoneticPr fontId="10"/>
  </si>
  <si>
    <t>2023年度</t>
    <rPh sb="4" eb="6">
      <t>ネンド</t>
    </rPh>
    <phoneticPr fontId="10"/>
  </si>
  <si>
    <t>太陽光発電設備</t>
    <rPh sb="0" eb="5">
      <t>タイヨウコウハツデン</t>
    </rPh>
    <rPh sb="5" eb="7">
      <t>セツビ</t>
    </rPh>
    <phoneticPr fontId="10"/>
  </si>
  <si>
    <t>高圧受電設備として使用している</t>
    <rPh sb="0" eb="4">
      <t>コウアツジュデン</t>
    </rPh>
    <rPh sb="9" eb="11">
      <t>シヨウ</t>
    </rPh>
    <phoneticPr fontId="10"/>
  </si>
  <si>
    <t>2022年度</t>
    <rPh sb="4" eb="6">
      <t>ネンド</t>
    </rPh>
    <phoneticPr fontId="10"/>
  </si>
  <si>
    <t>高圧受電設備</t>
    <rPh sb="0" eb="4">
      <t>コウアツジュデン</t>
    </rPh>
    <rPh sb="4" eb="6">
      <t>セツビ</t>
    </rPh>
    <phoneticPr fontId="10"/>
  </si>
  <si>
    <t>浄化槽流入調整設備として使用している</t>
    <rPh sb="12" eb="14">
      <t>シヨウ</t>
    </rPh>
    <phoneticPr fontId="10"/>
  </si>
  <si>
    <t>2021年度</t>
    <rPh sb="4" eb="6">
      <t>ネンド</t>
    </rPh>
    <phoneticPr fontId="10"/>
  </si>
  <si>
    <t>浄化槽流入調整設備</t>
    <rPh sb="0" eb="3">
      <t>ジョウカソウ</t>
    </rPh>
    <rPh sb="3" eb="5">
      <t>リュウニュウ</t>
    </rPh>
    <rPh sb="5" eb="7">
      <t>チョウセイ</t>
    </rPh>
    <rPh sb="7" eb="9">
      <t>セツビ</t>
    </rPh>
    <phoneticPr fontId="10"/>
  </si>
  <si>
    <t>人短期入所事業に使用している</t>
    <phoneticPr fontId="10"/>
  </si>
  <si>
    <t>ホーム及び第2種社会福祉事業である老</t>
    <rPh sb="3" eb="4">
      <t>オヨ</t>
    </rPh>
    <phoneticPr fontId="10"/>
  </si>
  <si>
    <t>（鉄筋ｺﾝｸﾘｰﾄ・鉄骨造陸屋根4階建）</t>
    <rPh sb="1" eb="3">
      <t>テッキン</t>
    </rPh>
    <rPh sb="10" eb="13">
      <t>テッコツゾウ</t>
    </rPh>
    <rPh sb="13" eb="16">
      <t>リクヤネ</t>
    </rPh>
    <rPh sb="17" eb="18">
      <t>カイ</t>
    </rPh>
    <rPh sb="18" eb="19">
      <t>ダテ</t>
    </rPh>
    <phoneticPr fontId="10"/>
  </si>
  <si>
    <t>第1種社会福祉事業である特別養護老人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10"/>
  </si>
  <si>
    <t>2014年度</t>
    <rPh sb="4" eb="5">
      <t>ネン</t>
    </rPh>
    <rPh sb="5" eb="6">
      <t>ド</t>
    </rPh>
    <phoneticPr fontId="10"/>
  </si>
  <si>
    <t>熊野市飛鳥町大又字布250番地外7筆</t>
    <rPh sb="0" eb="3">
      <t>クマノシ</t>
    </rPh>
    <rPh sb="3" eb="5">
      <t>アスカ</t>
    </rPh>
    <rPh sb="5" eb="6">
      <t>チョウ</t>
    </rPh>
    <rPh sb="6" eb="8">
      <t>オオマタ</t>
    </rPh>
    <rPh sb="8" eb="9">
      <t>アザ</t>
    </rPh>
    <rPh sb="9" eb="10">
      <t>ヌノ</t>
    </rPh>
    <rPh sb="13" eb="15">
      <t>バンチ</t>
    </rPh>
    <rPh sb="15" eb="16">
      <t>ホカ</t>
    </rPh>
    <rPh sb="17" eb="18">
      <t>ヒツ</t>
    </rPh>
    <phoneticPr fontId="10"/>
  </si>
  <si>
    <t>給湯設備として使用している</t>
    <rPh sb="0" eb="2">
      <t>キュウトウ</t>
    </rPh>
    <rPh sb="2" eb="4">
      <t>セツビ</t>
    </rPh>
    <rPh sb="7" eb="9">
      <t>シヨウ</t>
    </rPh>
    <phoneticPr fontId="10"/>
  </si>
  <si>
    <t>2011年度</t>
    <rPh sb="4" eb="5">
      <t>ネン</t>
    </rPh>
    <rPh sb="5" eb="6">
      <t>ド</t>
    </rPh>
    <phoneticPr fontId="10"/>
  </si>
  <si>
    <t>省エネ給湯設備</t>
    <rPh sb="0" eb="1">
      <t>ショウ</t>
    </rPh>
    <rPh sb="3" eb="5">
      <t>キュウトウ</t>
    </rPh>
    <rPh sb="5" eb="7">
      <t>セツビ</t>
    </rPh>
    <phoneticPr fontId="10"/>
  </si>
  <si>
    <t>している</t>
    <phoneticPr fontId="10"/>
  </si>
  <si>
    <t>火災時の消火用スプリンクラーとして設置</t>
    <phoneticPr fontId="10"/>
  </si>
  <si>
    <t>2010年度</t>
    <rPh sb="4" eb="5">
      <t>ネン</t>
    </rPh>
    <rPh sb="5" eb="6">
      <t>ド</t>
    </rPh>
    <phoneticPr fontId="10"/>
  </si>
  <si>
    <t>スプリンクラー設備</t>
    <rPh sb="7" eb="9">
      <t>セツビ</t>
    </rPh>
    <phoneticPr fontId="10"/>
  </si>
  <si>
    <t>ホームに使用している</t>
    <rPh sb="4" eb="6">
      <t>シヨウ</t>
    </rPh>
    <phoneticPr fontId="10"/>
  </si>
  <si>
    <t>第1種社会福祉事業である特別養護老人</t>
    <phoneticPr fontId="10"/>
  </si>
  <si>
    <t>2008年度</t>
    <rPh sb="4" eb="5">
      <t>ネン</t>
    </rPh>
    <rPh sb="5" eb="6">
      <t>ド</t>
    </rPh>
    <phoneticPr fontId="10"/>
  </si>
  <si>
    <t>本館食堂</t>
    <rPh sb="0" eb="2">
      <t>ホンカン</t>
    </rPh>
    <rPh sb="2" eb="4">
      <t>ショクドウ</t>
    </rPh>
    <phoneticPr fontId="10"/>
  </si>
  <si>
    <t>2004年度</t>
    <rPh sb="4" eb="5">
      <t>ネン</t>
    </rPh>
    <rPh sb="5" eb="6">
      <t>ド</t>
    </rPh>
    <phoneticPr fontId="10"/>
  </si>
  <si>
    <t>別館</t>
    <rPh sb="0" eb="2">
      <t>ベッカン</t>
    </rPh>
    <phoneticPr fontId="10"/>
  </si>
  <si>
    <t>事業に使用している</t>
    <phoneticPr fontId="10"/>
  </si>
  <si>
    <t>第2種社会福祉事業である老人短期入所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phoneticPr fontId="10"/>
  </si>
  <si>
    <t>1995年度</t>
    <rPh sb="4" eb="5">
      <t>ネン</t>
    </rPh>
    <rPh sb="5" eb="6">
      <t>ド</t>
    </rPh>
    <phoneticPr fontId="10"/>
  </si>
  <si>
    <t>新館</t>
    <rPh sb="0" eb="2">
      <t>シンカン</t>
    </rPh>
    <phoneticPr fontId="10"/>
  </si>
  <si>
    <r>
      <t>本館</t>
    </r>
    <r>
      <rPr>
        <sz val="9"/>
        <rFont val="ＭＳ Ｐ明朝"/>
        <family val="1"/>
        <charset val="128"/>
      </rPr>
      <t>（鉄筋コンクリート造陸屋根平屋建）</t>
    </r>
    <rPh sb="0" eb="2">
      <t>ホンカン</t>
    </rPh>
    <rPh sb="3" eb="5">
      <t>テッキン</t>
    </rPh>
    <rPh sb="11" eb="12">
      <t>ゾウ</t>
    </rPh>
    <rPh sb="12" eb="15">
      <t>リクヤネ</t>
    </rPh>
    <rPh sb="15" eb="17">
      <t>ヒラヤ</t>
    </rPh>
    <rPh sb="17" eb="18">
      <t>ダ</t>
    </rPh>
    <phoneticPr fontId="10"/>
  </si>
  <si>
    <t>1982年度</t>
    <rPh sb="4" eb="5">
      <t>ネン</t>
    </rPh>
    <rPh sb="5" eb="6">
      <t>ド</t>
    </rPh>
    <phoneticPr fontId="10"/>
  </si>
  <si>
    <t>熊野市有馬町字中曽3466番1外6筆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rPh sb="15" eb="16">
      <t>ホカ</t>
    </rPh>
    <rPh sb="17" eb="18">
      <t>ヒツ</t>
    </rPh>
    <phoneticPr fontId="8"/>
  </si>
  <si>
    <t>熊野市有馬町字雲地谷3509番3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8"/>
  </si>
  <si>
    <t>老人短期入所事業に使用している</t>
    <phoneticPr fontId="10"/>
  </si>
  <si>
    <t>熊野市有馬町字雲地谷3509番2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クモ</t>
    </rPh>
    <rPh sb="8" eb="10">
      <t>チタニ</t>
    </rPh>
    <rPh sb="14" eb="15">
      <t>バン</t>
    </rPh>
    <phoneticPr fontId="8"/>
  </si>
  <si>
    <t>ホーム及び第2種社会福祉事業である</t>
    <rPh sb="3" eb="4">
      <t>オヨ</t>
    </rPh>
    <phoneticPr fontId="10"/>
  </si>
  <si>
    <t>熊野市有馬町字内號3465番2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13" eb="14">
      <t>バン</t>
    </rPh>
    <phoneticPr fontId="8"/>
  </si>
  <si>
    <t>熊野市金山町字溝々谷772番5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8"/>
  </si>
  <si>
    <t>熊野市有馬町字内號3465番4</t>
    <phoneticPr fontId="10"/>
  </si>
  <si>
    <t>熊野市金山町字溝々谷772番7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8"/>
  </si>
  <si>
    <t>熊野市金山町字大谷823番18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9">
      <t>オオタニ</t>
    </rPh>
    <rPh sb="12" eb="13">
      <t>バン</t>
    </rPh>
    <phoneticPr fontId="8"/>
  </si>
  <si>
    <t>熊野市金山町字溝々谷772番6</t>
    <rPh sb="0" eb="2">
      <t>クマノ</t>
    </rPh>
    <rPh sb="2" eb="3">
      <t>シ</t>
    </rPh>
    <rPh sb="3" eb="5">
      <t>カナヤマ</t>
    </rPh>
    <rPh sb="5" eb="6">
      <t>チョウ</t>
    </rPh>
    <rPh sb="6" eb="7">
      <t>アザ</t>
    </rPh>
    <rPh sb="7" eb="8">
      <t>ミゾ</t>
    </rPh>
    <rPh sb="9" eb="10">
      <t>タニ</t>
    </rPh>
    <rPh sb="13" eb="14">
      <t>バン</t>
    </rPh>
    <phoneticPr fontId="8"/>
  </si>
  <si>
    <t>熊野市有馬町字内號3465番3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ウチ</t>
    </rPh>
    <rPh sb="8" eb="9">
      <t>コウ</t>
    </rPh>
    <rPh sb="13" eb="14">
      <t>バン</t>
    </rPh>
    <phoneticPr fontId="8"/>
  </si>
  <si>
    <t>熊野市有馬町字中曽3464番7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8"/>
  </si>
  <si>
    <t>熊野市有馬町字中曽3466番1</t>
    <rPh sb="0" eb="2">
      <t>クマノ</t>
    </rPh>
    <rPh sb="2" eb="3">
      <t>シ</t>
    </rPh>
    <rPh sb="3" eb="5">
      <t>アリマ</t>
    </rPh>
    <rPh sb="5" eb="6">
      <t>チョウ</t>
    </rPh>
    <rPh sb="6" eb="7">
      <t>アザ</t>
    </rPh>
    <rPh sb="7" eb="8">
      <t>ナカ</t>
    </rPh>
    <rPh sb="8" eb="9">
      <t>ソ</t>
    </rPh>
    <rPh sb="13" eb="14">
      <t>バン</t>
    </rPh>
    <phoneticPr fontId="8"/>
  </si>
  <si>
    <t>土地</t>
    <phoneticPr fontId="8"/>
  </si>
  <si>
    <t>(1)基本財産</t>
    <phoneticPr fontId="8"/>
  </si>
  <si>
    <t>2.固定資産</t>
    <phoneticPr fontId="8"/>
  </si>
  <si>
    <t>流動資産合計</t>
    <phoneticPr fontId="10"/>
  </si>
  <si>
    <t>火災保険料</t>
    <rPh sb="0" eb="2">
      <t>カサイ</t>
    </rPh>
    <rPh sb="2" eb="5">
      <t>ホケンリョウ</t>
    </rPh>
    <phoneticPr fontId="10"/>
  </si>
  <si>
    <t>前払費用</t>
    <rPh sb="2" eb="4">
      <t>ヒヨウ</t>
    </rPh>
    <phoneticPr fontId="10"/>
  </si>
  <si>
    <t>役員賠償保険料等</t>
    <rPh sb="0" eb="2">
      <t>ヤクイン</t>
    </rPh>
    <rPh sb="2" eb="4">
      <t>バイショウ</t>
    </rPh>
    <rPh sb="4" eb="6">
      <t>ホケン</t>
    </rPh>
    <rPh sb="6" eb="7">
      <t>リョウ</t>
    </rPh>
    <rPh sb="7" eb="8">
      <t>トウ</t>
    </rPh>
    <phoneticPr fontId="10"/>
  </si>
  <si>
    <t>たちばな園・たちばな園あすか</t>
    <phoneticPr fontId="10"/>
  </si>
  <si>
    <t>前払金</t>
  </si>
  <si>
    <t>井本医院受診料等</t>
    <rPh sb="0" eb="4">
      <t>イモトイイン</t>
    </rPh>
    <rPh sb="4" eb="6">
      <t>ジュシン</t>
    </rPh>
    <rPh sb="6" eb="7">
      <t>リョウ</t>
    </rPh>
    <rPh sb="7" eb="8">
      <t>トウ</t>
    </rPh>
    <phoneticPr fontId="10"/>
  </si>
  <si>
    <t>たちばな園あすか</t>
    <phoneticPr fontId="10"/>
  </si>
  <si>
    <t>立替金</t>
    <rPh sb="0" eb="3">
      <t>タテカエキン</t>
    </rPh>
    <phoneticPr fontId="10"/>
  </si>
  <si>
    <t>入所者結核健康診断補助金等</t>
    <rPh sb="0" eb="3">
      <t>ニュウショシャ</t>
    </rPh>
    <rPh sb="3" eb="5">
      <t>ケッカク</t>
    </rPh>
    <rPh sb="5" eb="9">
      <t>ケンコウシンダン</t>
    </rPh>
    <rPh sb="9" eb="12">
      <t>ホジョキン</t>
    </rPh>
    <rPh sb="12" eb="13">
      <t>トウ</t>
    </rPh>
    <phoneticPr fontId="10"/>
  </si>
  <si>
    <t>たちばな園</t>
    <rPh sb="4" eb="5">
      <t>エン</t>
    </rPh>
    <phoneticPr fontId="10"/>
  </si>
  <si>
    <t>未収補助金</t>
    <rPh sb="0" eb="2">
      <t>ミシュウ</t>
    </rPh>
    <rPh sb="2" eb="5">
      <t>ホジョキン</t>
    </rPh>
    <phoneticPr fontId="10"/>
  </si>
  <si>
    <t>介護報酬等</t>
    <rPh sb="0" eb="2">
      <t>カイゴ</t>
    </rPh>
    <rPh sb="2" eb="4">
      <t>ホウシュウ</t>
    </rPh>
    <rPh sb="4" eb="5">
      <t>トウ</t>
    </rPh>
    <phoneticPr fontId="10"/>
  </si>
  <si>
    <t>事業未収金</t>
    <rPh sb="0" eb="2">
      <t>ジギョウ</t>
    </rPh>
    <phoneticPr fontId="8"/>
  </si>
  <si>
    <t>運転資金として</t>
    <rPh sb="0" eb="2">
      <t>ウンテン</t>
    </rPh>
    <rPh sb="2" eb="4">
      <t>シキン</t>
    </rPh>
    <phoneticPr fontId="10"/>
  </si>
  <si>
    <t>百五銀行熊野支店　普通　422108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</si>
  <si>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r>
      <t>　預金</t>
    </r>
    <r>
      <rPr>
        <sz val="8"/>
        <rFont val="ＭＳ Ｐ明朝"/>
        <family val="1"/>
        <charset val="128"/>
      </rPr>
      <t>(たちばな園あすか）</t>
    </r>
    <rPh sb="1" eb="2">
      <t>ヨ</t>
    </rPh>
    <rPh sb="2" eb="3">
      <t>カネ</t>
    </rPh>
    <rPh sb="8" eb="9">
      <t>エン</t>
    </rPh>
    <phoneticPr fontId="8"/>
  </si>
  <si>
    <t>百五銀行熊野支店　普通　129624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</si>
  <si>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r>
      <t>　預金</t>
    </r>
    <r>
      <rPr>
        <sz val="8"/>
        <rFont val="ＭＳ Ｐ明朝"/>
        <family val="1"/>
        <charset val="128"/>
      </rPr>
      <t>(たちばな園）</t>
    </r>
    <rPh sb="1" eb="2">
      <t>ヨ</t>
    </rPh>
    <rPh sb="2" eb="3">
      <t>カネ</t>
    </rPh>
    <rPh sb="8" eb="9">
      <t>エン</t>
    </rPh>
    <phoneticPr fontId="8"/>
  </si>
  <si>
    <t>百五銀行熊野支店　普通　15433</t>
    <rPh sb="0" eb="2">
      <t>ヒャクゴ</t>
    </rPh>
    <rPh sb="2" eb="4">
      <t>ギンコウ</t>
    </rPh>
    <rPh sb="4" eb="6">
      <t>クマノ</t>
    </rPh>
    <rPh sb="6" eb="8">
      <t>シテン</t>
    </rPh>
    <rPh sb="9" eb="11">
      <t>フツウ</t>
    </rPh>
    <phoneticPr fontId="8"/>
  </si>
  <si>
    <r>
      <t>　預金</t>
    </r>
    <r>
      <rPr>
        <sz val="8"/>
        <rFont val="ＭＳ Ｐ明朝"/>
        <family val="1"/>
        <charset val="128"/>
      </rPr>
      <t>(法人本部）</t>
    </r>
    <rPh sb="1" eb="2">
      <t>ヨ</t>
    </rPh>
    <rPh sb="2" eb="3">
      <t>カネ</t>
    </rPh>
    <rPh sb="4" eb="6">
      <t>ホウジン</t>
    </rPh>
    <rPh sb="6" eb="8">
      <t>ホンブ</t>
    </rPh>
    <phoneticPr fontId="8"/>
  </si>
  <si>
    <t>たちばな園あすか</t>
    <rPh sb="4" eb="5">
      <t>エン</t>
    </rPh>
    <phoneticPr fontId="10"/>
  </si>
  <si>
    <t>　現金</t>
    <rPh sb="1" eb="3">
      <t>ゲンキン</t>
    </rPh>
    <phoneticPr fontId="10"/>
  </si>
  <si>
    <t>現金預金</t>
    <rPh sb="0" eb="2">
      <t>ゲンキン</t>
    </rPh>
    <rPh sb="2" eb="4">
      <t>ヨキン</t>
    </rPh>
    <phoneticPr fontId="8"/>
  </si>
  <si>
    <t>1.流動資産</t>
    <phoneticPr fontId="8"/>
  </si>
  <si>
    <t>Ⅰ.資産の部</t>
    <rPh sb="2" eb="4">
      <t>シサン</t>
    </rPh>
    <rPh sb="5" eb="6">
      <t>ブ</t>
    </rPh>
    <phoneticPr fontId="8"/>
  </si>
  <si>
    <t>貸借対照表価額</t>
    <rPh sb="0" eb="2">
      <t>タイシャク</t>
    </rPh>
    <rPh sb="2" eb="5">
      <t>タイショウヒョウ</t>
    </rPh>
    <rPh sb="5" eb="7">
      <t>カガク</t>
    </rPh>
    <phoneticPr fontId="8"/>
  </si>
  <si>
    <t>減価償却累計額</t>
    <rPh sb="0" eb="2">
      <t>ゲンカ</t>
    </rPh>
    <rPh sb="2" eb="4">
      <t>ショウキャク</t>
    </rPh>
    <rPh sb="4" eb="7">
      <t>ルイケイガク</t>
    </rPh>
    <phoneticPr fontId="10"/>
  </si>
  <si>
    <t>取得価額</t>
    <rPh sb="0" eb="2">
      <t>シュトク</t>
    </rPh>
    <rPh sb="2" eb="4">
      <t>カガク</t>
    </rPh>
    <phoneticPr fontId="10"/>
  </si>
  <si>
    <t>使用目的等</t>
    <rPh sb="0" eb="2">
      <t>シヨウ</t>
    </rPh>
    <rPh sb="2" eb="4">
      <t>モクテキ</t>
    </rPh>
    <rPh sb="4" eb="5">
      <t>トウ</t>
    </rPh>
    <phoneticPr fontId="10"/>
  </si>
  <si>
    <t>取得年度</t>
    <rPh sb="0" eb="2">
      <t>シュトク</t>
    </rPh>
    <rPh sb="2" eb="3">
      <t>ネン</t>
    </rPh>
    <rPh sb="3" eb="4">
      <t>ド</t>
    </rPh>
    <phoneticPr fontId="10"/>
  </si>
  <si>
    <t>場所・物量等</t>
    <rPh sb="0" eb="2">
      <t>バショ</t>
    </rPh>
    <rPh sb="3" eb="5">
      <t>ブツリョウ</t>
    </rPh>
    <rPh sb="5" eb="6">
      <t>トウ</t>
    </rPh>
    <phoneticPr fontId="10"/>
  </si>
  <si>
    <t>貸借対照表科目</t>
    <rPh sb="0" eb="5">
      <t>タイシャクタイショウヒョウ</t>
    </rPh>
    <rPh sb="5" eb="7">
      <t>カモク</t>
    </rPh>
    <phoneticPr fontId="8"/>
  </si>
  <si>
    <t>令和6年3月31日現在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8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</si>
  <si>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8"/>
  </si>
  <si>
    <t>別紙４</t>
    <rPh sb="0" eb="2">
      <t>ベッシ</t>
    </rPh>
    <phoneticPr fontId="10"/>
  </si>
  <si>
    <t>社会福祉法人 杏南会</t>
    <rPh sb="0" eb="2">
      <t>シャカイ</t>
    </rPh>
    <rPh sb="2" eb="4">
      <t>フクシ</t>
    </rPh>
    <rPh sb="4" eb="6">
      <t>ホウジン</t>
    </rPh>
    <rPh sb="7" eb="8">
      <t>キョウ</t>
    </rPh>
    <rPh sb="8" eb="9">
      <t>ナン</t>
    </rPh>
    <rPh sb="9" eb="10">
      <t>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</si>
</sst>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11" fillId="0" borderId="0"/>
  </cellStyleXfs>
  <cellXfs count="132">
    <xf numFmtId="0" fontId="0" fillId="0" borderId="0" xfId="0"/>
    <xf numFmtId="0" fontId="2" fillId="0" borderId="0" xfId="2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7" fillId="0" borderId="0" xfId="2" applyFont="1"/>
    <xf numFmtId="38" fontId="5" fillId="0" borderId="1" xfId="1" applyFont="1" applyFill="1" applyBorder="1" applyAlignment="1">
      <alignment horizontal="right" vertical="center"/>
    </xf>
    <xf numFmtId="38" fontId="5" fillId="0" borderId="1" xfId="2" applyNumberFormat="1" applyFont="1" applyBorder="1" applyAlignment="1">
      <alignment horizontal="right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distributed" vertical="center"/>
    </xf>
    <xf numFmtId="49" fontId="5" fillId="0" borderId="2" xfId="2" applyNumberFormat="1" applyFont="1" applyBorder="1" applyAlignment="1">
      <alignment vertical="center"/>
    </xf>
    <xf numFmtId="49" fontId="5" fillId="0" borderId="3" xfId="2" applyNumberFormat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49" fontId="5" fillId="0" borderId="6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9" fontId="5" fillId="0" borderId="6" xfId="2" applyNumberFormat="1" applyFont="1" applyBorder="1" applyAlignment="1">
      <alignment horizontal="left" vertical="center"/>
    </xf>
    <xf numFmtId="0" fontId="8" fillId="0" borderId="0" xfId="2" applyFont="1"/>
    <xf numFmtId="38" fontId="5" fillId="0" borderId="7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0" xfId="3" applyFont="1" applyBorder="1" applyAlignment="1">
      <alignment horizontal="left" vertical="center"/>
    </xf>
    <xf numFmtId="0" fontId="5" fillId="0" borderId="0" xfId="2" applyFont="1" applyAlignment="1">
      <alignment vertical="center"/>
    </xf>
    <xf numFmtId="49" fontId="5" fillId="0" borderId="11" xfId="2" applyNumberFormat="1" applyFont="1" applyBorder="1" applyAlignment="1">
      <alignment horizontal="left" vertical="center"/>
    </xf>
    <xf numFmtId="38" fontId="5" fillId="0" borderId="12" xfId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38" fontId="5" fillId="0" borderId="1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7" xfId="3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12" fillId="0" borderId="0" xfId="2" applyFont="1"/>
    <xf numFmtId="38" fontId="5" fillId="0" borderId="15" xfId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5" fillId="0" borderId="3" xfId="2" applyFont="1" applyBorder="1" applyAlignment="1">
      <alignment vertical="center"/>
    </xf>
    <xf numFmtId="38" fontId="5" fillId="0" borderId="18" xfId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14" fillId="0" borderId="0" xfId="2" applyFont="1"/>
    <xf numFmtId="49" fontId="5" fillId="0" borderId="2" xfId="0" applyNumberFormat="1" applyFont="1" applyBorder="1" applyAlignment="1">
      <alignment vertical="center"/>
    </xf>
    <xf numFmtId="0" fontId="14" fillId="0" borderId="0" xfId="2" applyFont="1" applyAlignment="1">
      <alignment horizontal="left"/>
    </xf>
    <xf numFmtId="38" fontId="5" fillId="0" borderId="17" xfId="1" applyFont="1" applyFill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38" fontId="5" fillId="0" borderId="5" xfId="0" applyNumberFormat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38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49" fontId="5" fillId="0" borderId="11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23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49" fontId="5" fillId="0" borderId="11" xfId="2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6" xfId="2" applyNumberFormat="1" applyFont="1" applyBorder="1" applyAlignment="1">
      <alignment vertical="center"/>
    </xf>
    <xf numFmtId="0" fontId="5" fillId="0" borderId="2" xfId="2" applyFont="1" applyBorder="1" applyAlignment="1">
      <alignment vertical="center"/>
    </xf>
    <xf numFmtId="49" fontId="5" fillId="0" borderId="3" xfId="2" applyNumberFormat="1" applyFont="1" applyBorder="1" applyAlignment="1">
      <alignment vertical="center"/>
    </xf>
    <xf numFmtId="38" fontId="5" fillId="0" borderId="1" xfId="0" applyNumberFormat="1" applyFont="1" applyBorder="1" applyAlignment="1">
      <alignment horizontal="right" vertical="center"/>
    </xf>
    <xf numFmtId="0" fontId="5" fillId="0" borderId="24" xfId="2" applyFont="1" applyBorder="1" applyAlignment="1">
      <alignment horizontal="left" vertical="center"/>
    </xf>
    <xf numFmtId="0" fontId="5" fillId="0" borderId="25" xfId="2" applyFont="1" applyBorder="1" applyAlignment="1">
      <alignment vertical="center"/>
    </xf>
    <xf numFmtId="49" fontId="5" fillId="0" borderId="26" xfId="2" applyNumberFormat="1" applyFont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10" xfId="2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27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5" fillId="0" borderId="0" xfId="2" applyFont="1"/>
    <xf numFmtId="0" fontId="5" fillId="0" borderId="4" xfId="0" applyFont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0" xfId="2" applyFont="1"/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1" xfId="2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2" fillId="0" borderId="0" xfId="2" applyFont="1" applyAlignment="1">
      <alignment horizontal="center"/>
    </xf>
    <xf numFmtId="38" fontId="5" fillId="0" borderId="15" xfId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17" fillId="0" borderId="0" xfId="0" applyNumberFormat="1" applyFont="1" applyAlignment="1">
      <alignment vertical="center"/>
    </xf>
  </cellXfs>
  <cellStyles count="4">
    <cellStyle name="桁区切り" xfId="1" builtinId="6"/>
    <cellStyle name="標準" xfId="0" builtinId="0"/>
    <cellStyle name="標準_③10.29計算書類様式案" xfId="3" xr:uid="{3DA1C878-2705-419B-A8BD-F3C2EE877186}"/>
    <cellStyle name="標準_事務連絡 様式" xfId="2" xr:uid="{436F0EDB-8145-4487-A344-ABAF969149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27A98-9B05-4795-8094-17AE34C5DB47}">
  <sheetPr>
    <pageSetUpPr fitToPage="1"/>
  </sheetPr>
  <dimension ref="A1:I99"/>
  <sheetViews>
    <sheetView tabSelected="1" zoomScaleNormal="100" workbookViewId="0">
      <pane ySplit="4" topLeftCell="A5" activePane="bottomLeft" state="frozen"/>
      <selection activeCell="J74" sqref="J74"/>
      <selection pane="bottomLeft"/>
    </sheetView>
  </sheetViews>
  <sheetFormatPr defaultRowHeight="14.25" x14ac:dyDescent="0.15"/>
  <cols>
    <col min="1" max="1" width="3.33203125" style="5" customWidth="1"/>
    <col min="2" max="2" width="3.33203125" style="4" customWidth="1"/>
    <col min="3" max="3" width="28.83203125" style="3" customWidth="1"/>
    <col min="4" max="4" width="38.83203125" style="2" customWidth="1"/>
    <col min="5" max="5" width="12.83203125" style="2" customWidth="1"/>
    <col min="6" max="6" width="42.83203125" style="2" customWidth="1"/>
    <col min="7" max="9" width="19.83203125" style="2" customWidth="1"/>
    <col min="10" max="16384" width="9.33203125" style="1"/>
  </cols>
  <sheetData>
    <row r="1" spans="1:9" ht="15" customHeight="1" x14ac:dyDescent="0.15">
      <c r="A1" s="131" t="s">
        <v>165</v>
      </c>
      <c r="I1" s="130" t="s">
        <v>164</v>
      </c>
    </row>
    <row r="2" spans="1:9" ht="21" customHeight="1" x14ac:dyDescent="0.15">
      <c r="A2" s="129" t="s">
        <v>163</v>
      </c>
      <c r="B2" s="129"/>
      <c r="C2" s="129"/>
      <c r="D2" s="129"/>
      <c r="E2" s="129"/>
      <c r="F2" s="129"/>
      <c r="G2" s="129"/>
      <c r="H2" s="129"/>
      <c r="I2" s="129"/>
    </row>
    <row r="3" spans="1:9" ht="15" customHeight="1" x14ac:dyDescent="0.15">
      <c r="A3" s="128" t="s">
        <v>162</v>
      </c>
      <c r="B3" s="128"/>
      <c r="C3" s="128"/>
      <c r="D3" s="128"/>
      <c r="E3" s="128"/>
      <c r="F3" s="128"/>
      <c r="G3" s="128"/>
      <c r="H3" s="128"/>
      <c r="I3" s="128"/>
    </row>
    <row r="4" spans="1:9" s="60" customFormat="1" ht="14.25" customHeight="1" x14ac:dyDescent="0.2">
      <c r="A4" s="127" t="s">
        <v>161</v>
      </c>
      <c r="B4" s="127"/>
      <c r="C4" s="127"/>
      <c r="D4" s="126" t="s">
        <v>160</v>
      </c>
      <c r="E4" s="126" t="s">
        <v>159</v>
      </c>
      <c r="F4" s="126" t="s">
        <v>158</v>
      </c>
      <c r="G4" s="126" t="s">
        <v>157</v>
      </c>
      <c r="H4" s="126" t="s">
        <v>156</v>
      </c>
      <c r="I4" s="126" t="s">
        <v>155</v>
      </c>
    </row>
    <row r="5" spans="1:9" s="123" customFormat="1" ht="14.25" customHeight="1" x14ac:dyDescent="0.2">
      <c r="A5" s="125" t="s">
        <v>154</v>
      </c>
      <c r="B5" s="48"/>
      <c r="C5" s="48"/>
      <c r="D5" s="48"/>
      <c r="E5" s="48"/>
      <c r="F5" s="48"/>
      <c r="G5" s="48"/>
      <c r="H5" s="48"/>
      <c r="I5" s="124"/>
    </row>
    <row r="6" spans="1:9" s="45" customFormat="1" ht="14.25" customHeight="1" x14ac:dyDescent="0.2">
      <c r="A6" s="73"/>
      <c r="B6" s="38" t="s">
        <v>153</v>
      </c>
      <c r="C6" s="47"/>
      <c r="D6" s="38"/>
      <c r="E6" s="38"/>
      <c r="F6" s="38"/>
      <c r="G6" s="38"/>
      <c r="H6" s="38"/>
      <c r="I6" s="46"/>
    </row>
    <row r="7" spans="1:9" s="45" customFormat="1" ht="14.25" customHeight="1" x14ac:dyDescent="0.2">
      <c r="A7" s="17"/>
      <c r="B7" s="15"/>
      <c r="C7" s="115" t="s">
        <v>152</v>
      </c>
      <c r="D7" s="122"/>
      <c r="E7" s="31"/>
      <c r="F7" s="79"/>
      <c r="G7" s="31"/>
      <c r="H7" s="31"/>
      <c r="I7" s="29"/>
    </row>
    <row r="8" spans="1:9" s="20" customFormat="1" ht="14.25" customHeight="1" x14ac:dyDescent="0.15">
      <c r="A8" s="35"/>
      <c r="B8" s="34"/>
      <c r="C8" s="80" t="s">
        <v>151</v>
      </c>
      <c r="D8" s="121" t="s">
        <v>139</v>
      </c>
      <c r="E8" s="88" t="s">
        <v>3</v>
      </c>
      <c r="F8" s="87" t="s">
        <v>143</v>
      </c>
      <c r="G8" s="88" t="s">
        <v>3</v>
      </c>
      <c r="H8" s="88" t="s">
        <v>3</v>
      </c>
      <c r="I8" s="84">
        <v>50896</v>
      </c>
    </row>
    <row r="9" spans="1:9" s="20" customFormat="1" ht="14.25" customHeight="1" x14ac:dyDescent="0.15">
      <c r="A9" s="35"/>
      <c r="B9" s="34"/>
      <c r="C9" s="80" t="s">
        <v>151</v>
      </c>
      <c r="D9" s="121" t="s">
        <v>150</v>
      </c>
      <c r="E9" s="88" t="s">
        <v>3</v>
      </c>
      <c r="F9" s="87" t="s">
        <v>143</v>
      </c>
      <c r="G9" s="88" t="s">
        <v>3</v>
      </c>
      <c r="H9" s="88" t="s">
        <v>3</v>
      </c>
      <c r="I9" s="84">
        <v>79685</v>
      </c>
    </row>
    <row r="10" spans="1:9" s="20" customFormat="1" ht="14.25" customHeight="1" x14ac:dyDescent="0.15">
      <c r="A10" s="35"/>
      <c r="B10" s="34"/>
      <c r="C10" s="80" t="s">
        <v>149</v>
      </c>
      <c r="D10" s="120" t="s">
        <v>148</v>
      </c>
      <c r="E10" s="88" t="s">
        <v>3</v>
      </c>
      <c r="F10" s="87" t="s">
        <v>143</v>
      </c>
      <c r="G10" s="88" t="s">
        <v>3</v>
      </c>
      <c r="H10" s="88" t="s">
        <v>3</v>
      </c>
      <c r="I10" s="84">
        <v>15631445</v>
      </c>
    </row>
    <row r="11" spans="1:9" s="20" customFormat="1" ht="14.25" customHeight="1" x14ac:dyDescent="0.15">
      <c r="A11" s="35"/>
      <c r="B11" s="34"/>
      <c r="C11" s="80" t="s">
        <v>147</v>
      </c>
      <c r="D11" s="120" t="s">
        <v>146</v>
      </c>
      <c r="E11" s="88" t="s">
        <v>3</v>
      </c>
      <c r="F11" s="87" t="s">
        <v>143</v>
      </c>
      <c r="G11" s="88" t="s">
        <v>3</v>
      </c>
      <c r="H11" s="88" t="s">
        <v>3</v>
      </c>
      <c r="I11" s="84">
        <v>265251558</v>
      </c>
    </row>
    <row r="12" spans="1:9" s="20" customFormat="1" ht="14.25" customHeight="1" x14ac:dyDescent="0.15">
      <c r="A12" s="35"/>
      <c r="B12" s="34"/>
      <c r="C12" s="80" t="s">
        <v>145</v>
      </c>
      <c r="D12" s="2" t="s">
        <v>144</v>
      </c>
      <c r="E12" s="56" t="s">
        <v>3</v>
      </c>
      <c r="F12" s="2" t="s">
        <v>143</v>
      </c>
      <c r="G12" s="56" t="s">
        <v>3</v>
      </c>
      <c r="H12" s="56" t="s">
        <v>3</v>
      </c>
      <c r="I12" s="21">
        <v>37380861</v>
      </c>
    </row>
    <row r="13" spans="1:9" s="20" customFormat="1" ht="14.25" customHeight="1" x14ac:dyDescent="0.15">
      <c r="A13" s="35"/>
      <c r="B13" s="34"/>
      <c r="C13" s="34"/>
      <c r="D13" s="39"/>
      <c r="E13" s="38"/>
      <c r="F13" s="38" t="s">
        <v>8</v>
      </c>
      <c r="G13" s="38"/>
      <c r="H13" s="37"/>
      <c r="I13" s="7">
        <f>SUM(I8:I12)</f>
        <v>318394445</v>
      </c>
    </row>
    <row r="14" spans="1:9" s="20" customFormat="1" ht="14.25" customHeight="1" x14ac:dyDescent="0.15">
      <c r="A14" s="35"/>
      <c r="B14" s="34"/>
      <c r="C14" s="80" t="s">
        <v>142</v>
      </c>
      <c r="D14" s="119" t="s">
        <v>13</v>
      </c>
      <c r="E14" s="31" t="s">
        <v>3</v>
      </c>
      <c r="F14" s="79" t="s">
        <v>141</v>
      </c>
      <c r="G14" s="31" t="s">
        <v>3</v>
      </c>
      <c r="H14" s="31" t="s">
        <v>3</v>
      </c>
      <c r="I14" s="78">
        <v>90190659</v>
      </c>
    </row>
    <row r="15" spans="1:9" s="20" customFormat="1" ht="14.25" customHeight="1" x14ac:dyDescent="0.15">
      <c r="A15" s="35"/>
      <c r="B15" s="34"/>
      <c r="C15" s="26" t="s">
        <v>140</v>
      </c>
      <c r="D15" s="118" t="s">
        <v>139</v>
      </c>
      <c r="E15" s="52" t="s">
        <v>3</v>
      </c>
      <c r="F15" s="74" t="s">
        <v>138</v>
      </c>
      <c r="G15" s="52" t="s">
        <v>3</v>
      </c>
      <c r="H15" s="52" t="s">
        <v>3</v>
      </c>
      <c r="I15" s="50">
        <v>679110</v>
      </c>
    </row>
    <row r="16" spans="1:9" s="20" customFormat="1" ht="14.25" customHeight="1" x14ac:dyDescent="0.15">
      <c r="A16" s="35"/>
      <c r="B16" s="34"/>
      <c r="C16" s="26" t="s">
        <v>137</v>
      </c>
      <c r="D16" s="118" t="s">
        <v>136</v>
      </c>
      <c r="E16" s="52" t="s">
        <v>3</v>
      </c>
      <c r="F16" s="74" t="s">
        <v>135</v>
      </c>
      <c r="G16" s="52" t="s">
        <v>3</v>
      </c>
      <c r="H16" s="52" t="s">
        <v>3</v>
      </c>
      <c r="I16" s="50">
        <v>65310</v>
      </c>
    </row>
    <row r="17" spans="1:9" s="20" customFormat="1" ht="14.25" customHeight="1" x14ac:dyDescent="0.15">
      <c r="A17" s="35"/>
      <c r="B17" s="34"/>
      <c r="C17" s="26" t="s">
        <v>134</v>
      </c>
      <c r="D17" s="118" t="s">
        <v>133</v>
      </c>
      <c r="E17" s="52" t="s">
        <v>3</v>
      </c>
      <c r="F17" s="74" t="s">
        <v>132</v>
      </c>
      <c r="G17" s="52" t="s">
        <v>3</v>
      </c>
      <c r="H17" s="52" t="s">
        <v>3</v>
      </c>
      <c r="I17" s="50">
        <v>813827</v>
      </c>
    </row>
    <row r="18" spans="1:9" s="20" customFormat="1" ht="14.25" customHeight="1" x14ac:dyDescent="0.15">
      <c r="A18" s="35"/>
      <c r="B18" s="34"/>
      <c r="C18" s="26" t="s">
        <v>131</v>
      </c>
      <c r="D18" s="27" t="s">
        <v>13</v>
      </c>
      <c r="E18" s="117" t="s">
        <v>3</v>
      </c>
      <c r="F18" s="2" t="s">
        <v>130</v>
      </c>
      <c r="G18" s="23" t="s">
        <v>3</v>
      </c>
      <c r="H18" s="23" t="s">
        <v>3</v>
      </c>
      <c r="I18" s="21">
        <v>434601</v>
      </c>
    </row>
    <row r="19" spans="1:9" s="20" customFormat="1" ht="14.25" customHeight="1" x14ac:dyDescent="0.15">
      <c r="A19" s="116"/>
      <c r="B19" s="15"/>
      <c r="C19" s="15"/>
      <c r="D19" s="15" t="s">
        <v>129</v>
      </c>
      <c r="E19" s="16"/>
      <c r="F19" s="15"/>
      <c r="G19" s="15"/>
      <c r="H19" s="15"/>
      <c r="I19" s="7">
        <f>SUM(I13:I18:I18)</f>
        <v>410577952</v>
      </c>
    </row>
    <row r="20" spans="1:9" s="45" customFormat="1" ht="14.25" customHeight="1" x14ac:dyDescent="0.2">
      <c r="A20" s="17"/>
      <c r="B20" s="15" t="s">
        <v>128</v>
      </c>
      <c r="C20" s="18"/>
      <c r="D20" s="15"/>
      <c r="E20" s="15"/>
      <c r="F20" s="15"/>
      <c r="G20" s="15"/>
      <c r="H20" s="15"/>
      <c r="I20" s="63"/>
    </row>
    <row r="21" spans="1:9" s="45" customFormat="1" ht="14.25" customHeight="1" x14ac:dyDescent="0.2">
      <c r="A21" s="73"/>
      <c r="B21" s="38"/>
      <c r="C21" s="47" t="s">
        <v>127</v>
      </c>
      <c r="D21" s="38"/>
      <c r="E21" s="38"/>
      <c r="F21" s="38"/>
      <c r="G21" s="38"/>
      <c r="H21" s="38"/>
      <c r="I21" s="46"/>
    </row>
    <row r="22" spans="1:9" s="20" customFormat="1" ht="14.25" customHeight="1" x14ac:dyDescent="0.15">
      <c r="A22" s="93"/>
      <c r="B22" s="44"/>
      <c r="C22" s="115" t="s">
        <v>126</v>
      </c>
      <c r="D22" s="42" t="s">
        <v>125</v>
      </c>
      <c r="E22" s="40" t="s">
        <v>3</v>
      </c>
      <c r="F22" s="42" t="s">
        <v>90</v>
      </c>
      <c r="G22" s="40" t="s">
        <v>3</v>
      </c>
      <c r="H22" s="40" t="s">
        <v>3</v>
      </c>
      <c r="I22" s="14"/>
    </row>
    <row r="23" spans="1:9" s="20" customFormat="1" ht="14.25" customHeight="1" x14ac:dyDescent="0.15">
      <c r="A23" s="91"/>
      <c r="B23" s="27"/>
      <c r="C23" s="80"/>
      <c r="D23" s="58"/>
      <c r="E23" s="56"/>
      <c r="F23" s="2" t="s">
        <v>116</v>
      </c>
      <c r="G23" s="56" t="s">
        <v>3</v>
      </c>
      <c r="H23" s="56" t="s">
        <v>3</v>
      </c>
      <c r="I23" s="21"/>
    </row>
    <row r="24" spans="1:9" s="20" customFormat="1" ht="14.25" customHeight="1" x14ac:dyDescent="0.15">
      <c r="A24" s="91"/>
      <c r="B24" s="27"/>
      <c r="C24" s="80"/>
      <c r="D24" s="103"/>
      <c r="E24" s="52"/>
      <c r="F24" s="74" t="s">
        <v>114</v>
      </c>
      <c r="G24" s="52" t="s">
        <v>3</v>
      </c>
      <c r="H24" s="52" t="s">
        <v>3</v>
      </c>
      <c r="I24" s="50">
        <v>23462473</v>
      </c>
    </row>
    <row r="25" spans="1:9" s="20" customFormat="1" ht="14.25" customHeight="1" x14ac:dyDescent="0.15">
      <c r="A25" s="91"/>
      <c r="B25" s="27"/>
      <c r="C25" s="80"/>
      <c r="D25" s="58" t="s">
        <v>124</v>
      </c>
      <c r="E25" s="56" t="s">
        <v>3</v>
      </c>
      <c r="F25" s="114" t="s">
        <v>101</v>
      </c>
      <c r="G25" s="56" t="s">
        <v>3</v>
      </c>
      <c r="H25" s="56" t="s">
        <v>3</v>
      </c>
      <c r="I25" s="21"/>
    </row>
    <row r="26" spans="1:9" s="20" customFormat="1" ht="14.25" customHeight="1" x14ac:dyDescent="0.15">
      <c r="A26" s="91"/>
      <c r="B26" s="27"/>
      <c r="C26" s="80"/>
      <c r="D26" s="58" t="s">
        <v>123</v>
      </c>
      <c r="E26" s="56" t="s">
        <v>3</v>
      </c>
      <c r="F26" s="2" t="s">
        <v>116</v>
      </c>
      <c r="G26" s="56" t="s">
        <v>3</v>
      </c>
      <c r="H26" s="56" t="s">
        <v>3</v>
      </c>
      <c r="I26" s="21"/>
    </row>
    <row r="27" spans="1:9" s="20" customFormat="1" ht="14.25" customHeight="1" x14ac:dyDescent="0.15">
      <c r="A27" s="91"/>
      <c r="B27" s="27"/>
      <c r="C27" s="80"/>
      <c r="D27" s="58" t="s">
        <v>122</v>
      </c>
      <c r="E27" s="56" t="s">
        <v>3</v>
      </c>
      <c r="F27" s="2" t="s">
        <v>114</v>
      </c>
      <c r="G27" s="56" t="s">
        <v>3</v>
      </c>
      <c r="H27" s="56" t="s">
        <v>3</v>
      </c>
      <c r="I27" s="21"/>
    </row>
    <row r="28" spans="1:9" s="20" customFormat="1" ht="14.25" customHeight="1" x14ac:dyDescent="0.15">
      <c r="A28" s="91"/>
      <c r="B28" s="27"/>
      <c r="C28" s="80"/>
      <c r="D28" s="103" t="s">
        <v>121</v>
      </c>
      <c r="E28" s="52" t="s">
        <v>3</v>
      </c>
      <c r="F28" s="103"/>
      <c r="G28" s="52" t="s">
        <v>3</v>
      </c>
      <c r="H28" s="52" t="s">
        <v>3</v>
      </c>
      <c r="I28" s="50">
        <v>33000000</v>
      </c>
    </row>
    <row r="29" spans="1:9" s="20" customFormat="1" ht="14.25" customHeight="1" x14ac:dyDescent="0.15">
      <c r="A29" s="91"/>
      <c r="B29" s="27"/>
      <c r="C29" s="80"/>
      <c r="D29" s="58" t="s">
        <v>120</v>
      </c>
      <c r="E29" s="56" t="s">
        <v>3</v>
      </c>
      <c r="F29" s="114" t="s">
        <v>101</v>
      </c>
      <c r="G29" s="56" t="s">
        <v>3</v>
      </c>
      <c r="H29" s="56" t="s">
        <v>3</v>
      </c>
      <c r="I29" s="21"/>
    </row>
    <row r="30" spans="1:9" s="20" customFormat="1" ht="14.25" customHeight="1" x14ac:dyDescent="0.15">
      <c r="A30" s="91"/>
      <c r="B30" s="27"/>
      <c r="C30" s="80"/>
      <c r="D30" s="58" t="s">
        <v>119</v>
      </c>
      <c r="E30" s="56" t="s">
        <v>3</v>
      </c>
      <c r="F30" s="2" t="s">
        <v>116</v>
      </c>
      <c r="G30" s="56" t="s">
        <v>3</v>
      </c>
      <c r="H30" s="56" t="s">
        <v>3</v>
      </c>
      <c r="I30" s="21"/>
    </row>
    <row r="31" spans="1:9" s="20" customFormat="1" ht="14.25" customHeight="1" x14ac:dyDescent="0.15">
      <c r="A31" s="91"/>
      <c r="B31" s="27"/>
      <c r="C31" s="80"/>
      <c r="D31" s="103"/>
      <c r="E31" s="52"/>
      <c r="F31" s="103" t="s">
        <v>114</v>
      </c>
      <c r="G31" s="52" t="s">
        <v>3</v>
      </c>
      <c r="H31" s="52" t="s">
        <v>3</v>
      </c>
      <c r="I31" s="50">
        <v>1265000</v>
      </c>
    </row>
    <row r="32" spans="1:9" s="20" customFormat="1" ht="14.25" customHeight="1" x14ac:dyDescent="0.15">
      <c r="A32" s="91"/>
      <c r="B32" s="27"/>
      <c r="C32" s="80"/>
      <c r="D32" s="58" t="s">
        <v>118</v>
      </c>
      <c r="E32" s="56" t="s">
        <v>3</v>
      </c>
      <c r="F32" s="114" t="s">
        <v>101</v>
      </c>
      <c r="G32" s="56" t="s">
        <v>3</v>
      </c>
      <c r="H32" s="56" t="s">
        <v>3</v>
      </c>
      <c r="I32" s="21"/>
    </row>
    <row r="33" spans="1:9" s="20" customFormat="1" ht="14.25" customHeight="1" x14ac:dyDescent="0.15">
      <c r="A33" s="91"/>
      <c r="B33" s="27"/>
      <c r="C33" s="80"/>
      <c r="D33" s="58" t="s">
        <v>117</v>
      </c>
      <c r="E33" s="56" t="s">
        <v>3</v>
      </c>
      <c r="F33" s="2" t="s">
        <v>116</v>
      </c>
      <c r="G33" s="56" t="s">
        <v>3</v>
      </c>
      <c r="H33" s="56" t="s">
        <v>3</v>
      </c>
      <c r="I33" s="21"/>
    </row>
    <row r="34" spans="1:9" s="20" customFormat="1" ht="14.25" customHeight="1" x14ac:dyDescent="0.15">
      <c r="A34" s="91"/>
      <c r="B34" s="27"/>
      <c r="C34" s="80"/>
      <c r="D34" s="58" t="s">
        <v>115</v>
      </c>
      <c r="E34" s="56" t="s">
        <v>3</v>
      </c>
      <c r="F34" s="2" t="s">
        <v>114</v>
      </c>
      <c r="G34" s="56" t="s">
        <v>3</v>
      </c>
      <c r="H34" s="56" t="s">
        <v>3</v>
      </c>
      <c r="I34" s="21"/>
    </row>
    <row r="35" spans="1:9" s="20" customFormat="1" ht="14.25" customHeight="1" x14ac:dyDescent="0.15">
      <c r="A35" s="91"/>
      <c r="B35" s="27"/>
      <c r="C35" s="80"/>
      <c r="D35" s="58" t="s">
        <v>113</v>
      </c>
      <c r="E35" s="23" t="s">
        <v>3</v>
      </c>
      <c r="F35" s="2"/>
      <c r="G35" s="23" t="s">
        <v>3</v>
      </c>
      <c r="H35" s="23" t="s">
        <v>3</v>
      </c>
      <c r="I35" s="113">
        <v>11759640</v>
      </c>
    </row>
    <row r="36" spans="1:9" s="20" customFormat="1" ht="14.25" customHeight="1" x14ac:dyDescent="0.15">
      <c r="A36" s="91"/>
      <c r="B36" s="27"/>
      <c r="C36" s="80"/>
      <c r="D36" s="39"/>
      <c r="E36" s="38"/>
      <c r="F36" s="38" t="s">
        <v>8</v>
      </c>
      <c r="G36" s="38"/>
      <c r="H36" s="37"/>
      <c r="I36" s="112">
        <f>SUM(I22:I35)</f>
        <v>69487113</v>
      </c>
    </row>
    <row r="37" spans="1:9" s="110" customFormat="1" ht="14.25" customHeight="1" x14ac:dyDescent="0.15">
      <c r="A37" s="91"/>
      <c r="B37" s="27"/>
      <c r="C37" s="80" t="s">
        <v>71</v>
      </c>
      <c r="D37" s="58" t="s">
        <v>112</v>
      </c>
      <c r="E37" s="111" t="s">
        <v>111</v>
      </c>
      <c r="F37" s="2" t="s">
        <v>90</v>
      </c>
      <c r="G37" s="42"/>
      <c r="H37" s="42"/>
      <c r="I37" s="14"/>
    </row>
    <row r="38" spans="1:9" s="110" customFormat="1" ht="14.25" customHeight="1" x14ac:dyDescent="0.15">
      <c r="A38" s="91"/>
      <c r="B38" s="27"/>
      <c r="C38" s="101"/>
      <c r="D38" s="103" t="s">
        <v>110</v>
      </c>
      <c r="E38" s="52"/>
      <c r="F38" s="109" t="s">
        <v>100</v>
      </c>
      <c r="G38" s="76">
        <v>227710144</v>
      </c>
      <c r="H38" s="76">
        <v>221779422</v>
      </c>
      <c r="I38" s="50">
        <f>SUM(G38-H38)</f>
        <v>5930722</v>
      </c>
    </row>
    <row r="39" spans="1:9" s="110" customFormat="1" ht="14.25" customHeight="1" x14ac:dyDescent="0.15">
      <c r="A39" s="91"/>
      <c r="B39" s="27"/>
      <c r="C39" s="101"/>
      <c r="D39" s="58" t="s">
        <v>109</v>
      </c>
      <c r="E39" s="56" t="s">
        <v>108</v>
      </c>
      <c r="F39" s="2" t="s">
        <v>107</v>
      </c>
      <c r="G39" s="58"/>
      <c r="H39" s="58"/>
      <c r="I39" s="21"/>
    </row>
    <row r="40" spans="1:9" s="110" customFormat="1" ht="14.25" customHeight="1" x14ac:dyDescent="0.15">
      <c r="A40" s="91"/>
      <c r="B40" s="27"/>
      <c r="C40" s="101"/>
      <c r="D40" s="103"/>
      <c r="E40" s="52"/>
      <c r="F40" s="109" t="s">
        <v>106</v>
      </c>
      <c r="G40" s="76">
        <v>123394000</v>
      </c>
      <c r="H40" s="76">
        <v>81569610</v>
      </c>
      <c r="I40" s="50">
        <f>SUM(G40-H40)</f>
        <v>41824390</v>
      </c>
    </row>
    <row r="41" spans="1:9" s="110" customFormat="1" ht="14.25" customHeight="1" x14ac:dyDescent="0.15">
      <c r="A41" s="91"/>
      <c r="B41" s="27"/>
      <c r="C41" s="101"/>
      <c r="D41" s="58" t="s">
        <v>105</v>
      </c>
      <c r="E41" s="56" t="s">
        <v>104</v>
      </c>
      <c r="F41" s="2" t="s">
        <v>101</v>
      </c>
      <c r="G41" s="58"/>
      <c r="H41" s="58"/>
      <c r="I41" s="21"/>
    </row>
    <row r="42" spans="1:9" s="20" customFormat="1" ht="14.25" customHeight="1" x14ac:dyDescent="0.15">
      <c r="A42" s="91"/>
      <c r="B42" s="27"/>
      <c r="C42" s="101"/>
      <c r="D42" s="103"/>
      <c r="E42" s="52"/>
      <c r="F42" s="109" t="s">
        <v>100</v>
      </c>
      <c r="G42" s="76">
        <v>135058496</v>
      </c>
      <c r="H42" s="76">
        <v>93252249</v>
      </c>
      <c r="I42" s="50">
        <f>SUM(G42-H42)</f>
        <v>41806247</v>
      </c>
    </row>
    <row r="43" spans="1:9" s="20" customFormat="1" ht="14.25" customHeight="1" x14ac:dyDescent="0.15">
      <c r="A43" s="91"/>
      <c r="B43" s="27"/>
      <c r="C43" s="101"/>
      <c r="D43" s="58" t="s">
        <v>103</v>
      </c>
      <c r="E43" s="56" t="s">
        <v>102</v>
      </c>
      <c r="F43" s="2" t="s">
        <v>101</v>
      </c>
      <c r="G43" s="58"/>
      <c r="H43" s="58"/>
      <c r="I43" s="21"/>
    </row>
    <row r="44" spans="1:9" s="20" customFormat="1" ht="14.25" customHeight="1" x14ac:dyDescent="0.15">
      <c r="A44" s="91"/>
      <c r="B44" s="27"/>
      <c r="C44" s="101"/>
      <c r="D44" s="103"/>
      <c r="E44" s="52"/>
      <c r="F44" s="109" t="s">
        <v>100</v>
      </c>
      <c r="G44" s="76">
        <v>24663451</v>
      </c>
      <c r="H44" s="76">
        <v>15909572</v>
      </c>
      <c r="I44" s="50">
        <f>SUM(G44-H44)</f>
        <v>8753879</v>
      </c>
    </row>
    <row r="45" spans="1:9" s="20" customFormat="1" ht="14.25" customHeight="1" x14ac:dyDescent="0.15">
      <c r="A45" s="91"/>
      <c r="B45" s="27"/>
      <c r="C45" s="101"/>
      <c r="D45" s="108" t="s">
        <v>99</v>
      </c>
      <c r="E45" s="107" t="s">
        <v>98</v>
      </c>
      <c r="F45" s="106" t="s">
        <v>97</v>
      </c>
      <c r="G45" s="105"/>
      <c r="H45" s="105"/>
      <c r="I45" s="104"/>
    </row>
    <row r="46" spans="1:9" s="20" customFormat="1" ht="14.25" customHeight="1" x14ac:dyDescent="0.15">
      <c r="A46" s="91"/>
      <c r="B46" s="27"/>
      <c r="C46" s="101"/>
      <c r="D46" s="103"/>
      <c r="E46" s="52"/>
      <c r="F46" s="74" t="s">
        <v>96</v>
      </c>
      <c r="G46" s="76">
        <v>45465000</v>
      </c>
      <c r="H46" s="76">
        <v>45464999</v>
      </c>
      <c r="I46" s="50">
        <f>SUM(G46-H46)</f>
        <v>1</v>
      </c>
    </row>
    <row r="47" spans="1:9" s="20" customFormat="1" ht="14.25" customHeight="1" x14ac:dyDescent="0.15">
      <c r="A47" s="91"/>
      <c r="B47" s="27"/>
      <c r="C47" s="101"/>
      <c r="D47" s="103" t="s">
        <v>95</v>
      </c>
      <c r="E47" s="52" t="s">
        <v>94</v>
      </c>
      <c r="F47" s="74" t="s">
        <v>93</v>
      </c>
      <c r="G47" s="76">
        <v>26175450</v>
      </c>
      <c r="H47" s="76">
        <v>22506523</v>
      </c>
      <c r="I47" s="50">
        <f>SUM(G47-H47)</f>
        <v>3668927</v>
      </c>
    </row>
    <row r="48" spans="1:9" s="20" customFormat="1" ht="14.25" customHeight="1" x14ac:dyDescent="0.15">
      <c r="A48" s="91"/>
      <c r="B48" s="27"/>
      <c r="C48" s="80"/>
      <c r="D48" s="58" t="s">
        <v>92</v>
      </c>
      <c r="E48" s="56" t="s">
        <v>91</v>
      </c>
      <c r="F48" s="2" t="s">
        <v>90</v>
      </c>
      <c r="G48" s="58"/>
      <c r="H48" s="58"/>
      <c r="I48" s="21"/>
    </row>
    <row r="49" spans="1:9" s="20" customFormat="1" ht="14.25" customHeight="1" x14ac:dyDescent="0.15">
      <c r="A49" s="91"/>
      <c r="B49" s="27"/>
      <c r="C49" s="101"/>
      <c r="D49" s="58" t="s">
        <v>89</v>
      </c>
      <c r="E49" s="58"/>
      <c r="F49" s="2" t="s">
        <v>88</v>
      </c>
      <c r="G49" s="58"/>
      <c r="H49" s="58"/>
      <c r="I49" s="21"/>
    </row>
    <row r="50" spans="1:9" s="20" customFormat="1" ht="14.25" customHeight="1" x14ac:dyDescent="0.15">
      <c r="A50" s="91"/>
      <c r="B50" s="27"/>
      <c r="C50" s="101"/>
      <c r="D50" s="103"/>
      <c r="E50" s="103"/>
      <c r="F50" s="74" t="s">
        <v>87</v>
      </c>
      <c r="G50" s="76">
        <v>1147080639</v>
      </c>
      <c r="H50" s="76">
        <v>512173671</v>
      </c>
      <c r="I50" s="50">
        <f>SUM(G50-H50)</f>
        <v>634906968</v>
      </c>
    </row>
    <row r="51" spans="1:9" s="20" customFormat="1" ht="14.25" customHeight="1" x14ac:dyDescent="0.15">
      <c r="A51" s="91"/>
      <c r="B51" s="27"/>
      <c r="C51" s="101"/>
      <c r="D51" s="102" t="s">
        <v>86</v>
      </c>
      <c r="E51" s="88" t="s">
        <v>85</v>
      </c>
      <c r="F51" s="87" t="s">
        <v>84</v>
      </c>
      <c r="G51" s="86">
        <v>6600000</v>
      </c>
      <c r="H51" s="86">
        <v>921250</v>
      </c>
      <c r="I51" s="84">
        <f>SUM(G51-H51)</f>
        <v>5678750</v>
      </c>
    </row>
    <row r="52" spans="1:9" s="20" customFormat="1" ht="14.25" customHeight="1" x14ac:dyDescent="0.15">
      <c r="A52" s="91"/>
      <c r="B52" s="27"/>
      <c r="C52" s="101"/>
      <c r="D52" s="102" t="s">
        <v>83</v>
      </c>
      <c r="E52" s="88" t="s">
        <v>82</v>
      </c>
      <c r="F52" s="87" t="s">
        <v>81</v>
      </c>
      <c r="G52" s="86">
        <v>10872620</v>
      </c>
      <c r="H52" s="86">
        <v>1396226</v>
      </c>
      <c r="I52" s="84">
        <f>SUM(G52-H52)</f>
        <v>9476394</v>
      </c>
    </row>
    <row r="53" spans="1:9" s="20" customFormat="1" ht="14.25" customHeight="1" x14ac:dyDescent="0.15">
      <c r="A53" s="91"/>
      <c r="B53" s="27"/>
      <c r="C53" s="101"/>
      <c r="D53" s="58" t="s">
        <v>80</v>
      </c>
      <c r="E53" s="23" t="s">
        <v>79</v>
      </c>
      <c r="F53" s="2" t="s">
        <v>78</v>
      </c>
      <c r="G53" s="100">
        <v>17215000</v>
      </c>
      <c r="H53" s="100">
        <v>677123</v>
      </c>
      <c r="I53" s="21">
        <f>SUM(G53-H53)</f>
        <v>16537877</v>
      </c>
    </row>
    <row r="54" spans="1:9" s="20" customFormat="1" ht="14.25" customHeight="1" x14ac:dyDescent="0.15">
      <c r="A54" s="99"/>
      <c r="B54" s="98"/>
      <c r="C54" s="97"/>
      <c r="D54" s="39"/>
      <c r="E54" s="38"/>
      <c r="F54" s="38" t="s">
        <v>8</v>
      </c>
      <c r="G54" s="38"/>
      <c r="H54" s="37"/>
      <c r="I54" s="7">
        <f>SUM(I37:I53)</f>
        <v>768584155</v>
      </c>
    </row>
    <row r="55" spans="1:9" s="20" customFormat="1" ht="14.25" customHeight="1" x14ac:dyDescent="0.15">
      <c r="A55" s="93"/>
      <c r="B55" s="15"/>
      <c r="C55" s="15"/>
      <c r="D55" s="15" t="s">
        <v>77</v>
      </c>
      <c r="E55" s="15"/>
      <c r="F55" s="15"/>
      <c r="G55" s="7">
        <f>SUM(G37:G53)</f>
        <v>1764234800</v>
      </c>
      <c r="H55" s="96">
        <f>SUM(H38:H53)</f>
        <v>995650645</v>
      </c>
      <c r="I55" s="14">
        <f>SUM(I54+I36)</f>
        <v>838071268</v>
      </c>
    </row>
    <row r="56" spans="1:9" s="20" customFormat="1" ht="14.25" customHeight="1" x14ac:dyDescent="0.15">
      <c r="A56" s="95"/>
      <c r="B56" s="94"/>
      <c r="C56" s="47" t="s">
        <v>76</v>
      </c>
      <c r="D56" s="47"/>
      <c r="E56" s="47"/>
      <c r="F56" s="38"/>
      <c r="G56" s="38"/>
      <c r="H56" s="38"/>
      <c r="I56" s="46"/>
    </row>
    <row r="57" spans="1:9" s="20" customFormat="1" ht="14.25" customHeight="1" x14ac:dyDescent="0.15">
      <c r="A57" s="93"/>
      <c r="B57" s="44"/>
      <c r="C57" s="92" t="s">
        <v>75</v>
      </c>
      <c r="D57" s="33" t="s">
        <v>74</v>
      </c>
      <c r="E57" s="31" t="s">
        <v>3</v>
      </c>
      <c r="F57" s="79" t="s">
        <v>72</v>
      </c>
      <c r="G57" s="31" t="s">
        <v>3</v>
      </c>
      <c r="H57" s="31" t="s">
        <v>3</v>
      </c>
      <c r="I57" s="78">
        <v>197500</v>
      </c>
    </row>
    <row r="58" spans="1:9" s="20" customFormat="1" ht="14.25" customHeight="1" x14ac:dyDescent="0.15">
      <c r="A58" s="91"/>
      <c r="B58" s="27"/>
      <c r="C58" s="90"/>
      <c r="D58" s="58" t="s">
        <v>73</v>
      </c>
      <c r="E58" s="56" t="s">
        <v>3</v>
      </c>
      <c r="F58" s="2" t="s">
        <v>72</v>
      </c>
      <c r="G58" s="56" t="s">
        <v>3</v>
      </c>
      <c r="H58" s="56" t="s">
        <v>3</v>
      </c>
      <c r="I58" s="82">
        <v>1222500</v>
      </c>
    </row>
    <row r="59" spans="1:9" s="20" customFormat="1" ht="14.25" customHeight="1" x14ac:dyDescent="0.15">
      <c r="A59" s="91"/>
      <c r="B59" s="27"/>
      <c r="C59" s="90"/>
      <c r="D59" s="39"/>
      <c r="E59" s="38"/>
      <c r="F59" s="38" t="s">
        <v>8</v>
      </c>
      <c r="G59" s="38"/>
      <c r="H59" s="37"/>
      <c r="I59" s="36">
        <f>SUM(I57:I58)</f>
        <v>1420000</v>
      </c>
    </row>
    <row r="60" spans="1:9" s="20" customFormat="1" ht="14.25" customHeight="1" x14ac:dyDescent="0.15">
      <c r="A60" s="35"/>
      <c r="B60" s="34"/>
      <c r="C60" s="80" t="s">
        <v>71</v>
      </c>
      <c r="D60" s="59" t="s">
        <v>70</v>
      </c>
      <c r="E60" s="31" t="s">
        <v>67</v>
      </c>
      <c r="F60" s="79" t="s">
        <v>69</v>
      </c>
      <c r="G60" s="78">
        <v>15170000</v>
      </c>
      <c r="H60" s="77">
        <v>15169999</v>
      </c>
      <c r="I60" s="29">
        <f>SUM(G60-H60)</f>
        <v>1</v>
      </c>
    </row>
    <row r="61" spans="1:9" s="20" customFormat="1" ht="14.25" customHeight="1" x14ac:dyDescent="0.15">
      <c r="A61" s="35"/>
      <c r="B61" s="34"/>
      <c r="C61" s="80"/>
      <c r="D61" s="89" t="s">
        <v>68</v>
      </c>
      <c r="E61" s="88" t="s">
        <v>67</v>
      </c>
      <c r="F61" s="87" t="s">
        <v>66</v>
      </c>
      <c r="G61" s="86">
        <v>2460000</v>
      </c>
      <c r="H61" s="85">
        <v>2459999</v>
      </c>
      <c r="I61" s="84">
        <f>SUM(G61-H61)</f>
        <v>1</v>
      </c>
    </row>
    <row r="62" spans="1:9" s="20" customFormat="1" ht="14.25" customHeight="1" x14ac:dyDescent="0.15">
      <c r="A62" s="35"/>
      <c r="B62" s="34"/>
      <c r="C62" s="80"/>
      <c r="D62" s="89" t="s">
        <v>65</v>
      </c>
      <c r="E62" s="88" t="s">
        <v>64</v>
      </c>
      <c r="F62" s="87" t="s">
        <v>63</v>
      </c>
      <c r="G62" s="86">
        <v>5000000</v>
      </c>
      <c r="H62" s="85">
        <v>4999999</v>
      </c>
      <c r="I62" s="84">
        <f>SUM(G62-H62)</f>
        <v>1</v>
      </c>
    </row>
    <row r="63" spans="1:9" s="20" customFormat="1" ht="14.25" customHeight="1" x14ac:dyDescent="0.15">
      <c r="A63" s="35"/>
      <c r="B63" s="34"/>
      <c r="C63" s="80"/>
      <c r="D63" s="89" t="s">
        <v>62</v>
      </c>
      <c r="E63" s="88" t="s">
        <v>61</v>
      </c>
      <c r="F63" s="87" t="s">
        <v>60</v>
      </c>
      <c r="G63" s="86">
        <v>685000</v>
      </c>
      <c r="H63" s="85">
        <v>684999</v>
      </c>
      <c r="I63" s="84">
        <f>SUM(G63-H63)</f>
        <v>1</v>
      </c>
    </row>
    <row r="64" spans="1:9" s="20" customFormat="1" ht="14.25" customHeight="1" x14ac:dyDescent="0.15">
      <c r="A64" s="35"/>
      <c r="B64" s="34"/>
      <c r="C64" s="80"/>
      <c r="D64" s="89" t="s">
        <v>59</v>
      </c>
      <c r="E64" s="88" t="s">
        <v>56</v>
      </c>
      <c r="F64" s="87" t="s">
        <v>58</v>
      </c>
      <c r="G64" s="86">
        <v>1800000</v>
      </c>
      <c r="H64" s="85">
        <v>1593540</v>
      </c>
      <c r="I64" s="84">
        <f>SUM(G64-H64)</f>
        <v>206460</v>
      </c>
    </row>
    <row r="65" spans="1:9" s="20" customFormat="1" ht="14.25" customHeight="1" x14ac:dyDescent="0.15">
      <c r="A65" s="35"/>
      <c r="B65" s="34"/>
      <c r="C65" s="80"/>
      <c r="D65" s="89" t="s">
        <v>57</v>
      </c>
      <c r="E65" s="88" t="s">
        <v>56</v>
      </c>
      <c r="F65" s="87" t="s">
        <v>55</v>
      </c>
      <c r="G65" s="86">
        <v>1622000</v>
      </c>
      <c r="H65" s="85">
        <v>1621999</v>
      </c>
      <c r="I65" s="84">
        <f>SUM(G65-H65)</f>
        <v>1</v>
      </c>
    </row>
    <row r="66" spans="1:9" s="20" customFormat="1" ht="14.25" customHeight="1" x14ac:dyDescent="0.15">
      <c r="A66" s="35"/>
      <c r="B66" s="34"/>
      <c r="C66" s="80"/>
      <c r="D66" s="83" t="s">
        <v>54</v>
      </c>
      <c r="E66" s="56" t="s">
        <v>53</v>
      </c>
      <c r="F66" s="2" t="s">
        <v>52</v>
      </c>
      <c r="G66" s="82">
        <v>2467500</v>
      </c>
      <c r="H66" s="81">
        <v>2297004</v>
      </c>
      <c r="I66" s="21">
        <f>SUM(G66-H66)</f>
        <v>170496</v>
      </c>
    </row>
    <row r="67" spans="1:9" s="20" customFormat="1" ht="14.25" customHeight="1" x14ac:dyDescent="0.15">
      <c r="A67" s="35"/>
      <c r="B67" s="34"/>
      <c r="C67" s="80"/>
      <c r="D67" s="39"/>
      <c r="E67" s="38"/>
      <c r="F67" s="38" t="s">
        <v>8</v>
      </c>
      <c r="G67" s="38"/>
      <c r="H67" s="37"/>
      <c r="I67" s="36">
        <f>SUM(I60:I66)</f>
        <v>376961</v>
      </c>
    </row>
    <row r="68" spans="1:9" s="20" customFormat="1" ht="14.25" customHeight="1" x14ac:dyDescent="0.15">
      <c r="A68" s="35"/>
      <c r="B68" s="34"/>
      <c r="C68" s="26" t="s">
        <v>51</v>
      </c>
      <c r="D68" s="59" t="s">
        <v>50</v>
      </c>
      <c r="E68" s="31" t="s">
        <v>3</v>
      </c>
      <c r="F68" s="79" t="s">
        <v>49</v>
      </c>
      <c r="G68" s="78">
        <v>37894000</v>
      </c>
      <c r="H68" s="77">
        <v>19291304</v>
      </c>
      <c r="I68" s="29">
        <f>SUM(G68-H68)</f>
        <v>18602696</v>
      </c>
    </row>
    <row r="69" spans="1:9" s="20" customFormat="1" ht="14.25" customHeight="1" x14ac:dyDescent="0.15">
      <c r="A69" s="35"/>
      <c r="B69" s="34"/>
      <c r="C69" s="26" t="s">
        <v>48</v>
      </c>
      <c r="D69" s="54" t="s">
        <v>47</v>
      </c>
      <c r="E69" s="52" t="s">
        <v>3</v>
      </c>
      <c r="F69" s="74" t="s">
        <v>46</v>
      </c>
      <c r="G69" s="76">
        <v>18077267</v>
      </c>
      <c r="H69" s="75">
        <v>13039483</v>
      </c>
      <c r="I69" s="50">
        <f>SUM(G69-H69)</f>
        <v>5037784</v>
      </c>
    </row>
    <row r="70" spans="1:9" s="20" customFormat="1" ht="14.25" customHeight="1" x14ac:dyDescent="0.15">
      <c r="A70" s="35"/>
      <c r="B70" s="34"/>
      <c r="C70" s="26" t="s">
        <v>45</v>
      </c>
      <c r="D70" s="54" t="s">
        <v>44</v>
      </c>
      <c r="E70" s="52" t="s">
        <v>3</v>
      </c>
      <c r="F70" s="74" t="s">
        <v>43</v>
      </c>
      <c r="G70" s="76">
        <v>163462191</v>
      </c>
      <c r="H70" s="75">
        <v>143605014</v>
      </c>
      <c r="I70" s="50">
        <f>SUM(G70-H70)</f>
        <v>19857177</v>
      </c>
    </row>
    <row r="71" spans="1:9" s="20" customFormat="1" ht="14.25" customHeight="1" x14ac:dyDescent="0.15">
      <c r="A71" s="35"/>
      <c r="B71" s="34"/>
      <c r="C71" s="26" t="s">
        <v>42</v>
      </c>
      <c r="D71" s="54" t="s">
        <v>41</v>
      </c>
      <c r="E71" s="52" t="s">
        <v>3</v>
      </c>
      <c r="F71" s="74" t="s">
        <v>40</v>
      </c>
      <c r="G71" s="76">
        <v>7160703</v>
      </c>
      <c r="H71" s="75">
        <v>3464703</v>
      </c>
      <c r="I71" s="50">
        <f>SUM(G71-H71)</f>
        <v>3696000</v>
      </c>
    </row>
    <row r="72" spans="1:9" s="20" customFormat="1" ht="14.25" customHeight="1" x14ac:dyDescent="0.15">
      <c r="A72" s="35"/>
      <c r="B72" s="34"/>
      <c r="C72" s="26" t="s">
        <v>39</v>
      </c>
      <c r="D72" s="54" t="s">
        <v>38</v>
      </c>
      <c r="E72" s="52" t="s">
        <v>3</v>
      </c>
      <c r="F72" s="74" t="s">
        <v>37</v>
      </c>
      <c r="G72" s="76">
        <v>249480</v>
      </c>
      <c r="H72" s="75">
        <v>153221</v>
      </c>
      <c r="I72" s="50">
        <f>SUM(G72-H72)</f>
        <v>96259</v>
      </c>
    </row>
    <row r="73" spans="1:9" s="20" customFormat="1" ht="14.25" customHeight="1" x14ac:dyDescent="0.15">
      <c r="A73" s="35"/>
      <c r="B73" s="34"/>
      <c r="C73" s="26" t="s">
        <v>36</v>
      </c>
      <c r="D73" s="54" t="s">
        <v>35</v>
      </c>
      <c r="E73" s="52" t="s">
        <v>3</v>
      </c>
      <c r="F73" s="74" t="s">
        <v>34</v>
      </c>
      <c r="G73" s="76">
        <v>1666620</v>
      </c>
      <c r="H73" s="75">
        <v>1666620</v>
      </c>
      <c r="I73" s="50">
        <f>SUM(G73-H73)</f>
        <v>0</v>
      </c>
    </row>
    <row r="74" spans="1:9" s="20" customFormat="1" ht="14.25" customHeight="1" x14ac:dyDescent="0.15">
      <c r="A74" s="35"/>
      <c r="B74" s="34"/>
      <c r="C74" s="26" t="s">
        <v>33</v>
      </c>
      <c r="D74" s="54" t="s">
        <v>4</v>
      </c>
      <c r="E74" s="52" t="s">
        <v>3</v>
      </c>
      <c r="F74" s="74" t="s">
        <v>32</v>
      </c>
      <c r="G74" s="52" t="s">
        <v>3</v>
      </c>
      <c r="H74" s="52" t="s">
        <v>3</v>
      </c>
      <c r="I74" s="50">
        <v>30390058</v>
      </c>
    </row>
    <row r="75" spans="1:9" s="20" customFormat="1" ht="14.25" customHeight="1" x14ac:dyDescent="0.15">
      <c r="A75" s="35"/>
      <c r="B75" s="34"/>
      <c r="C75" s="26" t="s">
        <v>31</v>
      </c>
      <c r="D75" s="58" t="s">
        <v>30</v>
      </c>
      <c r="E75" s="56" t="s">
        <v>3</v>
      </c>
      <c r="F75" s="2" t="s">
        <v>29</v>
      </c>
      <c r="G75" s="56" t="s">
        <v>3</v>
      </c>
      <c r="H75" s="56" t="s">
        <v>3</v>
      </c>
      <c r="I75" s="21">
        <v>80538000</v>
      </c>
    </row>
    <row r="76" spans="1:9" s="20" customFormat="1" ht="14.25" customHeight="1" x14ac:dyDescent="0.15">
      <c r="A76" s="35"/>
      <c r="B76" s="34"/>
      <c r="C76" s="26"/>
      <c r="D76" s="58" t="s">
        <v>28</v>
      </c>
      <c r="E76" s="56" t="s">
        <v>3</v>
      </c>
      <c r="F76" s="2" t="s">
        <v>27</v>
      </c>
      <c r="G76" s="56" t="s">
        <v>3</v>
      </c>
      <c r="H76" s="56" t="s">
        <v>3</v>
      </c>
      <c r="I76" s="21">
        <v>0</v>
      </c>
    </row>
    <row r="77" spans="1:9" s="20" customFormat="1" ht="14.25" customHeight="1" x14ac:dyDescent="0.15">
      <c r="A77" s="35"/>
      <c r="B77" s="34"/>
      <c r="C77" s="26"/>
      <c r="D77" s="39"/>
      <c r="E77" s="38"/>
      <c r="F77" s="38" t="s">
        <v>8</v>
      </c>
      <c r="G77" s="38"/>
      <c r="H77" s="37"/>
      <c r="I77" s="36">
        <f>SUM(I75:I76)</f>
        <v>80538000</v>
      </c>
    </row>
    <row r="78" spans="1:9" s="67" customFormat="1" ht="14.25" customHeight="1" x14ac:dyDescent="0.15">
      <c r="A78" s="73"/>
      <c r="B78" s="38"/>
      <c r="C78" s="47"/>
      <c r="D78" s="72" t="s">
        <v>26</v>
      </c>
      <c r="E78" s="72"/>
      <c r="F78" s="72"/>
      <c r="G78" s="71">
        <f>SUM(G60:G77)</f>
        <v>257714761</v>
      </c>
      <c r="H78" s="71">
        <f>SUM(H60:H77)</f>
        <v>210047884</v>
      </c>
      <c r="I78" s="7">
        <f>SUM(I59+I67+I68+I69+I70+I71+I72+I73+I74+I77)</f>
        <v>160014935</v>
      </c>
    </row>
    <row r="79" spans="1:9" s="67" customFormat="1" ht="14.25" customHeight="1" x14ac:dyDescent="0.15">
      <c r="A79" s="70"/>
      <c r="B79" s="2"/>
      <c r="C79" s="2"/>
      <c r="D79" s="2" t="s">
        <v>25</v>
      </c>
      <c r="E79" s="69"/>
      <c r="F79" s="2"/>
      <c r="G79" s="68">
        <f>SUM(G55+G78)</f>
        <v>2021949561</v>
      </c>
      <c r="H79" s="68">
        <f>SUM(H55+H78)</f>
        <v>1205698529</v>
      </c>
      <c r="I79" s="21">
        <f>+I55+I78</f>
        <v>998086203</v>
      </c>
    </row>
    <row r="80" spans="1:9" s="13" customFormat="1" ht="14.25" customHeight="1" x14ac:dyDescent="0.15">
      <c r="A80" s="17"/>
      <c r="B80" s="15"/>
      <c r="C80" s="15"/>
      <c r="D80" s="15" t="s">
        <v>24</v>
      </c>
      <c r="E80" s="16"/>
      <c r="F80" s="15"/>
      <c r="G80" s="66">
        <f>SUM(G19+G79)</f>
        <v>2021949561</v>
      </c>
      <c r="H80" s="66">
        <f>SUM(H19+H79)</f>
        <v>1205698529</v>
      </c>
      <c r="I80" s="14">
        <f>+I19+I79</f>
        <v>1408664155</v>
      </c>
    </row>
    <row r="81" spans="1:9" s="62" customFormat="1" ht="14.25" customHeight="1" x14ac:dyDescent="0.2">
      <c r="A81" s="65" t="s">
        <v>23</v>
      </c>
      <c r="B81" s="64"/>
      <c r="C81" s="64"/>
      <c r="D81" s="64"/>
      <c r="E81" s="64"/>
      <c r="F81" s="64"/>
      <c r="G81" s="64"/>
      <c r="H81" s="64"/>
      <c r="I81" s="63"/>
    </row>
    <row r="82" spans="1:9" s="60" customFormat="1" ht="14.25" customHeight="1" x14ac:dyDescent="0.2">
      <c r="A82" s="49"/>
      <c r="B82" s="61" t="s">
        <v>22</v>
      </c>
      <c r="C82" s="38"/>
      <c r="D82" s="38"/>
      <c r="E82" s="38"/>
      <c r="F82" s="38"/>
      <c r="G82" s="38"/>
      <c r="H82" s="38"/>
      <c r="I82" s="46"/>
    </row>
    <row r="83" spans="1:9" s="20" customFormat="1" ht="14.25" customHeight="1" x14ac:dyDescent="0.15">
      <c r="A83" s="28"/>
      <c r="B83" s="27"/>
      <c r="C83" s="34" t="s">
        <v>21</v>
      </c>
      <c r="D83" s="59" t="s">
        <v>13</v>
      </c>
      <c r="E83" s="30" t="s">
        <v>3</v>
      </c>
      <c r="F83" s="32"/>
      <c r="G83" s="31" t="s">
        <v>3</v>
      </c>
      <c r="H83" s="30" t="s">
        <v>3</v>
      </c>
      <c r="I83" s="29">
        <v>19539939</v>
      </c>
    </row>
    <row r="84" spans="1:9" s="20" customFormat="1" ht="14.25" customHeight="1" x14ac:dyDescent="0.15">
      <c r="A84" s="28"/>
      <c r="B84" s="27"/>
      <c r="C84" s="55" t="s">
        <v>20</v>
      </c>
      <c r="D84" s="58" t="s">
        <v>9</v>
      </c>
      <c r="E84" s="22" t="s">
        <v>3</v>
      </c>
      <c r="F84" s="57"/>
      <c r="G84" s="56" t="s">
        <v>3</v>
      </c>
      <c r="H84" s="22" t="s">
        <v>3</v>
      </c>
      <c r="I84" s="21">
        <v>24096000</v>
      </c>
    </row>
    <row r="85" spans="1:9" s="20" customFormat="1" ht="14.25" customHeight="1" x14ac:dyDescent="0.15">
      <c r="A85" s="28"/>
      <c r="B85" s="27"/>
      <c r="C85" s="55"/>
      <c r="D85" s="39"/>
      <c r="E85" s="38"/>
      <c r="F85" s="38" t="s">
        <v>8</v>
      </c>
      <c r="G85" s="38"/>
      <c r="H85" s="37"/>
      <c r="I85" s="36">
        <f>SUM(I84:I84)</f>
        <v>24096000</v>
      </c>
    </row>
    <row r="86" spans="1:9" s="20" customFormat="1" ht="14.25" customHeight="1" x14ac:dyDescent="0.15">
      <c r="A86" s="28"/>
      <c r="B86" s="27"/>
      <c r="C86" s="55" t="s">
        <v>19</v>
      </c>
      <c r="D86" s="54" t="s">
        <v>6</v>
      </c>
      <c r="E86" s="51" t="s">
        <v>3</v>
      </c>
      <c r="F86" s="53"/>
      <c r="G86" s="52" t="s">
        <v>3</v>
      </c>
      <c r="H86" s="51" t="s">
        <v>3</v>
      </c>
      <c r="I86" s="50">
        <v>792000</v>
      </c>
    </row>
    <row r="87" spans="1:9" s="20" customFormat="1" ht="14.25" customHeight="1" x14ac:dyDescent="0.15">
      <c r="A87" s="28"/>
      <c r="B87" s="27"/>
      <c r="C87" s="34" t="s">
        <v>18</v>
      </c>
      <c r="D87" s="54" t="s">
        <v>17</v>
      </c>
      <c r="E87" s="51" t="s">
        <v>3</v>
      </c>
      <c r="F87" s="53"/>
      <c r="G87" s="52" t="s">
        <v>3</v>
      </c>
      <c r="H87" s="51" t="s">
        <v>3</v>
      </c>
      <c r="I87" s="50">
        <v>3533815</v>
      </c>
    </row>
    <row r="88" spans="1:9" s="20" customFormat="1" ht="14.25" customHeight="1" x14ac:dyDescent="0.15">
      <c r="A88" s="28"/>
      <c r="B88" s="27"/>
      <c r="C88" s="34" t="s">
        <v>16</v>
      </c>
      <c r="D88" s="54" t="s">
        <v>15</v>
      </c>
      <c r="E88" s="51" t="s">
        <v>3</v>
      </c>
      <c r="F88" s="53"/>
      <c r="G88" s="52" t="s">
        <v>3</v>
      </c>
      <c r="H88" s="51" t="s">
        <v>3</v>
      </c>
      <c r="I88" s="50">
        <v>200360</v>
      </c>
    </row>
    <row r="89" spans="1:9" s="20" customFormat="1" ht="14.25" customHeight="1" x14ac:dyDescent="0.15">
      <c r="A89" s="28"/>
      <c r="B89" s="27"/>
      <c r="C89" s="34" t="s">
        <v>14</v>
      </c>
      <c r="D89" s="25" t="s">
        <v>13</v>
      </c>
      <c r="E89" s="22" t="s">
        <v>3</v>
      </c>
      <c r="F89" s="24"/>
      <c r="G89" s="23" t="s">
        <v>3</v>
      </c>
      <c r="H89" s="22" t="s">
        <v>3</v>
      </c>
      <c r="I89" s="21">
        <v>12026094</v>
      </c>
    </row>
    <row r="90" spans="1:9" s="20" customFormat="1" ht="14.25" customHeight="1" x14ac:dyDescent="0.15">
      <c r="A90" s="19"/>
      <c r="B90" s="44"/>
      <c r="C90" s="15"/>
      <c r="D90" s="15" t="s">
        <v>12</v>
      </c>
      <c r="E90" s="16"/>
      <c r="F90" s="15"/>
      <c r="G90" s="15"/>
      <c r="H90" s="15"/>
      <c r="I90" s="14">
        <f>SUM(I83+I85+I86+I87+I88+I89)</f>
        <v>60188208</v>
      </c>
    </row>
    <row r="91" spans="1:9" s="45" customFormat="1" ht="14.25" customHeight="1" x14ac:dyDescent="0.2">
      <c r="A91" s="49"/>
      <c r="B91" s="48" t="s">
        <v>11</v>
      </c>
      <c r="C91" s="47"/>
      <c r="D91" s="47"/>
      <c r="E91" s="47"/>
      <c r="F91" s="38"/>
      <c r="G91" s="38"/>
      <c r="H91" s="38"/>
      <c r="I91" s="46"/>
    </row>
    <row r="92" spans="1:9" s="20" customFormat="1" ht="14.25" customHeight="1" x14ac:dyDescent="0.15">
      <c r="A92" s="19"/>
      <c r="B92" s="44"/>
      <c r="C92" s="43" t="s">
        <v>10</v>
      </c>
      <c r="D92" s="42" t="s">
        <v>9</v>
      </c>
      <c r="E92" s="22" t="s">
        <v>3</v>
      </c>
      <c r="F92" s="41"/>
      <c r="G92" s="40" t="s">
        <v>3</v>
      </c>
      <c r="H92" s="22" t="s">
        <v>3</v>
      </c>
      <c r="I92" s="21">
        <v>236944000</v>
      </c>
    </row>
    <row r="93" spans="1:9" s="20" customFormat="1" ht="14.25" customHeight="1" x14ac:dyDescent="0.15">
      <c r="A93" s="35"/>
      <c r="B93" s="34"/>
      <c r="C93" s="26"/>
      <c r="D93" s="39"/>
      <c r="E93" s="38"/>
      <c r="F93" s="38" t="s">
        <v>8</v>
      </c>
      <c r="G93" s="38"/>
      <c r="H93" s="37"/>
      <c r="I93" s="36">
        <f>SUM(I92:I92)</f>
        <v>236944000</v>
      </c>
    </row>
    <row r="94" spans="1:9" s="20" customFormat="1" ht="14.25" customHeight="1" x14ac:dyDescent="0.15">
      <c r="A94" s="35"/>
      <c r="B94" s="34"/>
      <c r="C94" s="26" t="s">
        <v>7</v>
      </c>
      <c r="D94" s="33" t="s">
        <v>6</v>
      </c>
      <c r="E94" s="30" t="s">
        <v>3</v>
      </c>
      <c r="F94" s="32"/>
      <c r="G94" s="31" t="s">
        <v>3</v>
      </c>
      <c r="H94" s="30" t="s">
        <v>3</v>
      </c>
      <c r="I94" s="29">
        <v>2904000</v>
      </c>
    </row>
    <row r="95" spans="1:9" s="20" customFormat="1" ht="14.25" customHeight="1" x14ac:dyDescent="0.15">
      <c r="A95" s="28"/>
      <c r="B95" s="27"/>
      <c r="C95" s="26" t="s">
        <v>5</v>
      </c>
      <c r="D95" s="25" t="s">
        <v>4</v>
      </c>
      <c r="E95" s="22" t="s">
        <v>3</v>
      </c>
      <c r="F95" s="24"/>
      <c r="G95" s="23" t="s">
        <v>3</v>
      </c>
      <c r="H95" s="22" t="s">
        <v>3</v>
      </c>
      <c r="I95" s="21">
        <v>30390058</v>
      </c>
    </row>
    <row r="96" spans="1:9" ht="14.25" customHeight="1" x14ac:dyDescent="0.15">
      <c r="A96" s="19"/>
      <c r="B96" s="18"/>
      <c r="C96" s="15"/>
      <c r="D96" s="15" t="s">
        <v>2</v>
      </c>
      <c r="E96" s="16"/>
      <c r="F96" s="15"/>
      <c r="G96" s="15"/>
      <c r="H96" s="15"/>
      <c r="I96" s="14">
        <f>SUM(I93+I94+I95)</f>
        <v>270238058</v>
      </c>
    </row>
    <row r="97" spans="1:9" s="13" customFormat="1" ht="14.25" customHeight="1" x14ac:dyDescent="0.15">
      <c r="A97" s="17"/>
      <c r="B97" s="15"/>
      <c r="C97" s="15"/>
      <c r="D97" s="15" t="s">
        <v>1</v>
      </c>
      <c r="E97" s="16"/>
      <c r="F97" s="15"/>
      <c r="G97" s="15"/>
      <c r="H97" s="15"/>
      <c r="I97" s="14">
        <f>+I90+I96</f>
        <v>330426266</v>
      </c>
    </row>
    <row r="98" spans="1:9" s="6" customFormat="1" ht="14.25" customHeight="1" x14ac:dyDescent="0.15">
      <c r="A98" s="12"/>
      <c r="B98" s="9"/>
      <c r="C98" s="11"/>
      <c r="D98" s="11" t="s">
        <v>0</v>
      </c>
      <c r="E98" s="10"/>
      <c r="F98" s="9"/>
      <c r="G98" s="8">
        <f>SUM(G80-G97)</f>
        <v>2021949561</v>
      </c>
      <c r="H98" s="8">
        <f>SUM(H80-H97)</f>
        <v>1205698529</v>
      </c>
      <c r="I98" s="7">
        <f>+I80-I97</f>
        <v>1078237889</v>
      </c>
    </row>
    <row r="99" spans="1:9" s="6" customFormat="1" x14ac:dyDescent="0.15">
      <c r="A99" s="5"/>
      <c r="B99" s="4"/>
      <c r="C99" s="3"/>
      <c r="D99" s="2"/>
      <c r="E99" s="2"/>
      <c r="F99" s="2"/>
      <c r="G99" s="2"/>
      <c r="H99" s="2"/>
      <c r="I99" s="2"/>
    </row>
  </sheetData>
  <mergeCells count="4">
    <mergeCell ref="A2:I2"/>
    <mergeCell ref="A3:I3"/>
    <mergeCell ref="A4:C4"/>
    <mergeCell ref="D78:F78"/>
  </mergeCells>
  <phoneticPr fontId="3"/>
  <pageMargins left="0.59055118110236227" right="0.59055118110236227" top="0.78740157480314965" bottom="0.59055118110236227" header="0.51181102362204722" footer="0.51181102362204722"/>
  <pageSetup paperSize="12" scale="73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たちばな園あすか 特養</dc:creator>
  <cp:lastModifiedBy>たちばな園あすか 特養</cp:lastModifiedBy>
  <dcterms:created xsi:type="dcterms:W3CDTF">2024-05-13T08:23:10Z</dcterms:created>
  <dcterms:modified xsi:type="dcterms:W3CDTF">2024-05-13T08:23:23Z</dcterms:modified>
</cp:coreProperties>
</file>