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ULCAN5101\CANPAN登録情報\R2申請分\"/>
    </mc:Choice>
  </mc:AlternateContent>
  <xr:revisionPtr revIDLastSave="0" documentId="13_ncr:1_{CC16EF01-BA50-4A81-81EE-4FAF9AF1F9D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財産目録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" i="11" l="1"/>
  <c r="I71" i="11"/>
  <c r="I92" i="11" l="1"/>
  <c r="I99" i="11"/>
  <c r="I73" i="11"/>
  <c r="I68" i="11"/>
  <c r="H79" i="11" l="1"/>
  <c r="G79" i="11"/>
  <c r="H52" i="11"/>
  <c r="G52" i="11"/>
  <c r="G80" i="11" l="1"/>
  <c r="G81" i="11" s="1"/>
  <c r="G101" i="11" s="1"/>
  <c r="H80" i="11"/>
  <c r="H81" i="11" s="1"/>
  <c r="H101" i="11" s="1"/>
  <c r="I77" i="11"/>
  <c r="I87" i="11"/>
  <c r="I96" i="11"/>
  <c r="I56" i="11"/>
  <c r="I13" i="11"/>
  <c r="I19" i="11" s="1"/>
  <c r="I70" i="11"/>
  <c r="I79" i="11" s="1"/>
  <c r="I69" i="11"/>
  <c r="I67" i="11"/>
  <c r="I66" i="11"/>
  <c r="I65" i="11"/>
  <c r="I63" i="11"/>
  <c r="I62" i="11"/>
  <c r="I61" i="11"/>
  <c r="I60" i="11"/>
  <c r="I59" i="11"/>
  <c r="I58" i="11"/>
  <c r="I57" i="11"/>
  <c r="I50" i="11"/>
  <c r="I47" i="11"/>
  <c r="I46" i="11"/>
  <c r="I44" i="11"/>
  <c r="I42" i="11"/>
  <c r="I40" i="11"/>
  <c r="I38" i="11"/>
  <c r="I36" i="11"/>
  <c r="I64" i="11" l="1"/>
  <c r="I100" i="11"/>
  <c r="I51" i="11"/>
  <c r="I52" i="11" s="1"/>
  <c r="I80" i="11" l="1"/>
  <c r="I81" i="11" s="1"/>
  <c r="I101" i="11" s="1"/>
</calcChain>
</file>

<file path=xl/sharedStrings.xml><?xml version="1.0" encoding="utf-8"?>
<sst xmlns="http://schemas.openxmlformats.org/spreadsheetml/2006/main" count="332" uniqueCount="162">
  <si>
    <t>たちばな園</t>
    <rPh sb="4" eb="5">
      <t>エン</t>
    </rPh>
    <phoneticPr fontId="2"/>
  </si>
  <si>
    <t>たちばな園あすか</t>
    <rPh sb="4" eb="5">
      <t>エン</t>
    </rPh>
    <phoneticPr fontId="2"/>
  </si>
  <si>
    <t>熊野市</t>
    <rPh sb="0" eb="3">
      <t>クマノシ</t>
    </rPh>
    <phoneticPr fontId="2"/>
  </si>
  <si>
    <t>使用目的等</t>
    <rPh sb="0" eb="2">
      <t>シヨウ</t>
    </rPh>
    <rPh sb="2" eb="4">
      <t>モクテキ</t>
    </rPh>
    <rPh sb="4" eb="5">
      <t>トウ</t>
    </rPh>
    <phoneticPr fontId="2"/>
  </si>
  <si>
    <t>差引純資産</t>
    <rPh sb="0" eb="2">
      <t>サシヒキ</t>
    </rPh>
    <rPh sb="2" eb="5">
      <t>ジュンシサン</t>
    </rPh>
    <phoneticPr fontId="10"/>
  </si>
  <si>
    <t>負債合計</t>
    <rPh sb="0" eb="2">
      <t>フサイ</t>
    </rPh>
    <rPh sb="2" eb="4">
      <t>ゴウケイ</t>
    </rPh>
    <phoneticPr fontId="10"/>
  </si>
  <si>
    <t>固定負債合計</t>
    <rPh sb="0" eb="2">
      <t>コテイ</t>
    </rPh>
    <rPh sb="2" eb="4">
      <t>フサイ</t>
    </rPh>
    <rPh sb="4" eb="6">
      <t>ゴウケイ</t>
    </rPh>
    <phoneticPr fontId="10"/>
  </si>
  <si>
    <t>設備資金借入金</t>
    <phoneticPr fontId="2"/>
  </si>
  <si>
    <t>2.固定負債</t>
    <phoneticPr fontId="10"/>
  </si>
  <si>
    <t>流動負債合計</t>
    <rPh sb="2" eb="4">
      <t>フサイ</t>
    </rPh>
    <rPh sb="4" eb="6">
      <t>ゴウケイ</t>
    </rPh>
    <phoneticPr fontId="10"/>
  </si>
  <si>
    <t xml:space="preserve">賞与引当金        </t>
    <rPh sb="0" eb="2">
      <t>ショウヨ</t>
    </rPh>
    <phoneticPr fontId="10"/>
  </si>
  <si>
    <t>仮受金</t>
    <rPh sb="0" eb="2">
      <t>カリウケ</t>
    </rPh>
    <rPh sb="2" eb="3">
      <t>キン</t>
    </rPh>
    <phoneticPr fontId="10"/>
  </si>
  <si>
    <t>1.流動負債</t>
    <phoneticPr fontId="10"/>
  </si>
  <si>
    <t>資産合計</t>
    <rPh sb="2" eb="4">
      <t>ゴウケイ</t>
    </rPh>
    <phoneticPr fontId="10"/>
  </si>
  <si>
    <t>固定資産合計</t>
    <rPh sb="0" eb="2">
      <t>コテイ</t>
    </rPh>
    <rPh sb="4" eb="6">
      <t>ゴウケイ</t>
    </rPh>
    <phoneticPr fontId="10"/>
  </si>
  <si>
    <t>その他の固定資産合計</t>
    <rPh sb="8" eb="10">
      <t>ゴウケイ</t>
    </rPh>
    <phoneticPr fontId="10"/>
  </si>
  <si>
    <t>器具及び備品</t>
  </si>
  <si>
    <t>車輌運搬具</t>
  </si>
  <si>
    <t>構築物</t>
  </si>
  <si>
    <t>基本財産合計</t>
    <rPh sb="4" eb="6">
      <t>ゴウケイ</t>
    </rPh>
    <phoneticPr fontId="10"/>
  </si>
  <si>
    <t>熊野市金山町字大谷823番18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9">
      <t>オオタニ</t>
    </rPh>
    <rPh sb="12" eb="13">
      <t>バン</t>
    </rPh>
    <phoneticPr fontId="10"/>
  </si>
  <si>
    <t>熊野市金山町字溝々谷772番6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10"/>
  </si>
  <si>
    <t>熊野市有馬町字内號3465番2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13" eb="14">
      <t>バン</t>
    </rPh>
    <phoneticPr fontId="10"/>
  </si>
  <si>
    <t>熊野市有馬町字中曽3464番7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10"/>
  </si>
  <si>
    <t>熊野市有馬町字中曽3466番1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10"/>
  </si>
  <si>
    <t>熊野市有馬町字雲地谷3509番3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10"/>
  </si>
  <si>
    <t>熊野市有馬町字雲地谷3509番2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10"/>
  </si>
  <si>
    <t>熊野市金山町字溝々谷772番5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10"/>
  </si>
  <si>
    <t>熊野市金山町字溝々谷772番7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10"/>
  </si>
  <si>
    <t>熊野市有馬町字内號3465番3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8" eb="9">
      <t>コウ</t>
    </rPh>
    <rPh sb="13" eb="14">
      <t>バン</t>
    </rPh>
    <phoneticPr fontId="10"/>
  </si>
  <si>
    <t>2.固定資産</t>
    <phoneticPr fontId="10"/>
  </si>
  <si>
    <t>前払金</t>
  </si>
  <si>
    <t>百五銀行熊野支店　普通　129624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10"/>
  </si>
  <si>
    <t>百五銀行熊野支店　普通　15433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10"/>
  </si>
  <si>
    <t>現金預金</t>
    <rPh sb="0" eb="2">
      <t>ゲンキン</t>
    </rPh>
    <rPh sb="2" eb="4">
      <t>ヨキン</t>
    </rPh>
    <phoneticPr fontId="10"/>
  </si>
  <si>
    <t>1.流動資産</t>
    <phoneticPr fontId="10"/>
  </si>
  <si>
    <t>土地</t>
    <rPh sb="0" eb="2">
      <t>トチ</t>
    </rPh>
    <phoneticPr fontId="2"/>
  </si>
  <si>
    <t>百五銀行熊野支店　普通　412592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10"/>
  </si>
  <si>
    <t>事業未収金</t>
    <rPh sb="0" eb="2">
      <t>ジギョウ</t>
    </rPh>
    <phoneticPr fontId="10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</si>
  <si>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</si>
  <si>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 xml:space="preserve">事業未払金            </t>
    <rPh sb="0" eb="2">
      <t>ジギョウ</t>
    </rPh>
    <phoneticPr fontId="10"/>
  </si>
  <si>
    <t>退職給付引当金</t>
    <rPh sb="3" eb="4">
      <t>フ</t>
    </rPh>
    <phoneticPr fontId="2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</si>
  <si>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0"/>
  </si>
  <si>
    <t>熊野市飛鳥町大又字布245番1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10"/>
  </si>
  <si>
    <t>熊野市飛鳥町大又字布263番1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10"/>
  </si>
  <si>
    <t>1年以内返済予定設備資金借入金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2"/>
  </si>
  <si>
    <t>権利</t>
    <rPh sb="0" eb="2">
      <t>ケンリ</t>
    </rPh>
    <phoneticPr fontId="2"/>
  </si>
  <si>
    <t>百五銀行熊野支店　普通　422108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10"/>
  </si>
  <si>
    <t>前払費用</t>
    <rPh sb="2" eb="4">
      <t>ヒヨウ</t>
    </rPh>
    <phoneticPr fontId="2"/>
  </si>
  <si>
    <t>ソフトウェア</t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</si>
  <si>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10"/>
  </si>
  <si>
    <t>1年以内返済予定リース債務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2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</si>
  <si>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10"/>
  </si>
  <si>
    <t>(1)基本財産</t>
    <phoneticPr fontId="10"/>
  </si>
  <si>
    <t>施設整備等積立資産</t>
    <rPh sb="0" eb="2">
      <t>シセツ</t>
    </rPh>
    <rPh sb="2" eb="4">
      <t>セイビ</t>
    </rPh>
    <rPh sb="4" eb="5">
      <t>トウ</t>
    </rPh>
    <rPh sb="5" eb="7">
      <t>ツミタテ</t>
    </rPh>
    <rPh sb="7" eb="9">
      <t>シサン</t>
    </rPh>
    <phoneticPr fontId="2"/>
  </si>
  <si>
    <t>百五銀行熊野支店　普通　333272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10"/>
  </si>
  <si>
    <t>貸借対照表科目</t>
    <rPh sb="0" eb="5">
      <t>タイシャクタイショウヒョウ</t>
    </rPh>
    <rPh sb="5" eb="7">
      <t>カモク</t>
    </rPh>
    <phoneticPr fontId="10"/>
  </si>
  <si>
    <t>場所・物量等</t>
    <rPh sb="0" eb="2">
      <t>バショ</t>
    </rPh>
    <rPh sb="3" eb="5">
      <t>ブツリョウ</t>
    </rPh>
    <rPh sb="5" eb="6">
      <t>トウ</t>
    </rPh>
    <phoneticPr fontId="2"/>
  </si>
  <si>
    <t>取得年度</t>
    <rPh sb="0" eb="2">
      <t>シュトク</t>
    </rPh>
    <rPh sb="2" eb="3">
      <t>ネン</t>
    </rPh>
    <rPh sb="3" eb="4">
      <t>ド</t>
    </rPh>
    <phoneticPr fontId="2"/>
  </si>
  <si>
    <t>運転資金として</t>
    <rPh sb="0" eb="2">
      <t>ウンテン</t>
    </rPh>
    <rPh sb="2" eb="4">
      <t>シキン</t>
    </rPh>
    <phoneticPr fontId="2"/>
  </si>
  <si>
    <t>貸借対照表価額</t>
    <rPh sb="0" eb="2">
      <t>タイシャク</t>
    </rPh>
    <rPh sb="2" eb="5">
      <t>タイショウヒョウ</t>
    </rPh>
    <rPh sb="5" eb="7">
      <t>カガク</t>
    </rPh>
    <phoneticPr fontId="10"/>
  </si>
  <si>
    <t>Ⅰ.資産の部</t>
    <rPh sb="2" eb="4">
      <t>シサン</t>
    </rPh>
    <rPh sb="5" eb="6">
      <t>ブ</t>
    </rPh>
    <phoneticPr fontId="10"/>
  </si>
  <si>
    <t>取得価額</t>
    <rPh sb="0" eb="2">
      <t>シュトク</t>
    </rPh>
    <rPh sb="2" eb="4">
      <t>カガク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</si>
  <si>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</si>
  <si>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(2)その他の固定資産</t>
    <phoneticPr fontId="2"/>
  </si>
  <si>
    <t>小計</t>
    <rPh sb="0" eb="2">
      <t>ショウケイ</t>
    </rPh>
    <phoneticPr fontId="2"/>
  </si>
  <si>
    <t>―</t>
    <phoneticPr fontId="2"/>
  </si>
  <si>
    <t>Ⅱ.負債の部</t>
    <rPh sb="2" eb="4">
      <t>フサイ</t>
    </rPh>
    <rPh sb="5" eb="6">
      <t>ブ</t>
    </rPh>
    <phoneticPr fontId="10"/>
  </si>
  <si>
    <t>駐車場として使用している</t>
    <rPh sb="0" eb="3">
      <t>チュウシャジョウ</t>
    </rPh>
    <rPh sb="6" eb="8">
      <t>シヨウ</t>
    </rPh>
    <phoneticPr fontId="2"/>
  </si>
  <si>
    <t>介護報酬等</t>
    <rPh sb="0" eb="2">
      <t>カイゴ</t>
    </rPh>
    <rPh sb="2" eb="4">
      <t>ホウシュウ</t>
    </rPh>
    <rPh sb="4" eb="5">
      <t>トウ</t>
    </rPh>
    <phoneticPr fontId="2"/>
  </si>
  <si>
    <t>役員賠償保険料等</t>
    <rPh sb="0" eb="2">
      <t>ヤクイン</t>
    </rPh>
    <rPh sb="2" eb="4">
      <t>バイショウ</t>
    </rPh>
    <rPh sb="4" eb="6">
      <t>ホケン</t>
    </rPh>
    <rPh sb="6" eb="7">
      <t>リョウ</t>
    </rPh>
    <rPh sb="7" eb="8">
      <t>トウ</t>
    </rPh>
    <phoneticPr fontId="2"/>
  </si>
  <si>
    <t>火災保険料</t>
    <rPh sb="0" eb="2">
      <t>カサイ</t>
    </rPh>
    <rPh sb="2" eb="5">
      <t>ホケンリョウ</t>
    </rPh>
    <phoneticPr fontId="2"/>
  </si>
  <si>
    <t>三重県社会福祉事業職員共済会</t>
    <rPh sb="0" eb="3">
      <t>ミエケン</t>
    </rPh>
    <rPh sb="3" eb="5">
      <t>シャカイ</t>
    </rPh>
    <rPh sb="5" eb="7">
      <t>フクシ</t>
    </rPh>
    <rPh sb="7" eb="9">
      <t>ジギョウ</t>
    </rPh>
    <rPh sb="9" eb="11">
      <t>ショクイン</t>
    </rPh>
    <rPh sb="11" eb="13">
      <t>キョウサイ</t>
    </rPh>
    <rPh sb="13" eb="14">
      <t>カイ</t>
    </rPh>
    <phoneticPr fontId="2"/>
  </si>
  <si>
    <t>入所者薬局支払薬代等</t>
    <rPh sb="0" eb="3">
      <t>ニュウショシャ</t>
    </rPh>
    <rPh sb="3" eb="5">
      <t>ヤッキョク</t>
    </rPh>
    <rPh sb="5" eb="7">
      <t>シハライ</t>
    </rPh>
    <rPh sb="7" eb="8">
      <t>クスリ</t>
    </rPh>
    <rPh sb="8" eb="9">
      <t>ダイ</t>
    </rPh>
    <rPh sb="9" eb="10">
      <t>トウ</t>
    </rPh>
    <phoneticPr fontId="2"/>
  </si>
  <si>
    <t>防火水槽、受水槽等</t>
    <rPh sb="0" eb="2">
      <t>ボウカ</t>
    </rPh>
    <rPh sb="2" eb="4">
      <t>スイソウ</t>
    </rPh>
    <rPh sb="5" eb="8">
      <t>ジュスイソウ</t>
    </rPh>
    <rPh sb="8" eb="9">
      <t>トウ</t>
    </rPh>
    <phoneticPr fontId="2"/>
  </si>
  <si>
    <t>車椅子、ベッド等</t>
    <rPh sb="0" eb="3">
      <t>クルマイス</t>
    </rPh>
    <rPh sb="7" eb="8">
      <t>トウ</t>
    </rPh>
    <phoneticPr fontId="2"/>
  </si>
  <si>
    <t>給水加入金</t>
    <rPh sb="0" eb="2">
      <t>キュウスイ</t>
    </rPh>
    <rPh sb="2" eb="4">
      <t>カニュウ</t>
    </rPh>
    <rPh sb="4" eb="5">
      <t>キン</t>
    </rPh>
    <phoneticPr fontId="2"/>
  </si>
  <si>
    <r>
      <t>　預金</t>
    </r>
    <r>
      <rPr>
        <sz val="8"/>
        <rFont val="ＭＳ Ｐ明朝"/>
        <family val="1"/>
        <charset val="128"/>
      </rPr>
      <t>(法人本部）</t>
    </r>
    <rPh sb="1" eb="2">
      <t>ヨ</t>
    </rPh>
    <rPh sb="2" eb="3">
      <t>カネ</t>
    </rPh>
    <rPh sb="4" eb="6">
      <t>ホウジン</t>
    </rPh>
    <rPh sb="6" eb="8">
      <t>ホンブ</t>
    </rPh>
    <phoneticPr fontId="10"/>
  </si>
  <si>
    <r>
      <t>　預金</t>
    </r>
    <r>
      <rPr>
        <sz val="8"/>
        <rFont val="ＭＳ Ｐ明朝"/>
        <family val="1"/>
        <charset val="128"/>
      </rPr>
      <t>(たちばな園）</t>
    </r>
    <rPh sb="1" eb="2">
      <t>ヨ</t>
    </rPh>
    <rPh sb="2" eb="3">
      <t>カネ</t>
    </rPh>
    <rPh sb="8" eb="9">
      <t>エン</t>
    </rPh>
    <phoneticPr fontId="10"/>
  </si>
  <si>
    <r>
      <t>　預金</t>
    </r>
    <r>
      <rPr>
        <sz val="8"/>
        <rFont val="ＭＳ Ｐ明朝"/>
        <family val="1"/>
        <charset val="128"/>
      </rPr>
      <t>(たちばな園あすか）</t>
    </r>
    <rPh sb="1" eb="2">
      <t>ヨ</t>
    </rPh>
    <rPh sb="2" eb="3">
      <t>カネ</t>
    </rPh>
    <rPh sb="8" eb="9">
      <t>エン</t>
    </rPh>
    <phoneticPr fontId="10"/>
  </si>
  <si>
    <t>―</t>
    <phoneticPr fontId="2"/>
  </si>
  <si>
    <t>利用者送迎用等</t>
    <rPh sb="0" eb="3">
      <t>リヨウシャ</t>
    </rPh>
    <rPh sb="3" eb="5">
      <t>ソウゲイ</t>
    </rPh>
    <rPh sb="5" eb="6">
      <t>ヨウ</t>
    </rPh>
    <rPh sb="6" eb="7">
      <t>トウ</t>
    </rPh>
    <phoneticPr fontId="2"/>
  </si>
  <si>
    <t>スズキアルト等9台</t>
    <rPh sb="6" eb="7">
      <t>トウ</t>
    </rPh>
    <rPh sb="8" eb="9">
      <t>ダイ</t>
    </rPh>
    <phoneticPr fontId="2"/>
  </si>
  <si>
    <t>1982年度</t>
    <rPh sb="4" eb="5">
      <t>ネン</t>
    </rPh>
    <rPh sb="5" eb="6">
      <t>ド</t>
    </rPh>
    <phoneticPr fontId="2"/>
  </si>
  <si>
    <t>スプリンクラー設備</t>
    <rPh sb="7" eb="9">
      <t>セツビ</t>
    </rPh>
    <phoneticPr fontId="2"/>
  </si>
  <si>
    <t>省エネ給湯設備</t>
    <rPh sb="0" eb="1">
      <t>ショウ</t>
    </rPh>
    <rPh sb="3" eb="5">
      <t>キュウトウ</t>
    </rPh>
    <rPh sb="5" eb="7">
      <t>セツビ</t>
    </rPh>
    <phoneticPr fontId="2"/>
  </si>
  <si>
    <t>2011年度</t>
    <rPh sb="4" eb="5">
      <t>ネン</t>
    </rPh>
    <rPh sb="5" eb="6">
      <t>ド</t>
    </rPh>
    <phoneticPr fontId="2"/>
  </si>
  <si>
    <t>2014年度</t>
    <rPh sb="4" eb="5">
      <t>ネン</t>
    </rPh>
    <rPh sb="5" eb="6">
      <t>ド</t>
    </rPh>
    <phoneticPr fontId="2"/>
  </si>
  <si>
    <t>屋内消火栓設備</t>
    <rPh sb="0" eb="2">
      <t>オクナイ</t>
    </rPh>
    <rPh sb="2" eb="5">
      <t>ショウカセン</t>
    </rPh>
    <rPh sb="5" eb="7">
      <t>セツビ</t>
    </rPh>
    <phoneticPr fontId="2"/>
  </si>
  <si>
    <t>東屋</t>
    <rPh sb="0" eb="2">
      <t>アズマヤ</t>
    </rPh>
    <phoneticPr fontId="2"/>
  </si>
  <si>
    <t>車庫</t>
    <rPh sb="0" eb="2">
      <t>シャコ</t>
    </rPh>
    <phoneticPr fontId="2"/>
  </si>
  <si>
    <t>単車置場</t>
    <rPh sb="0" eb="2">
      <t>タンシャ</t>
    </rPh>
    <rPh sb="2" eb="4">
      <t>オキバ</t>
    </rPh>
    <phoneticPr fontId="2"/>
  </si>
  <si>
    <t>居室1、2</t>
    <rPh sb="0" eb="2">
      <t>キョシツ</t>
    </rPh>
    <phoneticPr fontId="2"/>
  </si>
  <si>
    <t>物干場</t>
    <rPh sb="0" eb="2">
      <t>モノホシ</t>
    </rPh>
    <rPh sb="2" eb="3">
      <t>バ</t>
    </rPh>
    <phoneticPr fontId="2"/>
  </si>
  <si>
    <t>倉庫</t>
    <rPh sb="0" eb="2">
      <t>ソウコ</t>
    </rPh>
    <phoneticPr fontId="2"/>
  </si>
  <si>
    <t>1995年度</t>
    <rPh sb="4" eb="5">
      <t>ネン</t>
    </rPh>
    <rPh sb="5" eb="6">
      <t>ド</t>
    </rPh>
    <phoneticPr fontId="2"/>
  </si>
  <si>
    <t>2004年度</t>
    <rPh sb="4" eb="5">
      <t>ネン</t>
    </rPh>
    <rPh sb="5" eb="6">
      <t>ド</t>
    </rPh>
    <phoneticPr fontId="2"/>
  </si>
  <si>
    <t>2010年度</t>
    <rPh sb="4" eb="5">
      <t>ネン</t>
    </rPh>
    <rPh sb="5" eb="6">
      <t>ド</t>
    </rPh>
    <phoneticPr fontId="2"/>
  </si>
  <si>
    <t>1989年度</t>
    <rPh sb="4" eb="5">
      <t>ネン</t>
    </rPh>
    <rPh sb="5" eb="6">
      <t>ド</t>
    </rPh>
    <phoneticPr fontId="2"/>
  </si>
  <si>
    <t>1990年度</t>
    <rPh sb="4" eb="5">
      <t>ネン</t>
    </rPh>
    <rPh sb="5" eb="6">
      <t>ド</t>
    </rPh>
    <phoneticPr fontId="2"/>
  </si>
  <si>
    <t>1993年度</t>
    <rPh sb="4" eb="5">
      <t>ネン</t>
    </rPh>
    <rPh sb="5" eb="6">
      <t>ド</t>
    </rPh>
    <phoneticPr fontId="2"/>
  </si>
  <si>
    <t>1986年度</t>
    <rPh sb="4" eb="5">
      <t>ネン</t>
    </rPh>
    <rPh sb="5" eb="6">
      <t>ド</t>
    </rPh>
    <phoneticPr fontId="2"/>
  </si>
  <si>
    <t>2006年度</t>
    <rPh sb="4" eb="5">
      <t>ネン</t>
    </rPh>
    <rPh sb="5" eb="6">
      <t>ド</t>
    </rPh>
    <phoneticPr fontId="2"/>
  </si>
  <si>
    <t>社会福祉法人 杏南会</t>
    <rPh sb="0" eb="2">
      <t>シャカイ</t>
    </rPh>
    <rPh sb="2" eb="4">
      <t>フクシ</t>
    </rPh>
    <rPh sb="4" eb="6">
      <t>ホウジン</t>
    </rPh>
    <rPh sb="7" eb="8">
      <t>キョウ</t>
    </rPh>
    <rPh sb="8" eb="9">
      <t>ナン</t>
    </rPh>
    <rPh sb="9" eb="10">
      <t>カイ</t>
    </rPh>
    <phoneticPr fontId="10"/>
  </si>
  <si>
    <t>職員預り金</t>
    <rPh sb="0" eb="2">
      <t>ショクイン</t>
    </rPh>
    <rPh sb="2" eb="3">
      <t>アズカ</t>
    </rPh>
    <rPh sb="4" eb="5">
      <t>キン</t>
    </rPh>
    <phoneticPr fontId="10"/>
  </si>
  <si>
    <t>2008年度</t>
    <rPh sb="4" eb="5">
      <t>ネン</t>
    </rPh>
    <rPh sb="5" eb="6">
      <t>ド</t>
    </rPh>
    <phoneticPr fontId="2"/>
  </si>
  <si>
    <t>別紙４</t>
    <rPh sb="0" eb="2">
      <t>ベッシ</t>
    </rPh>
    <phoneticPr fontId="2"/>
  </si>
  <si>
    <t>　現金</t>
    <rPh sb="1" eb="3">
      <t>ゲンキン</t>
    </rPh>
    <phoneticPr fontId="2"/>
  </si>
  <si>
    <t>たちばな園・たちばな園あすか</t>
    <rPh sb="4" eb="5">
      <t>エン</t>
    </rPh>
    <rPh sb="10" eb="11">
      <t>エン</t>
    </rPh>
    <phoneticPr fontId="2"/>
  </si>
  <si>
    <t>第1種社会福祉事業である特別養護老人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2"/>
  </si>
  <si>
    <t>ホーム及び第2種社会福祉事業である</t>
    <rPh sb="3" eb="4">
      <t>オヨ</t>
    </rPh>
    <phoneticPr fontId="2"/>
  </si>
  <si>
    <t>老人短期入所事業に使用している</t>
    <phoneticPr fontId="2"/>
  </si>
  <si>
    <t>第1種社会福祉事業である特別養護老人</t>
    <phoneticPr fontId="2"/>
  </si>
  <si>
    <t>熊野市有馬町字内號3465番4</t>
    <phoneticPr fontId="2"/>
  </si>
  <si>
    <t>ホームに使用している</t>
    <rPh sb="4" eb="6">
      <t>シヨウ</t>
    </rPh>
    <phoneticPr fontId="2"/>
  </si>
  <si>
    <t>第2種社会福祉事業である老人短期入所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2"/>
  </si>
  <si>
    <t>事業に使用している</t>
    <phoneticPr fontId="2"/>
  </si>
  <si>
    <t>熊野市有馬町字中曽3466番1外6筆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rPh sb="15" eb="16">
      <t>ホカ</t>
    </rPh>
    <rPh sb="17" eb="18">
      <t>ヒツ</t>
    </rPh>
    <phoneticPr fontId="10"/>
  </si>
  <si>
    <r>
      <t>本館</t>
    </r>
    <r>
      <rPr>
        <sz val="9"/>
        <rFont val="ＭＳ Ｐ明朝"/>
        <family val="1"/>
        <charset val="128"/>
      </rPr>
      <t>（鉄筋コンクリート造陸屋根平屋建）</t>
    </r>
    <rPh sb="0" eb="2">
      <t>ホンカン</t>
    </rPh>
    <rPh sb="3" eb="5">
      <t>テッキン</t>
    </rPh>
    <rPh sb="11" eb="12">
      <t>ゾウ</t>
    </rPh>
    <rPh sb="12" eb="15">
      <t>リクヤネ</t>
    </rPh>
    <rPh sb="15" eb="17">
      <t>ヒラヤ</t>
    </rPh>
    <rPh sb="17" eb="18">
      <t>ダ</t>
    </rPh>
    <phoneticPr fontId="2"/>
  </si>
  <si>
    <t>新館</t>
    <rPh sb="0" eb="2">
      <t>シンカン</t>
    </rPh>
    <phoneticPr fontId="2"/>
  </si>
  <si>
    <t>別館</t>
    <rPh sb="0" eb="2">
      <t>ベッカン</t>
    </rPh>
    <phoneticPr fontId="2"/>
  </si>
  <si>
    <t>本館食堂</t>
    <rPh sb="0" eb="2">
      <t>ホンカン</t>
    </rPh>
    <rPh sb="2" eb="4">
      <t>ショクドウ</t>
    </rPh>
    <phoneticPr fontId="2"/>
  </si>
  <si>
    <t>している</t>
    <phoneticPr fontId="2"/>
  </si>
  <si>
    <t>火災時の消火用スプリンクラーとして設置</t>
    <phoneticPr fontId="2"/>
  </si>
  <si>
    <t>給湯設備として使用している</t>
    <rPh sb="0" eb="2">
      <t>キュウトウ</t>
    </rPh>
    <rPh sb="2" eb="4">
      <t>セツビ</t>
    </rPh>
    <rPh sb="7" eb="9">
      <t>シヨウ</t>
    </rPh>
    <phoneticPr fontId="2"/>
  </si>
  <si>
    <t>熊野市飛鳥町大又字布250番地外7筆</t>
    <rPh sb="0" eb="3">
      <t>クマノシ</t>
    </rPh>
    <rPh sb="3" eb="5">
      <t>アスカ</t>
    </rPh>
    <rPh sb="5" eb="6">
      <t>チョウ</t>
    </rPh>
    <rPh sb="6" eb="8">
      <t>オオマタ</t>
    </rPh>
    <rPh sb="8" eb="9">
      <t>アザ</t>
    </rPh>
    <rPh sb="9" eb="10">
      <t>ヌノ</t>
    </rPh>
    <rPh sb="13" eb="15">
      <t>バンチ</t>
    </rPh>
    <rPh sb="15" eb="16">
      <t>ホカ</t>
    </rPh>
    <rPh sb="17" eb="18">
      <t>ヒツ</t>
    </rPh>
    <phoneticPr fontId="2"/>
  </si>
  <si>
    <t>（鉄筋ｺﾝｸﾘｰﾄ・鉄骨造陸屋根4階建）</t>
    <rPh sb="1" eb="3">
      <t>テッキン</t>
    </rPh>
    <rPh sb="10" eb="13">
      <t>テッコツゾウ</t>
    </rPh>
    <rPh sb="13" eb="16">
      <t>リクヤネ</t>
    </rPh>
    <rPh sb="17" eb="18">
      <t>カイ</t>
    </rPh>
    <rPh sb="18" eb="19">
      <t>ダテ</t>
    </rPh>
    <phoneticPr fontId="2"/>
  </si>
  <si>
    <t>ホーム及び第2種社会福祉事業である老</t>
    <rPh sb="3" eb="4">
      <t>オヨ</t>
    </rPh>
    <phoneticPr fontId="2"/>
  </si>
  <si>
    <t>人短期入所事業に使用している</t>
    <phoneticPr fontId="2"/>
  </si>
  <si>
    <t>建物</t>
    <phoneticPr fontId="10"/>
  </si>
  <si>
    <t>土地</t>
    <phoneticPr fontId="10"/>
  </si>
  <si>
    <t>火災時の消火用散水栓として設置している</t>
    <rPh sb="7" eb="10">
      <t>サンスイセン</t>
    </rPh>
    <phoneticPr fontId="2"/>
  </si>
  <si>
    <t>憩いの場として使用している</t>
    <rPh sb="0" eb="1">
      <t>イコ</t>
    </rPh>
    <rPh sb="3" eb="4">
      <t>バ</t>
    </rPh>
    <rPh sb="7" eb="9">
      <t>シヨウ</t>
    </rPh>
    <phoneticPr fontId="2"/>
  </si>
  <si>
    <t>公用車駐車場として使用している</t>
    <rPh sb="0" eb="3">
      <t>コウヨウシャ</t>
    </rPh>
    <rPh sb="3" eb="6">
      <t>チュウシャジョウ</t>
    </rPh>
    <rPh sb="9" eb="11">
      <t>シヨウ</t>
    </rPh>
    <phoneticPr fontId="2"/>
  </si>
  <si>
    <t>単車駐車場として使用している</t>
    <rPh sb="0" eb="2">
      <t>タンシャ</t>
    </rPh>
    <rPh sb="2" eb="5">
      <t>チュウシャジョウ</t>
    </rPh>
    <rPh sb="8" eb="10">
      <t>シヨウ</t>
    </rPh>
    <phoneticPr fontId="2"/>
  </si>
  <si>
    <t>利用者の居室として使用している</t>
    <rPh sb="0" eb="3">
      <t>リヨウシャ</t>
    </rPh>
    <rPh sb="4" eb="6">
      <t>キョシツ</t>
    </rPh>
    <rPh sb="9" eb="11">
      <t>シヨウ</t>
    </rPh>
    <phoneticPr fontId="2"/>
  </si>
  <si>
    <t>洗濯物干場として使用している</t>
    <rPh sb="0" eb="3">
      <t>センタクモノ</t>
    </rPh>
    <rPh sb="3" eb="5">
      <t>ホシバ</t>
    </rPh>
    <rPh sb="8" eb="10">
      <t>シヨウ</t>
    </rPh>
    <phoneticPr fontId="2"/>
  </si>
  <si>
    <t>物品等の保管場所として使用している</t>
    <rPh sb="0" eb="2">
      <t>ブッピン</t>
    </rPh>
    <rPh sb="2" eb="3">
      <t>トウ</t>
    </rPh>
    <rPh sb="4" eb="6">
      <t>ホカン</t>
    </rPh>
    <rPh sb="6" eb="8">
      <t>バショ</t>
    </rPh>
    <rPh sb="11" eb="13">
      <t>シヨウ</t>
    </rPh>
    <phoneticPr fontId="2"/>
  </si>
  <si>
    <t>防火・上水道の水槽として使用している</t>
    <rPh sb="0" eb="2">
      <t>ボウカ</t>
    </rPh>
    <rPh sb="3" eb="6">
      <t>ジョウスイドウ</t>
    </rPh>
    <rPh sb="7" eb="9">
      <t>スイソウ</t>
    </rPh>
    <rPh sb="12" eb="14">
      <t>シヨウ</t>
    </rPh>
    <phoneticPr fontId="2"/>
  </si>
  <si>
    <t>利用者援助に必要な各種器具備品類</t>
    <rPh sb="0" eb="3">
      <t>リヨウシャ</t>
    </rPh>
    <rPh sb="3" eb="5">
      <t>エンジョ</t>
    </rPh>
    <rPh sb="6" eb="8">
      <t>ヒツヨウ</t>
    </rPh>
    <rPh sb="9" eb="11">
      <t>カクシュ</t>
    </rPh>
    <rPh sb="11" eb="13">
      <t>キグ</t>
    </rPh>
    <rPh sb="13" eb="15">
      <t>ビヒン</t>
    </rPh>
    <rPh sb="15" eb="16">
      <t>ルイ</t>
    </rPh>
    <phoneticPr fontId="2"/>
  </si>
  <si>
    <t>上水道を引くために必要な権利</t>
    <rPh sb="0" eb="3">
      <t>ジョウスイドウ</t>
    </rPh>
    <rPh sb="4" eb="5">
      <t>ヒ</t>
    </rPh>
    <rPh sb="9" eb="11">
      <t>ヒツヨウ</t>
    </rPh>
    <rPh sb="12" eb="14">
      <t>ケンリ</t>
    </rPh>
    <phoneticPr fontId="2"/>
  </si>
  <si>
    <t>退職金給付に備えた引当金</t>
    <rPh sb="0" eb="3">
      <t>タイショクキン</t>
    </rPh>
    <rPh sb="3" eb="5">
      <t>キュウフ</t>
    </rPh>
    <rPh sb="6" eb="7">
      <t>ソナ</t>
    </rPh>
    <rPh sb="9" eb="11">
      <t>ヒキアテ</t>
    </rPh>
    <rPh sb="11" eb="12">
      <t>キン</t>
    </rPh>
    <phoneticPr fontId="2"/>
  </si>
  <si>
    <t>ために積み立てている</t>
    <rPh sb="3" eb="4">
      <t>ツ</t>
    </rPh>
    <rPh sb="5" eb="6">
      <t>タ</t>
    </rPh>
    <phoneticPr fontId="2"/>
  </si>
  <si>
    <t>将来における施設建替や大規模修繕等の</t>
    <rPh sb="0" eb="2">
      <t>ショウライ</t>
    </rPh>
    <rPh sb="6" eb="8">
      <t>シセツ</t>
    </rPh>
    <rPh sb="8" eb="10">
      <t>タテカ</t>
    </rPh>
    <rPh sb="11" eb="14">
      <t>ダイキボ</t>
    </rPh>
    <phoneticPr fontId="2"/>
  </si>
  <si>
    <t>流動資産合計</t>
    <phoneticPr fontId="2"/>
  </si>
  <si>
    <t>立替金</t>
    <rPh sb="0" eb="3">
      <t>タテカエキン</t>
    </rPh>
    <phoneticPr fontId="2"/>
  </si>
  <si>
    <r>
      <t>ほのぼのＮＥＸＴ等</t>
    </r>
    <r>
      <rPr>
        <sz val="8"/>
        <rFont val="ＭＳ Ｐ明朝"/>
        <family val="1"/>
        <charset val="128"/>
      </rPr>
      <t>（たちばな園あすか）</t>
    </r>
    <rPh sb="8" eb="9">
      <t>トウ</t>
    </rPh>
    <rPh sb="14" eb="15">
      <t>エン</t>
    </rPh>
    <phoneticPr fontId="2"/>
  </si>
  <si>
    <t>令和2年3月31日現在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0"/>
  </si>
  <si>
    <t>未収補助金</t>
    <rPh sb="0" eb="2">
      <t>ミシュウ</t>
    </rPh>
    <rPh sb="2" eb="5">
      <t>ホジョキン</t>
    </rPh>
    <phoneticPr fontId="2"/>
  </si>
  <si>
    <t>百五リース㈱</t>
    <rPh sb="0" eb="2">
      <t>ヒャクゴ</t>
    </rPh>
    <phoneticPr fontId="2"/>
  </si>
  <si>
    <t>社会保険料</t>
    <rPh sb="0" eb="2">
      <t>シャカイ</t>
    </rPh>
    <rPh sb="2" eb="5">
      <t>ホケンリョウ</t>
    </rPh>
    <phoneticPr fontId="2"/>
  </si>
  <si>
    <t>リース債務</t>
    <rPh sb="3" eb="5">
      <t>サイム</t>
    </rPh>
    <phoneticPr fontId="2"/>
  </si>
  <si>
    <t>百五リース㈱</t>
    <rPh sb="0" eb="2">
      <t>ヒャクゴ</t>
    </rPh>
    <phoneticPr fontId="2"/>
  </si>
  <si>
    <t>有形リース資産</t>
    <rPh sb="0" eb="2">
      <t>ユウケイ</t>
    </rPh>
    <rPh sb="5" eb="7">
      <t>シサン</t>
    </rPh>
    <phoneticPr fontId="2"/>
  </si>
  <si>
    <t>無形リース資産</t>
    <rPh sb="0" eb="2">
      <t>ムケイ</t>
    </rPh>
    <rPh sb="5" eb="7">
      <t>シサン</t>
    </rPh>
    <phoneticPr fontId="2"/>
  </si>
  <si>
    <t>入所者結核健康診断補助金</t>
    <rPh sb="0" eb="3">
      <t>ニュウショシャ</t>
    </rPh>
    <rPh sb="3" eb="5">
      <t>ケッカク</t>
    </rPh>
    <rPh sb="5" eb="7">
      <t>ケンコウ</t>
    </rPh>
    <rPh sb="7" eb="9">
      <t>シンダン</t>
    </rPh>
    <rPh sb="9" eb="12">
      <t>ホジョキン</t>
    </rPh>
    <phoneticPr fontId="2"/>
  </si>
  <si>
    <t>たちばな園</t>
    <phoneticPr fontId="2"/>
  </si>
  <si>
    <t>ノートパソコン、サーバー</t>
    <phoneticPr fontId="2"/>
  </si>
  <si>
    <r>
      <t>ほのぼのＮＥＸＴ等</t>
    </r>
    <r>
      <rPr>
        <sz val="8"/>
        <rFont val="ＭＳ Ｐ明朝"/>
        <family val="1"/>
        <charset val="128"/>
      </rPr>
      <t>（たちばな園）</t>
    </r>
    <rPh sb="8" eb="9">
      <t>トウ</t>
    </rPh>
    <rPh sb="14" eb="15">
      <t>エン</t>
    </rPh>
    <phoneticPr fontId="2"/>
  </si>
  <si>
    <t>利用者援助等に必要なソフトウェア</t>
    <rPh sb="0" eb="3">
      <t>リヨウシャ</t>
    </rPh>
    <rPh sb="3" eb="5">
      <t>エンジョ</t>
    </rPh>
    <rPh sb="5" eb="6">
      <t>トウ</t>
    </rPh>
    <rPh sb="7" eb="9">
      <t>ヒツヨウ</t>
    </rPh>
    <phoneticPr fontId="2"/>
  </si>
  <si>
    <t>事務処理・利用者援助等に必要なＯＡ機器</t>
    <rPh sb="0" eb="2">
      <t>ジム</t>
    </rPh>
    <rPh sb="2" eb="4">
      <t>ショリ</t>
    </rPh>
    <rPh sb="5" eb="8">
      <t>リヨウシャ</t>
    </rPh>
    <rPh sb="8" eb="10">
      <t>エンジョ</t>
    </rPh>
    <rPh sb="10" eb="11">
      <t>トウ</t>
    </rPh>
    <rPh sb="12" eb="14">
      <t>ヒツヨウ</t>
    </rPh>
    <rPh sb="17" eb="19">
      <t>キキ</t>
    </rPh>
    <phoneticPr fontId="2"/>
  </si>
  <si>
    <t>利用者園内事故見舞費用</t>
    <rPh sb="0" eb="3">
      <t>リヨウシャ</t>
    </rPh>
    <rPh sb="3" eb="5">
      <t>エンナイ</t>
    </rPh>
    <rPh sb="5" eb="7">
      <t>ジコ</t>
    </rPh>
    <rPh sb="7" eb="9">
      <t>ミマイ</t>
    </rPh>
    <rPh sb="9" eb="11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</si>
</sst>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/>
  </cellStyleXfs>
  <cellXfs count="149">
    <xf numFmtId="0" fontId="0" fillId="0" borderId="0" xfId="0"/>
    <xf numFmtId="0" fontId="8" fillId="0" borderId="0" xfId="6" applyFont="1"/>
    <xf numFmtId="0" fontId="8" fillId="0" borderId="0" xfId="6" applyFont="1" applyFill="1" applyBorder="1"/>
    <xf numFmtId="0" fontId="9" fillId="0" borderId="0" xfId="6" applyFont="1" applyFill="1"/>
    <xf numFmtId="0" fontId="9" fillId="0" borderId="0" xfId="6" applyFont="1" applyFill="1" applyBorder="1"/>
    <xf numFmtId="0" fontId="11" fillId="0" borderId="0" xfId="6" applyFont="1" applyAlignment="1">
      <alignment vertical="center"/>
    </xf>
    <xf numFmtId="0" fontId="11" fillId="0" borderId="0" xfId="6" applyFont="1" applyFill="1" applyBorder="1" applyAlignment="1">
      <alignment vertical="center"/>
    </xf>
    <xf numFmtId="0" fontId="10" fillId="0" borderId="0" xfId="6" applyFont="1" applyBorder="1"/>
    <xf numFmtId="0" fontId="10" fillId="0" borderId="0" xfId="6" applyFont="1" applyFill="1" applyBorder="1"/>
    <xf numFmtId="0" fontId="10" fillId="0" borderId="0" xfId="6" applyFont="1"/>
    <xf numFmtId="0" fontId="10" fillId="0" borderId="0" xfId="6" applyFont="1" applyAlignment="1">
      <alignment vertical="center"/>
    </xf>
    <xf numFmtId="0" fontId="10" fillId="0" borderId="0" xfId="6" applyFont="1" applyFill="1" applyBorder="1" applyAlignment="1">
      <alignment vertical="center"/>
    </xf>
    <xf numFmtId="0" fontId="13" fillId="0" borderId="0" xfId="6" applyFont="1" applyFill="1" applyBorder="1"/>
    <xf numFmtId="0" fontId="13" fillId="0" borderId="0" xfId="6" applyFont="1" applyBorder="1"/>
    <xf numFmtId="0" fontId="10" fillId="0" borderId="0" xfId="6" applyFont="1" applyFill="1"/>
    <xf numFmtId="0" fontId="14" fillId="0" borderId="0" xfId="6" applyFont="1" applyFill="1" applyBorder="1" applyAlignment="1">
      <alignment horizontal="center"/>
    </xf>
    <xf numFmtId="0" fontId="14" fillId="0" borderId="0" xfId="6" applyFont="1" applyFill="1" applyAlignment="1">
      <alignment horizontal="center"/>
    </xf>
    <xf numFmtId="0" fontId="14" fillId="0" borderId="0" xfId="6" applyFont="1" applyFill="1" applyBorder="1"/>
    <xf numFmtId="0" fontId="14" fillId="0" borderId="0" xfId="6" applyFont="1" applyFill="1"/>
    <xf numFmtId="0" fontId="15" fillId="0" borderId="0" xfId="6" applyFont="1" applyFill="1" applyBorder="1" applyAlignment="1">
      <alignment horizontal="left"/>
    </xf>
    <xf numFmtId="0" fontId="15" fillId="0" borderId="0" xfId="6" applyFont="1" applyFill="1" applyBorder="1"/>
    <xf numFmtId="0" fontId="15" fillId="0" borderId="0" xfId="6" applyFont="1" applyFill="1" applyBorder="1" applyAlignment="1"/>
    <xf numFmtId="0" fontId="15" fillId="0" borderId="0" xfId="6" applyFont="1" applyFill="1" applyAlignment="1"/>
    <xf numFmtId="49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0" xfId="6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left" vertical="center"/>
    </xf>
    <xf numFmtId="38" fontId="6" fillId="0" borderId="5" xfId="1" applyFont="1" applyFill="1" applyBorder="1" applyAlignment="1">
      <alignment vertical="center"/>
    </xf>
    <xf numFmtId="0" fontId="6" fillId="0" borderId="12" xfId="7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38" fontId="6" fillId="0" borderId="11" xfId="1" applyFont="1" applyFill="1" applyBorder="1" applyAlignment="1">
      <alignment vertical="center"/>
    </xf>
    <xf numFmtId="49" fontId="6" fillId="0" borderId="8" xfId="6" applyNumberFormat="1" applyFont="1" applyFill="1" applyBorder="1" applyAlignment="1">
      <alignment vertical="center"/>
    </xf>
    <xf numFmtId="0" fontId="6" fillId="0" borderId="14" xfId="6" applyFont="1" applyFill="1" applyBorder="1" applyAlignment="1">
      <alignment vertical="center"/>
    </xf>
    <xf numFmtId="38" fontId="6" fillId="0" borderId="6" xfId="1" applyFont="1" applyFill="1" applyBorder="1" applyAlignment="1">
      <alignment horizontal="right" vertical="center"/>
    </xf>
    <xf numFmtId="49" fontId="6" fillId="0" borderId="13" xfId="6" applyNumberFormat="1" applyFont="1" applyFill="1" applyBorder="1" applyAlignment="1">
      <alignment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12" xfId="6" applyFont="1" applyFill="1" applyBorder="1" applyAlignment="1">
      <alignment horizontal="left" vertical="center"/>
    </xf>
    <xf numFmtId="49" fontId="6" fillId="0" borderId="10" xfId="6" applyNumberFormat="1" applyFont="1" applyFill="1" applyBorder="1" applyAlignment="1">
      <alignment vertical="center"/>
    </xf>
    <xf numFmtId="0" fontId="6" fillId="0" borderId="15" xfId="6" applyFont="1" applyFill="1" applyBorder="1" applyAlignment="1">
      <alignment vertical="center"/>
    </xf>
    <xf numFmtId="0" fontId="6" fillId="0" borderId="9" xfId="6" applyFont="1" applyFill="1" applyBorder="1" applyAlignment="1">
      <alignment horizontal="left" vertical="center"/>
    </xf>
    <xf numFmtId="49" fontId="6" fillId="0" borderId="3" xfId="6" applyNumberFormat="1" applyFont="1" applyFill="1" applyBorder="1" applyAlignment="1">
      <alignment vertical="center"/>
    </xf>
    <xf numFmtId="0" fontId="6" fillId="0" borderId="7" xfId="6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3" xfId="6" applyNumberFormat="1" applyFont="1" applyFill="1" applyBorder="1" applyAlignment="1">
      <alignment horizontal="left" vertical="center"/>
    </xf>
    <xf numFmtId="49" fontId="6" fillId="0" borderId="8" xfId="6" applyNumberFormat="1" applyFont="1" applyFill="1" applyBorder="1" applyAlignment="1">
      <alignment horizontal="left" vertical="center"/>
    </xf>
    <xf numFmtId="0" fontId="6" fillId="0" borderId="3" xfId="6" applyFont="1" applyFill="1" applyBorder="1" applyAlignment="1">
      <alignment vertical="center"/>
    </xf>
    <xf numFmtId="0" fontId="6" fillId="0" borderId="11" xfId="7" applyNumberFormat="1" applyFont="1" applyFill="1" applyBorder="1" applyAlignment="1">
      <alignment horizontal="left" vertical="center"/>
    </xf>
    <xf numFmtId="49" fontId="6" fillId="0" borderId="7" xfId="6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/>
    </xf>
    <xf numFmtId="38" fontId="6" fillId="0" borderId="16" xfId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38" fontId="6" fillId="0" borderId="17" xfId="1" applyFont="1" applyFill="1" applyBorder="1" applyAlignment="1">
      <alignment horizontal="right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3" xfId="6" applyNumberFormat="1" applyFont="1" applyFill="1" applyBorder="1" applyAlignment="1">
      <alignment horizontal="center" vertical="center"/>
    </xf>
    <xf numFmtId="49" fontId="6" fillId="0" borderId="7" xfId="6" applyNumberFormat="1" applyFont="1" applyFill="1" applyBorder="1" applyAlignment="1">
      <alignment horizontal="center" vertical="center"/>
    </xf>
    <xf numFmtId="49" fontId="6" fillId="0" borderId="7" xfId="6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/>
    </xf>
    <xf numFmtId="38" fontId="6" fillId="0" borderId="18" xfId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0" xfId="6" applyFont="1" applyBorder="1"/>
    <xf numFmtId="38" fontId="6" fillId="0" borderId="14" xfId="1" applyFont="1" applyFill="1" applyBorder="1" applyAlignment="1">
      <alignment horizontal="right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7" xfId="6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1" xfId="6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38" fontId="6" fillId="0" borderId="2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</cellXfs>
  <cellStyles count="8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③10.29計算書類様式案" xfId="7" xr:uid="{00000000-0005-0000-0000-000006000000}"/>
    <cellStyle name="標準_事務連絡 様式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J147"/>
  <sheetViews>
    <sheetView tabSelected="1" zoomScaleNormal="100" workbookViewId="0">
      <pane ySplit="4" topLeftCell="A62" activePane="bottomLeft" state="frozen"/>
      <selection pane="bottomLeft" activeCell="C62" sqref="C62"/>
    </sheetView>
  </sheetViews>
  <sheetFormatPr defaultRowHeight="14.25" x14ac:dyDescent="0.15"/>
  <cols>
    <col min="1" max="1" width="3.33203125" style="23" customWidth="1"/>
    <col min="2" max="2" width="3.33203125" style="24" customWidth="1"/>
    <col min="3" max="3" width="28.83203125" style="25" customWidth="1"/>
    <col min="4" max="4" width="38.83203125" style="26" customWidth="1"/>
    <col min="5" max="5" width="12.83203125" style="26" customWidth="1"/>
    <col min="6" max="6" width="42.83203125" style="26" customWidth="1"/>
    <col min="7" max="9" width="19.83203125" style="26" customWidth="1"/>
    <col min="10" max="10" width="9.33203125" style="2"/>
    <col min="11" max="16384" width="9.33203125" style="1"/>
  </cols>
  <sheetData>
    <row r="1" spans="1:10" ht="15" customHeight="1" x14ac:dyDescent="0.15">
      <c r="A1" s="88" t="s">
        <v>103</v>
      </c>
      <c r="I1" s="103" t="s">
        <v>106</v>
      </c>
    </row>
    <row r="2" spans="1:10" ht="21" customHeight="1" x14ac:dyDescent="0.15">
      <c r="A2" s="142" t="s">
        <v>52</v>
      </c>
      <c r="B2" s="142"/>
      <c r="C2" s="142"/>
      <c r="D2" s="142"/>
      <c r="E2" s="142"/>
      <c r="F2" s="142"/>
      <c r="G2" s="142"/>
      <c r="H2" s="142"/>
      <c r="I2" s="142"/>
    </row>
    <row r="3" spans="1:10" ht="15" customHeight="1" x14ac:dyDescent="0.15">
      <c r="A3" s="143" t="s">
        <v>147</v>
      </c>
      <c r="B3" s="143"/>
      <c r="C3" s="143"/>
      <c r="D3" s="143"/>
      <c r="E3" s="143"/>
      <c r="F3" s="143"/>
      <c r="G3" s="143"/>
      <c r="H3" s="143"/>
      <c r="I3" s="143"/>
    </row>
    <row r="4" spans="1:10" s="22" customFormat="1" ht="14.25" customHeight="1" x14ac:dyDescent="0.2">
      <c r="A4" s="144" t="s">
        <v>56</v>
      </c>
      <c r="B4" s="144"/>
      <c r="C4" s="144"/>
      <c r="D4" s="105" t="s">
        <v>57</v>
      </c>
      <c r="E4" s="105" t="s">
        <v>58</v>
      </c>
      <c r="F4" s="105" t="s">
        <v>3</v>
      </c>
      <c r="G4" s="105" t="s">
        <v>62</v>
      </c>
      <c r="H4" s="105" t="s">
        <v>63</v>
      </c>
      <c r="I4" s="105" t="s">
        <v>60</v>
      </c>
      <c r="J4" s="21"/>
    </row>
    <row r="5" spans="1:10" s="16" customFormat="1" ht="14.25" customHeight="1" x14ac:dyDescent="0.2">
      <c r="A5" s="90" t="s">
        <v>61</v>
      </c>
      <c r="B5" s="91"/>
      <c r="C5" s="91"/>
      <c r="D5" s="91"/>
      <c r="E5" s="91"/>
      <c r="F5" s="91"/>
      <c r="G5" s="91"/>
      <c r="H5" s="91"/>
      <c r="I5" s="92"/>
      <c r="J5" s="15"/>
    </row>
    <row r="6" spans="1:10" s="18" customFormat="1" ht="14.25" customHeight="1" x14ac:dyDescent="0.2">
      <c r="A6" s="27"/>
      <c r="B6" s="106" t="s">
        <v>35</v>
      </c>
      <c r="C6" s="28"/>
      <c r="D6" s="106"/>
      <c r="E6" s="106"/>
      <c r="F6" s="106"/>
      <c r="G6" s="106"/>
      <c r="H6" s="106"/>
      <c r="I6" s="29"/>
      <c r="J6" s="17"/>
    </row>
    <row r="7" spans="1:10" s="18" customFormat="1" ht="14.25" customHeight="1" x14ac:dyDescent="0.2">
      <c r="A7" s="30"/>
      <c r="B7" s="43"/>
      <c r="C7" s="31" t="s">
        <v>34</v>
      </c>
      <c r="D7" s="32"/>
      <c r="E7" s="73"/>
      <c r="F7" s="32"/>
      <c r="G7" s="73"/>
      <c r="H7" s="73"/>
      <c r="I7" s="49"/>
      <c r="J7" s="17"/>
    </row>
    <row r="8" spans="1:10" s="8" customFormat="1" ht="14.25" customHeight="1" x14ac:dyDescent="0.15">
      <c r="A8" s="34"/>
      <c r="B8" s="35"/>
      <c r="C8" s="36" t="s">
        <v>107</v>
      </c>
      <c r="D8" s="37" t="s">
        <v>0</v>
      </c>
      <c r="E8" s="74" t="s">
        <v>66</v>
      </c>
      <c r="F8" s="32" t="s">
        <v>59</v>
      </c>
      <c r="G8" s="74" t="s">
        <v>66</v>
      </c>
      <c r="H8" s="74" t="s">
        <v>66</v>
      </c>
      <c r="I8" s="39">
        <v>58849</v>
      </c>
    </row>
    <row r="9" spans="1:10" s="8" customFormat="1" ht="14.25" customHeight="1" x14ac:dyDescent="0.15">
      <c r="A9" s="34"/>
      <c r="B9" s="35"/>
      <c r="C9" s="36" t="s">
        <v>107</v>
      </c>
      <c r="D9" s="37" t="s">
        <v>1</v>
      </c>
      <c r="E9" s="74" t="s">
        <v>66</v>
      </c>
      <c r="F9" s="32" t="s">
        <v>59</v>
      </c>
      <c r="G9" s="74" t="s">
        <v>66</v>
      </c>
      <c r="H9" s="74" t="s">
        <v>66</v>
      </c>
      <c r="I9" s="39">
        <v>56930</v>
      </c>
    </row>
    <row r="10" spans="1:10" s="8" customFormat="1" ht="14.25" customHeight="1" x14ac:dyDescent="0.15">
      <c r="A10" s="34"/>
      <c r="B10" s="35"/>
      <c r="C10" s="36" t="s">
        <v>77</v>
      </c>
      <c r="D10" s="32" t="s">
        <v>33</v>
      </c>
      <c r="E10" s="74" t="s">
        <v>66</v>
      </c>
      <c r="F10" s="32" t="s">
        <v>59</v>
      </c>
      <c r="G10" s="74" t="s">
        <v>66</v>
      </c>
      <c r="H10" s="74" t="s">
        <v>66</v>
      </c>
      <c r="I10" s="39">
        <v>11454086</v>
      </c>
    </row>
    <row r="11" spans="1:10" s="8" customFormat="1" ht="14.25" customHeight="1" x14ac:dyDescent="0.15">
      <c r="A11" s="34"/>
      <c r="B11" s="35"/>
      <c r="C11" s="36" t="s">
        <v>78</v>
      </c>
      <c r="D11" s="32" t="s">
        <v>32</v>
      </c>
      <c r="E11" s="74" t="s">
        <v>66</v>
      </c>
      <c r="F11" s="32" t="s">
        <v>59</v>
      </c>
      <c r="G11" s="74" t="s">
        <v>66</v>
      </c>
      <c r="H11" s="74" t="s">
        <v>66</v>
      </c>
      <c r="I11" s="39">
        <v>175320469</v>
      </c>
    </row>
    <row r="12" spans="1:10" s="8" customFormat="1" ht="14.25" customHeight="1" x14ac:dyDescent="0.15">
      <c r="A12" s="34"/>
      <c r="B12" s="35"/>
      <c r="C12" s="36" t="s">
        <v>79</v>
      </c>
      <c r="D12" s="32" t="s">
        <v>47</v>
      </c>
      <c r="E12" s="74" t="s">
        <v>66</v>
      </c>
      <c r="F12" s="32" t="s">
        <v>59</v>
      </c>
      <c r="G12" s="74" t="s">
        <v>66</v>
      </c>
      <c r="H12" s="74" t="s">
        <v>66</v>
      </c>
      <c r="I12" s="39">
        <v>60975219</v>
      </c>
    </row>
    <row r="13" spans="1:10" s="8" customFormat="1" ht="14.25" customHeight="1" x14ac:dyDescent="0.15">
      <c r="A13" s="34"/>
      <c r="B13" s="35"/>
      <c r="C13" s="35"/>
      <c r="D13" s="52"/>
      <c r="E13" s="106"/>
      <c r="F13" s="106" t="s">
        <v>65</v>
      </c>
      <c r="G13" s="106"/>
      <c r="H13" s="53"/>
      <c r="I13" s="44">
        <f>SUM(I8:I12)</f>
        <v>247865553</v>
      </c>
    </row>
    <row r="14" spans="1:10" s="8" customFormat="1" ht="14.25" customHeight="1" x14ac:dyDescent="0.15">
      <c r="A14" s="34"/>
      <c r="B14" s="35"/>
      <c r="C14" s="36" t="s">
        <v>38</v>
      </c>
      <c r="D14" s="122" t="s">
        <v>108</v>
      </c>
      <c r="E14" s="82" t="s">
        <v>66</v>
      </c>
      <c r="F14" s="118" t="s">
        <v>69</v>
      </c>
      <c r="G14" s="82" t="s">
        <v>66</v>
      </c>
      <c r="H14" s="82" t="s">
        <v>66</v>
      </c>
      <c r="I14" s="119">
        <v>93092868</v>
      </c>
    </row>
    <row r="15" spans="1:10" s="8" customFormat="1" ht="14.25" customHeight="1" x14ac:dyDescent="0.15">
      <c r="A15" s="34"/>
      <c r="B15" s="35"/>
      <c r="C15" s="42" t="s">
        <v>148</v>
      </c>
      <c r="D15" s="121" t="s">
        <v>0</v>
      </c>
      <c r="E15" s="83" t="s">
        <v>66</v>
      </c>
      <c r="F15" s="78" t="s">
        <v>155</v>
      </c>
      <c r="G15" s="83" t="s">
        <v>66</v>
      </c>
      <c r="H15" s="83" t="s">
        <v>66</v>
      </c>
      <c r="I15" s="79">
        <v>38898</v>
      </c>
    </row>
    <row r="16" spans="1:10" s="8" customFormat="1" ht="14.25" customHeight="1" x14ac:dyDescent="0.15">
      <c r="A16" s="34"/>
      <c r="B16" s="35"/>
      <c r="C16" s="42" t="s">
        <v>145</v>
      </c>
      <c r="D16" s="121" t="s">
        <v>108</v>
      </c>
      <c r="E16" s="83" t="s">
        <v>66</v>
      </c>
      <c r="F16" s="78" t="s">
        <v>161</v>
      </c>
      <c r="G16" s="83" t="s">
        <v>66</v>
      </c>
      <c r="H16" s="83" t="s">
        <v>66</v>
      </c>
      <c r="I16" s="79">
        <v>40000</v>
      </c>
    </row>
    <row r="17" spans="1:10" s="8" customFormat="1" ht="14.25" customHeight="1" x14ac:dyDescent="0.15">
      <c r="A17" s="34"/>
      <c r="B17" s="35"/>
      <c r="C17" s="42" t="s">
        <v>31</v>
      </c>
      <c r="D17" s="121" t="s">
        <v>156</v>
      </c>
      <c r="E17" s="83" t="s">
        <v>66</v>
      </c>
      <c r="F17" s="78" t="s">
        <v>70</v>
      </c>
      <c r="G17" s="83" t="s">
        <v>66</v>
      </c>
      <c r="H17" s="83" t="s">
        <v>66</v>
      </c>
      <c r="I17" s="79">
        <v>205050</v>
      </c>
    </row>
    <row r="18" spans="1:10" s="8" customFormat="1" ht="14.25" customHeight="1" x14ac:dyDescent="0.15">
      <c r="A18" s="34"/>
      <c r="B18" s="35"/>
      <c r="C18" s="42" t="s">
        <v>48</v>
      </c>
      <c r="D18" s="37" t="s">
        <v>108</v>
      </c>
      <c r="E18" s="80" t="s">
        <v>80</v>
      </c>
      <c r="F18" s="32" t="s">
        <v>71</v>
      </c>
      <c r="G18" s="81" t="s">
        <v>66</v>
      </c>
      <c r="H18" s="81" t="s">
        <v>66</v>
      </c>
      <c r="I18" s="39">
        <v>612277</v>
      </c>
    </row>
    <row r="19" spans="1:10" s="7" customFormat="1" ht="14.25" customHeight="1" x14ac:dyDescent="0.15">
      <c r="A19" s="93"/>
      <c r="B19" s="43"/>
      <c r="C19" s="43"/>
      <c r="D19" s="43" t="s">
        <v>144</v>
      </c>
      <c r="E19" s="94"/>
      <c r="F19" s="43"/>
      <c r="G19" s="43">
        <v>0</v>
      </c>
      <c r="H19" s="43">
        <v>0</v>
      </c>
      <c r="I19" s="44">
        <f>SUM(I13:I18:I18)</f>
        <v>341854646</v>
      </c>
      <c r="J19" s="8"/>
    </row>
    <row r="20" spans="1:10" s="17" customFormat="1" ht="14.25" customHeight="1" x14ac:dyDescent="0.2">
      <c r="A20" s="30"/>
      <c r="B20" s="43" t="s">
        <v>30</v>
      </c>
      <c r="C20" s="45"/>
      <c r="D20" s="43"/>
      <c r="E20" s="43"/>
      <c r="F20" s="43"/>
      <c r="G20" s="43"/>
      <c r="H20" s="43"/>
      <c r="I20" s="46"/>
    </row>
    <row r="21" spans="1:10" s="17" customFormat="1" ht="14.25" customHeight="1" x14ac:dyDescent="0.2">
      <c r="A21" s="27"/>
      <c r="B21" s="106"/>
      <c r="C21" s="28" t="s">
        <v>53</v>
      </c>
      <c r="D21" s="106"/>
      <c r="E21" s="106"/>
      <c r="F21" s="106"/>
      <c r="G21" s="106"/>
      <c r="H21" s="106"/>
      <c r="I21" s="29"/>
    </row>
    <row r="22" spans="1:10" s="7" customFormat="1" ht="14.25" customHeight="1" x14ac:dyDescent="0.15">
      <c r="A22" s="47"/>
      <c r="B22" s="48"/>
      <c r="C22" s="31" t="s">
        <v>130</v>
      </c>
      <c r="D22" s="33" t="s">
        <v>24</v>
      </c>
      <c r="E22" s="73" t="s">
        <v>66</v>
      </c>
      <c r="F22" s="33" t="s">
        <v>109</v>
      </c>
      <c r="G22" s="73" t="s">
        <v>66</v>
      </c>
      <c r="H22" s="73" t="s">
        <v>66</v>
      </c>
      <c r="I22" s="49"/>
      <c r="J22" s="8"/>
    </row>
    <row r="23" spans="1:10" s="7" customFormat="1" ht="14.25" customHeight="1" x14ac:dyDescent="0.15">
      <c r="A23" s="50"/>
      <c r="B23" s="37"/>
      <c r="C23" s="36"/>
      <c r="D23" s="38"/>
      <c r="E23" s="74"/>
      <c r="F23" s="32" t="s">
        <v>110</v>
      </c>
      <c r="G23" s="74" t="s">
        <v>66</v>
      </c>
      <c r="H23" s="74" t="s">
        <v>66</v>
      </c>
      <c r="I23" s="39"/>
      <c r="J23" s="8"/>
    </row>
    <row r="24" spans="1:10" s="7" customFormat="1" ht="14.25" customHeight="1" x14ac:dyDescent="0.15">
      <c r="A24" s="50"/>
      <c r="B24" s="37"/>
      <c r="C24" s="36"/>
      <c r="D24" s="77"/>
      <c r="E24" s="83"/>
      <c r="F24" s="78" t="s">
        <v>111</v>
      </c>
      <c r="G24" s="83" t="s">
        <v>66</v>
      </c>
      <c r="H24" s="83" t="s">
        <v>66</v>
      </c>
      <c r="I24" s="79">
        <v>23462473</v>
      </c>
      <c r="J24" s="8"/>
    </row>
    <row r="25" spans="1:10" s="7" customFormat="1" ht="14.25" customHeight="1" x14ac:dyDescent="0.15">
      <c r="A25" s="50"/>
      <c r="B25" s="37"/>
      <c r="C25" s="36"/>
      <c r="D25" s="38" t="s">
        <v>23</v>
      </c>
      <c r="E25" s="74" t="s">
        <v>66</v>
      </c>
      <c r="F25" s="123" t="s">
        <v>112</v>
      </c>
      <c r="G25" s="74" t="s">
        <v>66</v>
      </c>
      <c r="H25" s="74" t="s">
        <v>66</v>
      </c>
      <c r="I25" s="39"/>
      <c r="J25" s="8"/>
    </row>
    <row r="26" spans="1:10" s="7" customFormat="1" ht="14.25" customHeight="1" x14ac:dyDescent="0.15">
      <c r="A26" s="50"/>
      <c r="B26" s="37"/>
      <c r="C26" s="36"/>
      <c r="D26" s="38" t="s">
        <v>29</v>
      </c>
      <c r="E26" s="74" t="s">
        <v>66</v>
      </c>
      <c r="F26" s="32" t="s">
        <v>110</v>
      </c>
      <c r="G26" s="74" t="s">
        <v>66</v>
      </c>
      <c r="H26" s="74" t="s">
        <v>66</v>
      </c>
      <c r="I26" s="39"/>
      <c r="J26" s="8"/>
    </row>
    <row r="27" spans="1:10" s="7" customFormat="1" ht="14.25" customHeight="1" x14ac:dyDescent="0.15">
      <c r="A27" s="50"/>
      <c r="B27" s="37"/>
      <c r="C27" s="36"/>
      <c r="D27" s="38" t="s">
        <v>21</v>
      </c>
      <c r="E27" s="74" t="s">
        <v>66</v>
      </c>
      <c r="F27" s="32" t="s">
        <v>111</v>
      </c>
      <c r="G27" s="74" t="s">
        <v>66</v>
      </c>
      <c r="H27" s="74" t="s">
        <v>66</v>
      </c>
      <c r="I27" s="39"/>
      <c r="J27" s="8"/>
    </row>
    <row r="28" spans="1:10" s="7" customFormat="1" ht="14.25" customHeight="1" x14ac:dyDescent="0.15">
      <c r="A28" s="50"/>
      <c r="B28" s="37"/>
      <c r="C28" s="36"/>
      <c r="D28" s="77" t="s">
        <v>20</v>
      </c>
      <c r="E28" s="83" t="s">
        <v>66</v>
      </c>
      <c r="F28" s="77"/>
      <c r="G28" s="83" t="s">
        <v>66</v>
      </c>
      <c r="H28" s="83" t="s">
        <v>66</v>
      </c>
      <c r="I28" s="79">
        <v>33000000</v>
      </c>
      <c r="J28" s="8"/>
    </row>
    <row r="29" spans="1:10" s="7" customFormat="1" ht="14.25" customHeight="1" x14ac:dyDescent="0.15">
      <c r="A29" s="50"/>
      <c r="B29" s="37"/>
      <c r="C29" s="36"/>
      <c r="D29" s="38" t="s">
        <v>28</v>
      </c>
      <c r="E29" s="74" t="s">
        <v>66</v>
      </c>
      <c r="F29" s="123" t="s">
        <v>112</v>
      </c>
      <c r="G29" s="74" t="s">
        <v>66</v>
      </c>
      <c r="H29" s="74" t="s">
        <v>66</v>
      </c>
      <c r="I29" s="39"/>
      <c r="J29" s="8"/>
    </row>
    <row r="30" spans="1:10" s="7" customFormat="1" ht="14.25" customHeight="1" x14ac:dyDescent="0.15">
      <c r="A30" s="50"/>
      <c r="B30" s="37"/>
      <c r="C30" s="36"/>
      <c r="D30" s="38" t="s">
        <v>113</v>
      </c>
      <c r="E30" s="74"/>
      <c r="F30" s="32" t="s">
        <v>110</v>
      </c>
      <c r="G30" s="74" t="s">
        <v>66</v>
      </c>
      <c r="H30" s="74" t="s">
        <v>66</v>
      </c>
      <c r="I30" s="39"/>
      <c r="J30" s="8"/>
    </row>
    <row r="31" spans="1:10" s="7" customFormat="1" ht="14.25" customHeight="1" x14ac:dyDescent="0.15">
      <c r="A31" s="50"/>
      <c r="B31" s="37"/>
      <c r="C31" s="36"/>
      <c r="D31" s="77"/>
      <c r="E31" s="83" t="s">
        <v>66</v>
      </c>
      <c r="F31" s="77" t="s">
        <v>111</v>
      </c>
      <c r="G31" s="83" t="s">
        <v>66</v>
      </c>
      <c r="H31" s="83" t="s">
        <v>66</v>
      </c>
      <c r="I31" s="79">
        <v>1265000</v>
      </c>
      <c r="J31" s="8"/>
    </row>
    <row r="32" spans="1:10" s="7" customFormat="1" ht="14.25" customHeight="1" x14ac:dyDescent="0.15">
      <c r="A32" s="50"/>
      <c r="B32" s="37"/>
      <c r="C32" s="36"/>
      <c r="D32" s="38" t="s">
        <v>27</v>
      </c>
      <c r="E32" s="74" t="s">
        <v>66</v>
      </c>
      <c r="F32" s="123" t="s">
        <v>112</v>
      </c>
      <c r="G32" s="74" t="s">
        <v>66</v>
      </c>
      <c r="H32" s="74" t="s">
        <v>66</v>
      </c>
      <c r="I32" s="39"/>
      <c r="J32" s="8"/>
    </row>
    <row r="33" spans="1:10" s="7" customFormat="1" ht="14.25" customHeight="1" x14ac:dyDescent="0.15">
      <c r="A33" s="50"/>
      <c r="B33" s="37"/>
      <c r="C33" s="36"/>
      <c r="D33" s="38" t="s">
        <v>22</v>
      </c>
      <c r="E33" s="74" t="s">
        <v>66</v>
      </c>
      <c r="F33" s="32" t="s">
        <v>110</v>
      </c>
      <c r="G33" s="74" t="s">
        <v>66</v>
      </c>
      <c r="H33" s="74" t="s">
        <v>66</v>
      </c>
      <c r="I33" s="39"/>
      <c r="J33" s="8"/>
    </row>
    <row r="34" spans="1:10" s="7" customFormat="1" ht="14.25" customHeight="1" x14ac:dyDescent="0.15">
      <c r="A34" s="50"/>
      <c r="B34" s="37"/>
      <c r="C34" s="36"/>
      <c r="D34" s="38" t="s">
        <v>26</v>
      </c>
      <c r="E34" s="74" t="s">
        <v>66</v>
      </c>
      <c r="F34" s="32" t="s">
        <v>111</v>
      </c>
      <c r="G34" s="74" t="s">
        <v>66</v>
      </c>
      <c r="H34" s="74" t="s">
        <v>66</v>
      </c>
      <c r="I34" s="39"/>
      <c r="J34" s="8"/>
    </row>
    <row r="35" spans="1:10" s="7" customFormat="1" ht="14.25" customHeight="1" x14ac:dyDescent="0.15">
      <c r="A35" s="50"/>
      <c r="B35" s="37"/>
      <c r="C35" s="36"/>
      <c r="D35" s="38" t="s">
        <v>25</v>
      </c>
      <c r="E35" s="81" t="s">
        <v>66</v>
      </c>
      <c r="F35" s="32"/>
      <c r="G35" s="81" t="s">
        <v>66</v>
      </c>
      <c r="H35" s="81" t="s">
        <v>66</v>
      </c>
      <c r="I35" s="51">
        <v>11759640</v>
      </c>
      <c r="J35" s="8"/>
    </row>
    <row r="36" spans="1:10" s="7" customFormat="1" ht="14.25" customHeight="1" x14ac:dyDescent="0.15">
      <c r="A36" s="50"/>
      <c r="B36" s="37"/>
      <c r="C36" s="36"/>
      <c r="D36" s="52"/>
      <c r="E36" s="106"/>
      <c r="F36" s="106" t="s">
        <v>65</v>
      </c>
      <c r="G36" s="106"/>
      <c r="H36" s="53"/>
      <c r="I36" s="54">
        <f>SUM(I22:I35)</f>
        <v>69487113</v>
      </c>
      <c r="J36" s="8"/>
    </row>
    <row r="37" spans="1:10" s="13" customFormat="1" ht="14.25" customHeight="1" x14ac:dyDescent="0.15">
      <c r="A37" s="50"/>
      <c r="B37" s="37"/>
      <c r="C37" s="36" t="s">
        <v>129</v>
      </c>
      <c r="D37" s="38" t="s">
        <v>117</v>
      </c>
      <c r="E37" s="86" t="s">
        <v>83</v>
      </c>
      <c r="F37" s="32" t="s">
        <v>109</v>
      </c>
      <c r="G37" s="33"/>
      <c r="H37" s="33"/>
      <c r="I37" s="49"/>
      <c r="J37" s="12"/>
    </row>
    <row r="38" spans="1:10" s="13" customFormat="1" ht="14.25" customHeight="1" x14ac:dyDescent="0.15">
      <c r="A38" s="50"/>
      <c r="B38" s="37"/>
      <c r="C38" s="55"/>
      <c r="D38" s="77" t="s">
        <v>118</v>
      </c>
      <c r="E38" s="83"/>
      <c r="F38" s="85" t="s">
        <v>114</v>
      </c>
      <c r="G38" s="84">
        <v>227710144</v>
      </c>
      <c r="H38" s="84">
        <v>202571346</v>
      </c>
      <c r="I38" s="79">
        <f>SUM(G38-H38)</f>
        <v>25138798</v>
      </c>
      <c r="J38" s="12"/>
    </row>
    <row r="39" spans="1:10" s="13" customFormat="1" ht="14.25" customHeight="1" x14ac:dyDescent="0.15">
      <c r="A39" s="50"/>
      <c r="B39" s="37"/>
      <c r="C39" s="55"/>
      <c r="D39" s="38" t="s">
        <v>119</v>
      </c>
      <c r="E39" s="74" t="s">
        <v>95</v>
      </c>
      <c r="F39" s="32" t="s">
        <v>115</v>
      </c>
      <c r="G39" s="38"/>
      <c r="H39" s="38"/>
      <c r="I39" s="39"/>
      <c r="J39" s="12"/>
    </row>
    <row r="40" spans="1:10" s="13" customFormat="1" ht="14.25" customHeight="1" x14ac:dyDescent="0.15">
      <c r="A40" s="50"/>
      <c r="B40" s="37"/>
      <c r="C40" s="55"/>
      <c r="D40" s="77"/>
      <c r="E40" s="83"/>
      <c r="F40" s="85" t="s">
        <v>116</v>
      </c>
      <c r="G40" s="84">
        <v>123394000</v>
      </c>
      <c r="H40" s="84">
        <v>70019930</v>
      </c>
      <c r="I40" s="79">
        <f>SUM(G40-H40)</f>
        <v>53374070</v>
      </c>
      <c r="J40" s="12"/>
    </row>
    <row r="41" spans="1:10" s="13" customFormat="1" ht="14.25" customHeight="1" x14ac:dyDescent="0.15">
      <c r="A41" s="50"/>
      <c r="B41" s="37"/>
      <c r="C41" s="55"/>
      <c r="D41" s="38" t="s">
        <v>120</v>
      </c>
      <c r="E41" s="74" t="s">
        <v>96</v>
      </c>
      <c r="F41" s="32" t="s">
        <v>112</v>
      </c>
      <c r="G41" s="38"/>
      <c r="H41" s="38"/>
      <c r="I41" s="39"/>
      <c r="J41" s="12"/>
    </row>
    <row r="42" spans="1:10" s="8" customFormat="1" ht="14.25" customHeight="1" x14ac:dyDescent="0.15">
      <c r="A42" s="50"/>
      <c r="B42" s="37"/>
      <c r="C42" s="55"/>
      <c r="D42" s="77"/>
      <c r="E42" s="83"/>
      <c r="F42" s="85" t="s">
        <v>114</v>
      </c>
      <c r="G42" s="84">
        <v>135058496</v>
      </c>
      <c r="H42" s="84">
        <v>79988787</v>
      </c>
      <c r="I42" s="79">
        <f>SUM(G42-H42)</f>
        <v>55069709</v>
      </c>
    </row>
    <row r="43" spans="1:10" s="8" customFormat="1" ht="14.25" customHeight="1" x14ac:dyDescent="0.15">
      <c r="A43" s="50"/>
      <c r="B43" s="37"/>
      <c r="C43" s="55"/>
      <c r="D43" s="38" t="s">
        <v>121</v>
      </c>
      <c r="E43" s="74" t="s">
        <v>105</v>
      </c>
      <c r="F43" s="32" t="s">
        <v>112</v>
      </c>
      <c r="G43" s="38"/>
      <c r="H43" s="38"/>
      <c r="I43" s="39"/>
    </row>
    <row r="44" spans="1:10" s="8" customFormat="1" ht="14.25" customHeight="1" x14ac:dyDescent="0.15">
      <c r="A44" s="50"/>
      <c r="B44" s="37"/>
      <c r="C44" s="55"/>
      <c r="D44" s="77"/>
      <c r="E44" s="83"/>
      <c r="F44" s="85" t="s">
        <v>114</v>
      </c>
      <c r="G44" s="84">
        <v>24663451</v>
      </c>
      <c r="H44" s="84">
        <v>12002986</v>
      </c>
      <c r="I44" s="79">
        <f>SUM(G44-H44)</f>
        <v>12660465</v>
      </c>
    </row>
    <row r="45" spans="1:10" s="8" customFormat="1" ht="14.25" customHeight="1" x14ac:dyDescent="0.15">
      <c r="A45" s="50"/>
      <c r="B45" s="37"/>
      <c r="C45" s="55"/>
      <c r="D45" s="107" t="s">
        <v>84</v>
      </c>
      <c r="E45" s="108" t="s">
        <v>97</v>
      </c>
      <c r="F45" s="109" t="s">
        <v>123</v>
      </c>
      <c r="G45" s="110"/>
      <c r="H45" s="110"/>
      <c r="I45" s="111"/>
    </row>
    <row r="46" spans="1:10" s="8" customFormat="1" ht="14.25" customHeight="1" x14ac:dyDescent="0.15">
      <c r="A46" s="50"/>
      <c r="B46" s="37"/>
      <c r="C46" s="55"/>
      <c r="D46" s="77"/>
      <c r="E46" s="83"/>
      <c r="F46" s="78" t="s">
        <v>122</v>
      </c>
      <c r="G46" s="84">
        <v>45465000</v>
      </c>
      <c r="H46" s="84">
        <v>45464999</v>
      </c>
      <c r="I46" s="79">
        <f t="shared" ref="I46:I47" si="0">SUM(G46-H46)</f>
        <v>1</v>
      </c>
    </row>
    <row r="47" spans="1:10" s="8" customFormat="1" ht="14.25" customHeight="1" x14ac:dyDescent="0.15">
      <c r="A47" s="50"/>
      <c r="B47" s="37"/>
      <c r="C47" s="55"/>
      <c r="D47" s="77" t="s">
        <v>85</v>
      </c>
      <c r="E47" s="83" t="s">
        <v>86</v>
      </c>
      <c r="F47" s="78" t="s">
        <v>124</v>
      </c>
      <c r="G47" s="84">
        <v>26175450</v>
      </c>
      <c r="H47" s="84">
        <v>15491503</v>
      </c>
      <c r="I47" s="79">
        <f t="shared" si="0"/>
        <v>10683947</v>
      </c>
    </row>
    <row r="48" spans="1:10" s="8" customFormat="1" ht="14.25" customHeight="1" x14ac:dyDescent="0.15">
      <c r="A48" s="50"/>
      <c r="B48" s="37"/>
      <c r="C48" s="36"/>
      <c r="D48" s="38" t="s">
        <v>125</v>
      </c>
      <c r="E48" s="74" t="s">
        <v>87</v>
      </c>
      <c r="F48" s="32" t="s">
        <v>109</v>
      </c>
      <c r="G48" s="38"/>
      <c r="H48" s="38"/>
      <c r="I48" s="39"/>
    </row>
    <row r="49" spans="1:9" s="8" customFormat="1" ht="14.25" customHeight="1" x14ac:dyDescent="0.15">
      <c r="A49" s="50"/>
      <c r="B49" s="37"/>
      <c r="C49" s="55"/>
      <c r="D49" s="38" t="s">
        <v>126</v>
      </c>
      <c r="E49" s="38"/>
      <c r="F49" s="32" t="s">
        <v>127</v>
      </c>
      <c r="G49" s="38"/>
      <c r="H49" s="38"/>
      <c r="I49" s="39"/>
    </row>
    <row r="50" spans="1:9" s="8" customFormat="1" ht="14.25" customHeight="1" x14ac:dyDescent="0.15">
      <c r="A50" s="50"/>
      <c r="B50" s="37"/>
      <c r="C50" s="55"/>
      <c r="D50" s="38"/>
      <c r="E50" s="81"/>
      <c r="F50" s="32" t="s">
        <v>128</v>
      </c>
      <c r="G50" s="87">
        <v>1147080639</v>
      </c>
      <c r="H50" s="87">
        <v>291872926</v>
      </c>
      <c r="I50" s="39">
        <f>SUM(G50-H50)</f>
        <v>855207713</v>
      </c>
    </row>
    <row r="51" spans="1:9" s="8" customFormat="1" ht="14.25" customHeight="1" x14ac:dyDescent="0.15">
      <c r="A51" s="56"/>
      <c r="B51" s="57"/>
      <c r="C51" s="58"/>
      <c r="D51" s="52"/>
      <c r="E51" s="106"/>
      <c r="F51" s="106" t="s">
        <v>65</v>
      </c>
      <c r="G51" s="132"/>
      <c r="H51" s="53"/>
      <c r="I51" s="44">
        <f>SUM(I37:I50)</f>
        <v>1012134703</v>
      </c>
    </row>
    <row r="52" spans="1:9" s="8" customFormat="1" ht="14.25" customHeight="1" x14ac:dyDescent="0.15">
      <c r="A52" s="47"/>
      <c r="B52" s="43"/>
      <c r="C52" s="43"/>
      <c r="D52" s="43" t="s">
        <v>19</v>
      </c>
      <c r="E52" s="43"/>
      <c r="F52" s="43"/>
      <c r="G52" s="124">
        <f>SUM(G37:G50)</f>
        <v>1729547180</v>
      </c>
      <c r="H52" s="125">
        <f>SUM(H38:H50)</f>
        <v>717412477</v>
      </c>
      <c r="I52" s="49">
        <f>SUM(I51+I36)</f>
        <v>1081621816</v>
      </c>
    </row>
    <row r="53" spans="1:9" s="8" customFormat="1" ht="14.25" customHeight="1" x14ac:dyDescent="0.15">
      <c r="A53" s="59"/>
      <c r="B53" s="60"/>
      <c r="C53" s="28" t="s">
        <v>64</v>
      </c>
      <c r="D53" s="28"/>
      <c r="E53" s="28"/>
      <c r="F53" s="106"/>
      <c r="G53" s="106"/>
      <c r="H53" s="106"/>
      <c r="I53" s="29"/>
    </row>
    <row r="54" spans="1:9" s="8" customFormat="1" ht="14.25" customHeight="1" x14ac:dyDescent="0.15">
      <c r="A54" s="47"/>
      <c r="B54" s="48"/>
      <c r="C54" s="61" t="s">
        <v>36</v>
      </c>
      <c r="D54" s="33" t="s">
        <v>43</v>
      </c>
      <c r="E54" s="73" t="s">
        <v>66</v>
      </c>
      <c r="F54" s="32" t="s">
        <v>68</v>
      </c>
      <c r="G54" s="73" t="s">
        <v>66</v>
      </c>
      <c r="H54" s="73" t="s">
        <v>66</v>
      </c>
      <c r="I54" s="41">
        <v>197500</v>
      </c>
    </row>
    <row r="55" spans="1:9" s="8" customFormat="1" ht="14.25" customHeight="1" x14ac:dyDescent="0.15">
      <c r="A55" s="50"/>
      <c r="B55" s="37"/>
      <c r="C55" s="62"/>
      <c r="D55" s="38" t="s">
        <v>44</v>
      </c>
      <c r="E55" s="74" t="s">
        <v>66</v>
      </c>
      <c r="F55" s="32" t="s">
        <v>68</v>
      </c>
      <c r="G55" s="74" t="s">
        <v>66</v>
      </c>
      <c r="H55" s="74" t="s">
        <v>66</v>
      </c>
      <c r="I55" s="41">
        <v>1222500</v>
      </c>
    </row>
    <row r="56" spans="1:9" s="8" customFormat="1" ht="14.25" customHeight="1" x14ac:dyDescent="0.15">
      <c r="A56" s="50"/>
      <c r="B56" s="37"/>
      <c r="C56" s="62"/>
      <c r="D56" s="52"/>
      <c r="E56" s="106"/>
      <c r="F56" s="106" t="s">
        <v>65</v>
      </c>
      <c r="G56" s="106"/>
      <c r="H56" s="53"/>
      <c r="I56" s="112">
        <f>SUM(I54:I55)</f>
        <v>1420000</v>
      </c>
    </row>
    <row r="57" spans="1:9" s="8" customFormat="1" ht="14.25" customHeight="1" x14ac:dyDescent="0.15">
      <c r="A57" s="34"/>
      <c r="B57" s="35"/>
      <c r="C57" s="36" t="s">
        <v>129</v>
      </c>
      <c r="D57" s="40" t="s">
        <v>88</v>
      </c>
      <c r="E57" s="74" t="s">
        <v>98</v>
      </c>
      <c r="F57" s="32" t="s">
        <v>131</v>
      </c>
      <c r="G57" s="41">
        <v>15170000</v>
      </c>
      <c r="H57" s="89">
        <v>15169999</v>
      </c>
      <c r="I57" s="39">
        <f>SUM(G57-H57)</f>
        <v>1</v>
      </c>
    </row>
    <row r="58" spans="1:9" s="8" customFormat="1" ht="14.25" customHeight="1" x14ac:dyDescent="0.15">
      <c r="A58" s="34"/>
      <c r="B58" s="35"/>
      <c r="C58" s="36"/>
      <c r="D58" s="40" t="s">
        <v>89</v>
      </c>
      <c r="E58" s="74" t="s">
        <v>98</v>
      </c>
      <c r="F58" s="32" t="s">
        <v>132</v>
      </c>
      <c r="G58" s="41">
        <v>2460000</v>
      </c>
      <c r="H58" s="89">
        <v>2459999</v>
      </c>
      <c r="I58" s="39">
        <f t="shared" ref="I58:I73" si="1">SUM(G58-H58)</f>
        <v>1</v>
      </c>
    </row>
    <row r="59" spans="1:9" s="8" customFormat="1" ht="14.25" customHeight="1" x14ac:dyDescent="0.15">
      <c r="A59" s="34"/>
      <c r="B59" s="35"/>
      <c r="C59" s="36"/>
      <c r="D59" s="40" t="s">
        <v>90</v>
      </c>
      <c r="E59" s="74" t="s">
        <v>99</v>
      </c>
      <c r="F59" s="32" t="s">
        <v>133</v>
      </c>
      <c r="G59" s="41">
        <v>5000000</v>
      </c>
      <c r="H59" s="89">
        <v>4417875</v>
      </c>
      <c r="I59" s="39">
        <f t="shared" si="1"/>
        <v>582125</v>
      </c>
    </row>
    <row r="60" spans="1:9" s="8" customFormat="1" ht="14.25" customHeight="1" x14ac:dyDescent="0.15">
      <c r="A60" s="34"/>
      <c r="B60" s="35"/>
      <c r="C60" s="36"/>
      <c r="D60" s="40" t="s">
        <v>91</v>
      </c>
      <c r="E60" s="74" t="s">
        <v>100</v>
      </c>
      <c r="F60" s="32" t="s">
        <v>134</v>
      </c>
      <c r="G60" s="41">
        <v>685000</v>
      </c>
      <c r="H60" s="89">
        <v>684999</v>
      </c>
      <c r="I60" s="39">
        <f t="shared" si="1"/>
        <v>1</v>
      </c>
    </row>
    <row r="61" spans="1:9" s="8" customFormat="1" ht="14.25" customHeight="1" x14ac:dyDescent="0.15">
      <c r="A61" s="34"/>
      <c r="B61" s="35"/>
      <c r="C61" s="36"/>
      <c r="D61" s="40" t="s">
        <v>92</v>
      </c>
      <c r="E61" s="74" t="s">
        <v>101</v>
      </c>
      <c r="F61" s="32" t="s">
        <v>135</v>
      </c>
      <c r="G61" s="41">
        <v>1800000</v>
      </c>
      <c r="H61" s="89">
        <v>1425060</v>
      </c>
      <c r="I61" s="39">
        <f t="shared" si="1"/>
        <v>374940</v>
      </c>
    </row>
    <row r="62" spans="1:9" s="8" customFormat="1" ht="14.25" customHeight="1" x14ac:dyDescent="0.15">
      <c r="A62" s="34"/>
      <c r="B62" s="35"/>
      <c r="C62" s="36"/>
      <c r="D62" s="40" t="s">
        <v>93</v>
      </c>
      <c r="E62" s="74" t="s">
        <v>101</v>
      </c>
      <c r="F62" s="32" t="s">
        <v>136</v>
      </c>
      <c r="G62" s="41">
        <v>1622000</v>
      </c>
      <c r="H62" s="89">
        <v>1621999</v>
      </c>
      <c r="I62" s="39">
        <f t="shared" si="1"/>
        <v>1</v>
      </c>
    </row>
    <row r="63" spans="1:9" s="8" customFormat="1" ht="14.25" customHeight="1" x14ac:dyDescent="0.15">
      <c r="A63" s="34"/>
      <c r="B63" s="35"/>
      <c r="C63" s="36"/>
      <c r="D63" s="40" t="s">
        <v>94</v>
      </c>
      <c r="E63" s="74" t="s">
        <v>102</v>
      </c>
      <c r="F63" s="32" t="s">
        <v>137</v>
      </c>
      <c r="G63" s="41">
        <v>2467500</v>
      </c>
      <c r="H63" s="89">
        <v>1781788</v>
      </c>
      <c r="I63" s="39">
        <f t="shared" si="1"/>
        <v>685712</v>
      </c>
    </row>
    <row r="64" spans="1:9" s="8" customFormat="1" ht="14.25" customHeight="1" x14ac:dyDescent="0.15">
      <c r="A64" s="34"/>
      <c r="B64" s="35"/>
      <c r="C64" s="36"/>
      <c r="D64" s="52"/>
      <c r="E64" s="106"/>
      <c r="F64" s="106" t="s">
        <v>65</v>
      </c>
      <c r="G64" s="132"/>
      <c r="H64" s="53"/>
      <c r="I64" s="112">
        <f>SUM(I57:I63)</f>
        <v>1642781</v>
      </c>
    </row>
    <row r="65" spans="1:10" s="8" customFormat="1" ht="14.25" customHeight="1" x14ac:dyDescent="0.15">
      <c r="A65" s="34"/>
      <c r="B65" s="35"/>
      <c r="C65" s="42" t="s">
        <v>18</v>
      </c>
      <c r="D65" s="116" t="s">
        <v>74</v>
      </c>
      <c r="E65" s="82" t="s">
        <v>66</v>
      </c>
      <c r="F65" s="118" t="s">
        <v>138</v>
      </c>
      <c r="G65" s="119">
        <v>37894000</v>
      </c>
      <c r="H65" s="120">
        <v>14657561</v>
      </c>
      <c r="I65" s="76">
        <f t="shared" si="1"/>
        <v>23236439</v>
      </c>
    </row>
    <row r="66" spans="1:10" s="8" customFormat="1" ht="14.25" customHeight="1" x14ac:dyDescent="0.15">
      <c r="A66" s="34"/>
      <c r="B66" s="35"/>
      <c r="C66" s="42" t="s">
        <v>17</v>
      </c>
      <c r="D66" s="114" t="s">
        <v>82</v>
      </c>
      <c r="E66" s="83" t="s">
        <v>66</v>
      </c>
      <c r="F66" s="78" t="s">
        <v>81</v>
      </c>
      <c r="G66" s="84">
        <v>17671957</v>
      </c>
      <c r="H66" s="117">
        <v>17112309</v>
      </c>
      <c r="I66" s="79">
        <f t="shared" si="1"/>
        <v>559648</v>
      </c>
    </row>
    <row r="67" spans="1:10" s="9" customFormat="1" ht="14.25" customHeight="1" x14ac:dyDescent="0.15">
      <c r="A67" s="34"/>
      <c r="B67" s="35"/>
      <c r="C67" s="42" t="s">
        <v>16</v>
      </c>
      <c r="D67" s="114" t="s">
        <v>75</v>
      </c>
      <c r="E67" s="83" t="s">
        <v>66</v>
      </c>
      <c r="F67" s="78" t="s">
        <v>139</v>
      </c>
      <c r="G67" s="84">
        <v>148210395</v>
      </c>
      <c r="H67" s="117">
        <v>119807962</v>
      </c>
      <c r="I67" s="79">
        <f t="shared" si="1"/>
        <v>28402433</v>
      </c>
      <c r="J67" s="8"/>
    </row>
    <row r="68" spans="1:10" s="9" customFormat="1" ht="14.25" customHeight="1" x14ac:dyDescent="0.15">
      <c r="A68" s="34"/>
      <c r="B68" s="35"/>
      <c r="C68" s="42" t="s">
        <v>153</v>
      </c>
      <c r="D68" s="114" t="s">
        <v>157</v>
      </c>
      <c r="E68" s="83" t="s">
        <v>66</v>
      </c>
      <c r="F68" s="78" t="s">
        <v>160</v>
      </c>
      <c r="G68" s="84">
        <v>3217320</v>
      </c>
      <c r="H68" s="117">
        <v>643464</v>
      </c>
      <c r="I68" s="79">
        <f t="shared" ref="I68" si="2">SUM(G68-H68)</f>
        <v>2573856</v>
      </c>
      <c r="J68" s="8"/>
    </row>
    <row r="69" spans="1:10" s="9" customFormat="1" ht="14.25" customHeight="1" x14ac:dyDescent="0.15">
      <c r="A69" s="34"/>
      <c r="B69" s="35"/>
      <c r="C69" s="42" t="s">
        <v>46</v>
      </c>
      <c r="D69" s="114" t="s">
        <v>76</v>
      </c>
      <c r="E69" s="83" t="s">
        <v>66</v>
      </c>
      <c r="F69" s="78" t="s">
        <v>140</v>
      </c>
      <c r="G69" s="84">
        <v>249480</v>
      </c>
      <c r="H69" s="117">
        <v>86361</v>
      </c>
      <c r="I69" s="79">
        <f t="shared" si="1"/>
        <v>163119</v>
      </c>
      <c r="J69" s="8"/>
    </row>
    <row r="70" spans="1:10" s="9" customFormat="1" ht="14.25" customHeight="1" x14ac:dyDescent="0.15">
      <c r="A70" s="34"/>
      <c r="B70" s="35"/>
      <c r="C70" s="42" t="s">
        <v>49</v>
      </c>
      <c r="D70" s="138" t="s">
        <v>158</v>
      </c>
      <c r="E70" s="108" t="s">
        <v>66</v>
      </c>
      <c r="F70" s="109" t="s">
        <v>159</v>
      </c>
      <c r="G70" s="110">
        <v>112320</v>
      </c>
      <c r="H70" s="139">
        <v>112320</v>
      </c>
      <c r="I70" s="111">
        <f t="shared" si="1"/>
        <v>0</v>
      </c>
      <c r="J70" s="8"/>
    </row>
    <row r="71" spans="1:10" s="9" customFormat="1" ht="14.25" customHeight="1" x14ac:dyDescent="0.15">
      <c r="A71" s="34"/>
      <c r="B71" s="35"/>
      <c r="C71" s="42"/>
      <c r="D71" s="63" t="s">
        <v>146</v>
      </c>
      <c r="E71" s="81" t="s">
        <v>66</v>
      </c>
      <c r="F71" s="136" t="s">
        <v>159</v>
      </c>
      <c r="G71" s="87">
        <v>2052000</v>
      </c>
      <c r="H71" s="137">
        <v>2052000</v>
      </c>
      <c r="I71" s="51">
        <f t="shared" ref="I71" si="3">SUM(G71-H71)</f>
        <v>0</v>
      </c>
      <c r="J71" s="8"/>
    </row>
    <row r="72" spans="1:10" s="9" customFormat="1" ht="14.25" customHeight="1" x14ac:dyDescent="0.15">
      <c r="A72" s="34"/>
      <c r="B72" s="35"/>
      <c r="C72" s="42"/>
      <c r="D72" s="140"/>
      <c r="E72" s="141"/>
      <c r="F72" s="134" t="s">
        <v>65</v>
      </c>
      <c r="G72" s="135"/>
      <c r="H72" s="135"/>
      <c r="I72" s="44">
        <f>SUM(I70:I71)</f>
        <v>0</v>
      </c>
      <c r="J72" s="8"/>
    </row>
    <row r="73" spans="1:10" s="9" customFormat="1" ht="14.25" customHeight="1" x14ac:dyDescent="0.15">
      <c r="A73" s="34"/>
      <c r="B73" s="35"/>
      <c r="C73" s="42" t="s">
        <v>154</v>
      </c>
      <c r="D73" s="114" t="s">
        <v>158</v>
      </c>
      <c r="E73" s="83" t="s">
        <v>66</v>
      </c>
      <c r="F73" s="78" t="s">
        <v>159</v>
      </c>
      <c r="G73" s="84">
        <v>1666620</v>
      </c>
      <c r="H73" s="117">
        <v>333324</v>
      </c>
      <c r="I73" s="79">
        <f t="shared" si="1"/>
        <v>1333296</v>
      </c>
      <c r="J73" s="8"/>
    </row>
    <row r="74" spans="1:10" s="9" customFormat="1" ht="14.25" customHeight="1" x14ac:dyDescent="0.15">
      <c r="A74" s="34"/>
      <c r="B74" s="35"/>
      <c r="C74" s="42" t="s">
        <v>39</v>
      </c>
      <c r="D74" s="114" t="s">
        <v>72</v>
      </c>
      <c r="E74" s="83" t="s">
        <v>66</v>
      </c>
      <c r="F74" s="78" t="s">
        <v>141</v>
      </c>
      <c r="G74" s="83" t="s">
        <v>66</v>
      </c>
      <c r="H74" s="83" t="s">
        <v>66</v>
      </c>
      <c r="I74" s="79">
        <v>25650946</v>
      </c>
      <c r="J74" s="8"/>
    </row>
    <row r="75" spans="1:10" s="9" customFormat="1" ht="14.25" customHeight="1" x14ac:dyDescent="0.15">
      <c r="A75" s="34"/>
      <c r="B75" s="35"/>
      <c r="C75" s="42" t="s">
        <v>54</v>
      </c>
      <c r="D75" s="38" t="s">
        <v>55</v>
      </c>
      <c r="E75" s="74" t="s">
        <v>66</v>
      </c>
      <c r="F75" s="32" t="s">
        <v>143</v>
      </c>
      <c r="G75" s="74" t="s">
        <v>66</v>
      </c>
      <c r="H75" s="74" t="s">
        <v>66</v>
      </c>
      <c r="I75" s="39">
        <v>31538000</v>
      </c>
      <c r="J75" s="8"/>
    </row>
    <row r="76" spans="1:10" s="9" customFormat="1" ht="14.25" customHeight="1" x14ac:dyDescent="0.15">
      <c r="A76" s="34"/>
      <c r="B76" s="35"/>
      <c r="C76" s="42"/>
      <c r="D76" s="38" t="s">
        <v>37</v>
      </c>
      <c r="E76" s="74" t="s">
        <v>66</v>
      </c>
      <c r="F76" s="32" t="s">
        <v>142</v>
      </c>
      <c r="G76" s="74" t="s">
        <v>66</v>
      </c>
      <c r="H76" s="74" t="s">
        <v>66</v>
      </c>
      <c r="I76" s="39">
        <v>5000000</v>
      </c>
      <c r="J76" s="8"/>
    </row>
    <row r="77" spans="1:10" s="9" customFormat="1" ht="14.25" customHeight="1" x14ac:dyDescent="0.15">
      <c r="A77" s="34"/>
      <c r="B77" s="35"/>
      <c r="C77" s="42"/>
      <c r="D77" s="52"/>
      <c r="E77" s="106"/>
      <c r="F77" s="106" t="s">
        <v>65</v>
      </c>
      <c r="G77" s="106"/>
      <c r="H77" s="53"/>
      <c r="I77" s="112">
        <f>SUM(I75:I76)</f>
        <v>36538000</v>
      </c>
      <c r="J77" s="8"/>
    </row>
    <row r="78" spans="1:10" s="9" customFormat="1" ht="14.25" customHeight="1" x14ac:dyDescent="0.15">
      <c r="A78" s="34"/>
      <c r="B78" s="35"/>
      <c r="C78" s="42" t="s">
        <v>50</v>
      </c>
      <c r="D78" s="133" t="s">
        <v>108</v>
      </c>
      <c r="E78" s="81" t="s">
        <v>80</v>
      </c>
      <c r="F78" s="32" t="s">
        <v>71</v>
      </c>
      <c r="G78" s="81" t="s">
        <v>80</v>
      </c>
      <c r="H78" s="81" t="s">
        <v>80</v>
      </c>
      <c r="I78" s="39">
        <v>2267424</v>
      </c>
      <c r="J78" s="8"/>
    </row>
    <row r="79" spans="1:10" s="10" customFormat="1" ht="14.25" customHeight="1" x14ac:dyDescent="0.15">
      <c r="A79" s="27"/>
      <c r="B79" s="106"/>
      <c r="C79" s="28"/>
      <c r="D79" s="145" t="s">
        <v>15</v>
      </c>
      <c r="E79" s="145"/>
      <c r="F79" s="145"/>
      <c r="G79" s="126">
        <f>SUM(G57:G78)</f>
        <v>240278592</v>
      </c>
      <c r="H79" s="126">
        <f>SUM(H57:H78)</f>
        <v>182367020</v>
      </c>
      <c r="I79" s="44">
        <f>SUM(I56+I64+I65+I66+I67+I68+I69+I70+I73+I74+I77+I78)</f>
        <v>123787942</v>
      </c>
      <c r="J79" s="11"/>
    </row>
    <row r="80" spans="1:10" s="10" customFormat="1" ht="14.25" customHeight="1" x14ac:dyDescent="0.15">
      <c r="A80" s="64"/>
      <c r="B80" s="32"/>
      <c r="C80" s="32"/>
      <c r="D80" s="32" t="s">
        <v>14</v>
      </c>
      <c r="E80" s="95"/>
      <c r="F80" s="32"/>
      <c r="G80" s="127">
        <f>SUM(G52+G79)</f>
        <v>1969825772</v>
      </c>
      <c r="H80" s="127">
        <f>SUM(H52+H79)</f>
        <v>899779497</v>
      </c>
      <c r="I80" s="39">
        <f>+I52+I79</f>
        <v>1205409758</v>
      </c>
      <c r="J80" s="11"/>
    </row>
    <row r="81" spans="1:10" s="5" customFormat="1" ht="14.25" customHeight="1" x14ac:dyDescent="0.15">
      <c r="A81" s="30"/>
      <c r="B81" s="43"/>
      <c r="C81" s="43"/>
      <c r="D81" s="43" t="s">
        <v>13</v>
      </c>
      <c r="E81" s="94"/>
      <c r="F81" s="43"/>
      <c r="G81" s="125">
        <f>SUM(G19+G80)</f>
        <v>1969825772</v>
      </c>
      <c r="H81" s="125">
        <f>SUM(H19+H80)</f>
        <v>899779497</v>
      </c>
      <c r="I81" s="49">
        <f>+I19+I80</f>
        <v>1547264404</v>
      </c>
      <c r="J81" s="6"/>
    </row>
    <row r="82" spans="1:10" s="19" customFormat="1" ht="14.25" customHeight="1" x14ac:dyDescent="0.2">
      <c r="A82" s="96" t="s">
        <v>67</v>
      </c>
      <c r="B82" s="97"/>
      <c r="C82" s="97"/>
      <c r="D82" s="97"/>
      <c r="E82" s="97"/>
      <c r="F82" s="97"/>
      <c r="G82" s="97"/>
      <c r="H82" s="97"/>
      <c r="I82" s="46"/>
    </row>
    <row r="83" spans="1:10" s="20" customFormat="1" ht="14.25" customHeight="1" x14ac:dyDescent="0.2">
      <c r="A83" s="67"/>
      <c r="B83" s="98" t="s">
        <v>12</v>
      </c>
      <c r="C83" s="106"/>
      <c r="D83" s="106"/>
      <c r="E83" s="106"/>
      <c r="F83" s="106"/>
      <c r="G83" s="106"/>
      <c r="H83" s="106"/>
      <c r="I83" s="29"/>
    </row>
    <row r="84" spans="1:10" s="9" customFormat="1" ht="14.25" customHeight="1" x14ac:dyDescent="0.15">
      <c r="A84" s="65"/>
      <c r="B84" s="37"/>
      <c r="C84" s="35" t="s">
        <v>40</v>
      </c>
      <c r="D84" s="116" t="s">
        <v>108</v>
      </c>
      <c r="E84" s="113" t="s">
        <v>80</v>
      </c>
      <c r="F84" s="129"/>
      <c r="G84" s="82" t="s">
        <v>80</v>
      </c>
      <c r="H84" s="113" t="s">
        <v>80</v>
      </c>
      <c r="I84" s="76">
        <v>15564383</v>
      </c>
      <c r="J84" s="8"/>
    </row>
    <row r="85" spans="1:10" s="9" customFormat="1" ht="14.25" customHeight="1" x14ac:dyDescent="0.15">
      <c r="A85" s="65"/>
      <c r="B85" s="37"/>
      <c r="C85" s="104" t="s">
        <v>45</v>
      </c>
      <c r="D85" s="38" t="s">
        <v>42</v>
      </c>
      <c r="E85" s="102" t="s">
        <v>80</v>
      </c>
      <c r="F85" s="148"/>
      <c r="G85" s="74" t="s">
        <v>80</v>
      </c>
      <c r="H85" s="102" t="s">
        <v>80</v>
      </c>
      <c r="I85" s="39">
        <v>24096000</v>
      </c>
      <c r="J85" s="8"/>
    </row>
    <row r="86" spans="1:10" s="9" customFormat="1" ht="14.25" customHeight="1" x14ac:dyDescent="0.15">
      <c r="A86" s="65"/>
      <c r="B86" s="37"/>
      <c r="C86" s="104"/>
      <c r="D86" s="38" t="s">
        <v>2</v>
      </c>
      <c r="E86" s="102" t="s">
        <v>80</v>
      </c>
      <c r="F86" s="147"/>
      <c r="G86" s="74" t="s">
        <v>80</v>
      </c>
      <c r="H86" s="102" t="s">
        <v>80</v>
      </c>
      <c r="I86" s="39">
        <v>15000000</v>
      </c>
      <c r="J86" s="8"/>
    </row>
    <row r="87" spans="1:10" s="9" customFormat="1" ht="14.25" customHeight="1" x14ac:dyDescent="0.15">
      <c r="A87" s="65"/>
      <c r="B87" s="37"/>
      <c r="C87" s="104"/>
      <c r="D87" s="52"/>
      <c r="E87" s="106"/>
      <c r="F87" s="106" t="s">
        <v>65</v>
      </c>
      <c r="G87" s="106"/>
      <c r="H87" s="53"/>
      <c r="I87" s="112">
        <f>SUM(I85:I86)</f>
        <v>39096000</v>
      </c>
      <c r="J87" s="8"/>
    </row>
    <row r="88" spans="1:10" s="9" customFormat="1" ht="14.25" customHeight="1" x14ac:dyDescent="0.15">
      <c r="A88" s="65"/>
      <c r="B88" s="37"/>
      <c r="C88" s="104" t="s">
        <v>51</v>
      </c>
      <c r="D88" s="114" t="s">
        <v>149</v>
      </c>
      <c r="E88" s="115" t="s">
        <v>66</v>
      </c>
      <c r="F88" s="130"/>
      <c r="G88" s="83" t="s">
        <v>66</v>
      </c>
      <c r="H88" s="115" t="s">
        <v>66</v>
      </c>
      <c r="I88" s="79">
        <v>976788</v>
      </c>
      <c r="J88" s="8"/>
    </row>
    <row r="89" spans="1:10" s="9" customFormat="1" ht="14.25" customHeight="1" x14ac:dyDescent="0.15">
      <c r="A89" s="65"/>
      <c r="B89" s="37"/>
      <c r="C89" s="35" t="s">
        <v>104</v>
      </c>
      <c r="D89" s="114" t="s">
        <v>150</v>
      </c>
      <c r="E89" s="115" t="s">
        <v>80</v>
      </c>
      <c r="F89" s="130"/>
      <c r="G89" s="83" t="s">
        <v>80</v>
      </c>
      <c r="H89" s="115" t="s">
        <v>80</v>
      </c>
      <c r="I89" s="79">
        <v>86594</v>
      </c>
      <c r="J89" s="8"/>
    </row>
    <row r="90" spans="1:10" s="14" customFormat="1" ht="14.25" customHeight="1" x14ac:dyDescent="0.15">
      <c r="A90" s="65"/>
      <c r="B90" s="37"/>
      <c r="C90" s="35" t="s">
        <v>11</v>
      </c>
      <c r="D90" s="114" t="s">
        <v>73</v>
      </c>
      <c r="E90" s="115" t="s">
        <v>80</v>
      </c>
      <c r="F90" s="130"/>
      <c r="G90" s="83" t="s">
        <v>80</v>
      </c>
      <c r="H90" s="115" t="s">
        <v>80</v>
      </c>
      <c r="I90" s="79">
        <v>198705</v>
      </c>
      <c r="J90" s="8"/>
    </row>
    <row r="91" spans="1:10" s="14" customFormat="1" ht="14.25" customHeight="1" x14ac:dyDescent="0.15">
      <c r="A91" s="65"/>
      <c r="B91" s="37"/>
      <c r="C91" s="35" t="s">
        <v>10</v>
      </c>
      <c r="D91" s="63" t="s">
        <v>108</v>
      </c>
      <c r="E91" s="102" t="s">
        <v>80</v>
      </c>
      <c r="F91" s="131"/>
      <c r="G91" s="81" t="s">
        <v>80</v>
      </c>
      <c r="H91" s="102" t="s">
        <v>80</v>
      </c>
      <c r="I91" s="39">
        <v>15150193</v>
      </c>
      <c r="J91" s="8"/>
    </row>
    <row r="92" spans="1:10" s="9" customFormat="1" ht="14.25" customHeight="1" x14ac:dyDescent="0.15">
      <c r="A92" s="66"/>
      <c r="B92" s="48"/>
      <c r="C92" s="43"/>
      <c r="D92" s="43" t="s">
        <v>9</v>
      </c>
      <c r="E92" s="94"/>
      <c r="F92" s="43"/>
      <c r="G92" s="43">
        <v>0</v>
      </c>
      <c r="H92" s="43">
        <v>0</v>
      </c>
      <c r="I92" s="49">
        <f>SUM(I84+I87+I88+I89+I90+I91)</f>
        <v>71072663</v>
      </c>
      <c r="J92" s="8"/>
    </row>
    <row r="93" spans="1:10" s="17" customFormat="1" ht="14.25" customHeight="1" x14ac:dyDescent="0.2">
      <c r="A93" s="67"/>
      <c r="B93" s="91" t="s">
        <v>8</v>
      </c>
      <c r="C93" s="28"/>
      <c r="D93" s="28"/>
      <c r="E93" s="28"/>
      <c r="F93" s="106"/>
      <c r="G93" s="106"/>
      <c r="H93" s="106"/>
      <c r="I93" s="29"/>
    </row>
    <row r="94" spans="1:10" s="8" customFormat="1" ht="14.25" customHeight="1" x14ac:dyDescent="0.15">
      <c r="A94" s="66"/>
      <c r="B94" s="48"/>
      <c r="C94" s="68" t="s">
        <v>7</v>
      </c>
      <c r="D94" s="33" t="s">
        <v>42</v>
      </c>
      <c r="E94" s="102" t="s">
        <v>80</v>
      </c>
      <c r="F94" s="146"/>
      <c r="G94" s="73" t="s">
        <v>80</v>
      </c>
      <c r="H94" s="102" t="s">
        <v>80</v>
      </c>
      <c r="I94" s="39">
        <v>333328000</v>
      </c>
    </row>
    <row r="95" spans="1:10" s="8" customFormat="1" ht="14.25" customHeight="1" x14ac:dyDescent="0.15">
      <c r="A95" s="65"/>
      <c r="B95" s="37"/>
      <c r="C95" s="42"/>
      <c r="D95" s="38" t="s">
        <v>2</v>
      </c>
      <c r="E95" s="102" t="s">
        <v>80</v>
      </c>
      <c r="F95" s="147"/>
      <c r="G95" s="74" t="s">
        <v>80</v>
      </c>
      <c r="H95" s="102" t="s">
        <v>80</v>
      </c>
      <c r="I95" s="39">
        <v>30000000</v>
      </c>
    </row>
    <row r="96" spans="1:10" s="8" customFormat="1" ht="14.25" customHeight="1" x14ac:dyDescent="0.15">
      <c r="A96" s="34"/>
      <c r="B96" s="35"/>
      <c r="C96" s="42"/>
      <c r="D96" s="52"/>
      <c r="E96" s="106"/>
      <c r="F96" s="106" t="s">
        <v>65</v>
      </c>
      <c r="G96" s="106"/>
      <c r="H96" s="53"/>
      <c r="I96" s="112">
        <f>SUM(I94:I95)</f>
        <v>363328000</v>
      </c>
    </row>
    <row r="97" spans="1:10" s="8" customFormat="1" ht="14.25" customHeight="1" x14ac:dyDescent="0.15">
      <c r="A97" s="34"/>
      <c r="B97" s="35"/>
      <c r="C97" s="42" t="s">
        <v>151</v>
      </c>
      <c r="D97" s="75" t="s">
        <v>152</v>
      </c>
      <c r="E97" s="113" t="s">
        <v>66</v>
      </c>
      <c r="F97" s="129"/>
      <c r="G97" s="82" t="s">
        <v>66</v>
      </c>
      <c r="H97" s="113" t="s">
        <v>66</v>
      </c>
      <c r="I97" s="76">
        <v>2930364</v>
      </c>
    </row>
    <row r="98" spans="1:10" s="8" customFormat="1" ht="14.25" customHeight="1" x14ac:dyDescent="0.15">
      <c r="A98" s="65"/>
      <c r="B98" s="37"/>
      <c r="C98" s="42" t="s">
        <v>41</v>
      </c>
      <c r="D98" s="63" t="s">
        <v>72</v>
      </c>
      <c r="E98" s="102" t="s">
        <v>80</v>
      </c>
      <c r="F98" s="131"/>
      <c r="G98" s="81" t="s">
        <v>80</v>
      </c>
      <c r="H98" s="102" t="s">
        <v>80</v>
      </c>
      <c r="I98" s="39">
        <v>25650946</v>
      </c>
    </row>
    <row r="99" spans="1:10" ht="14.25" customHeight="1" x14ac:dyDescent="0.15">
      <c r="A99" s="66"/>
      <c r="B99" s="45"/>
      <c r="C99" s="43"/>
      <c r="D99" s="43" t="s">
        <v>6</v>
      </c>
      <c r="E99" s="94"/>
      <c r="F99" s="43"/>
      <c r="G99" s="43">
        <v>0</v>
      </c>
      <c r="H99" s="43">
        <v>0</v>
      </c>
      <c r="I99" s="49">
        <f>SUM(I96+I97+I98)</f>
        <v>391909310</v>
      </c>
    </row>
    <row r="100" spans="1:10" s="5" customFormat="1" ht="14.25" customHeight="1" x14ac:dyDescent="0.15">
      <c r="A100" s="30"/>
      <c r="B100" s="43"/>
      <c r="C100" s="43"/>
      <c r="D100" s="43" t="s">
        <v>5</v>
      </c>
      <c r="E100" s="94"/>
      <c r="F100" s="43"/>
      <c r="G100" s="43">
        <v>0</v>
      </c>
      <c r="H100" s="43">
        <v>0</v>
      </c>
      <c r="I100" s="49">
        <f>+I92+I99</f>
        <v>462981973</v>
      </c>
      <c r="J100" s="6"/>
    </row>
    <row r="101" spans="1:10" s="3" customFormat="1" ht="14.25" customHeight="1" x14ac:dyDescent="0.15">
      <c r="A101" s="99"/>
      <c r="B101" s="100"/>
      <c r="C101" s="69"/>
      <c r="D101" s="69" t="s">
        <v>4</v>
      </c>
      <c r="E101" s="101"/>
      <c r="F101" s="100"/>
      <c r="G101" s="128">
        <f>SUM(G81-G100)</f>
        <v>1969825772</v>
      </c>
      <c r="H101" s="128">
        <f>SUM(H81-H100)</f>
        <v>899779497</v>
      </c>
      <c r="I101" s="44">
        <f>+I81-I100</f>
        <v>1084282431</v>
      </c>
      <c r="J101" s="4"/>
    </row>
    <row r="102" spans="1:10" s="3" customFormat="1" x14ac:dyDescent="0.15">
      <c r="A102" s="70"/>
      <c r="B102" s="71"/>
      <c r="C102" s="72"/>
      <c r="D102" s="32"/>
      <c r="E102" s="32"/>
      <c r="F102" s="32"/>
      <c r="G102" s="32"/>
      <c r="H102" s="32"/>
      <c r="I102" s="32"/>
      <c r="J102" s="4"/>
    </row>
    <row r="103" spans="1:10" x14ac:dyDescent="0.15">
      <c r="A103" s="70"/>
      <c r="B103" s="71"/>
      <c r="C103" s="72"/>
      <c r="D103" s="32"/>
      <c r="E103" s="32"/>
      <c r="F103" s="32"/>
      <c r="G103" s="32"/>
      <c r="H103" s="32"/>
      <c r="I103" s="32"/>
    </row>
    <row r="104" spans="1:10" x14ac:dyDescent="0.15">
      <c r="A104" s="70"/>
      <c r="B104" s="71"/>
      <c r="C104" s="72"/>
      <c r="D104" s="32"/>
      <c r="E104" s="32"/>
      <c r="F104" s="32"/>
      <c r="G104" s="32"/>
      <c r="H104" s="32"/>
      <c r="I104" s="32"/>
    </row>
    <row r="105" spans="1:10" x14ac:dyDescent="0.15">
      <c r="A105" s="70"/>
      <c r="B105" s="71"/>
      <c r="C105" s="72"/>
      <c r="D105" s="32"/>
      <c r="E105" s="32"/>
      <c r="F105" s="32"/>
      <c r="G105" s="32"/>
      <c r="H105" s="32"/>
      <c r="I105" s="32"/>
    </row>
    <row r="106" spans="1:10" x14ac:dyDescent="0.15">
      <c r="A106" s="70"/>
      <c r="B106" s="71"/>
      <c r="C106" s="72"/>
      <c r="D106" s="32"/>
      <c r="E106" s="32"/>
      <c r="F106" s="32"/>
      <c r="G106" s="32"/>
      <c r="H106" s="32"/>
      <c r="I106" s="32"/>
      <c r="J106" s="1"/>
    </row>
    <row r="107" spans="1:10" x14ac:dyDescent="0.15">
      <c r="A107" s="70"/>
      <c r="B107" s="71"/>
      <c r="C107" s="72"/>
      <c r="D107" s="32"/>
      <c r="E107" s="32"/>
      <c r="F107" s="32"/>
      <c r="G107" s="32"/>
      <c r="H107" s="32"/>
      <c r="I107" s="32"/>
      <c r="J107" s="1"/>
    </row>
    <row r="108" spans="1:10" x14ac:dyDescent="0.15">
      <c r="A108" s="70"/>
      <c r="B108" s="71"/>
      <c r="C108" s="72"/>
      <c r="D108" s="32"/>
      <c r="E108" s="32"/>
      <c r="F108" s="32"/>
      <c r="G108" s="32"/>
      <c r="H108" s="32"/>
      <c r="I108" s="32"/>
      <c r="J108" s="1"/>
    </row>
    <row r="109" spans="1:10" x14ac:dyDescent="0.15">
      <c r="A109" s="70"/>
      <c r="B109" s="71"/>
      <c r="C109" s="72"/>
      <c r="D109" s="32"/>
      <c r="E109" s="32"/>
      <c r="F109" s="32"/>
      <c r="G109" s="32"/>
      <c r="H109" s="32"/>
      <c r="I109" s="32"/>
      <c r="J109" s="1"/>
    </row>
    <row r="110" spans="1:10" x14ac:dyDescent="0.15">
      <c r="A110" s="70"/>
      <c r="B110" s="71"/>
      <c r="C110" s="72"/>
      <c r="D110" s="32"/>
      <c r="E110" s="32"/>
      <c r="F110" s="32"/>
      <c r="G110" s="32"/>
      <c r="H110" s="32"/>
      <c r="I110" s="32"/>
      <c r="J110" s="1"/>
    </row>
    <row r="111" spans="1:10" x14ac:dyDescent="0.15">
      <c r="A111" s="70"/>
      <c r="B111" s="71"/>
      <c r="C111" s="72"/>
      <c r="D111" s="32"/>
      <c r="E111" s="32"/>
      <c r="F111" s="32"/>
      <c r="G111" s="32"/>
      <c r="H111" s="32"/>
      <c r="I111" s="32"/>
      <c r="J111" s="1"/>
    </row>
    <row r="112" spans="1:10" x14ac:dyDescent="0.15">
      <c r="A112" s="70"/>
      <c r="B112" s="71"/>
      <c r="C112" s="72"/>
      <c r="D112" s="32"/>
      <c r="E112" s="32"/>
      <c r="F112" s="32"/>
      <c r="G112" s="32"/>
      <c r="H112" s="32"/>
      <c r="I112" s="32"/>
      <c r="J112" s="1"/>
    </row>
    <row r="113" spans="1:10" x14ac:dyDescent="0.15">
      <c r="A113" s="70"/>
      <c r="B113" s="71"/>
      <c r="C113" s="72"/>
      <c r="D113" s="32"/>
      <c r="E113" s="32"/>
      <c r="F113" s="32"/>
      <c r="G113" s="32"/>
      <c r="H113" s="32"/>
      <c r="I113" s="32"/>
      <c r="J113" s="1"/>
    </row>
    <row r="114" spans="1:10" x14ac:dyDescent="0.15">
      <c r="A114" s="70"/>
      <c r="B114" s="71"/>
      <c r="C114" s="72"/>
      <c r="D114" s="32"/>
      <c r="E114" s="32"/>
      <c r="F114" s="32"/>
      <c r="G114" s="32"/>
      <c r="H114" s="32"/>
      <c r="I114" s="32"/>
      <c r="J114" s="1"/>
    </row>
    <row r="115" spans="1:10" x14ac:dyDescent="0.15">
      <c r="A115" s="70"/>
      <c r="B115" s="71"/>
      <c r="C115" s="72"/>
      <c r="D115" s="32"/>
      <c r="E115" s="32"/>
      <c r="F115" s="32"/>
      <c r="G115" s="32"/>
      <c r="H115" s="32"/>
      <c r="I115" s="32"/>
      <c r="J115" s="1"/>
    </row>
    <row r="116" spans="1:10" x14ac:dyDescent="0.15">
      <c r="A116" s="70"/>
      <c r="B116" s="71"/>
      <c r="C116" s="72"/>
      <c r="D116" s="32"/>
      <c r="E116" s="32"/>
      <c r="F116" s="32"/>
      <c r="G116" s="32"/>
      <c r="H116" s="32"/>
      <c r="I116" s="32"/>
      <c r="J116" s="1"/>
    </row>
    <row r="117" spans="1:10" x14ac:dyDescent="0.15">
      <c r="A117" s="70"/>
      <c r="B117" s="71"/>
      <c r="C117" s="72"/>
      <c r="D117" s="32"/>
      <c r="E117" s="32"/>
      <c r="F117" s="32"/>
      <c r="G117" s="32"/>
      <c r="H117" s="32"/>
      <c r="I117" s="32"/>
      <c r="J117" s="1"/>
    </row>
    <row r="118" spans="1:10" x14ac:dyDescent="0.15">
      <c r="A118" s="70"/>
      <c r="B118" s="71"/>
      <c r="C118" s="72"/>
      <c r="D118" s="32"/>
      <c r="E118" s="32"/>
      <c r="F118" s="32"/>
      <c r="G118" s="32"/>
      <c r="H118" s="32"/>
      <c r="I118" s="32"/>
      <c r="J118" s="1"/>
    </row>
    <row r="119" spans="1:10" x14ac:dyDescent="0.15">
      <c r="A119" s="70"/>
      <c r="B119" s="71"/>
      <c r="C119" s="72"/>
      <c r="D119" s="32"/>
      <c r="E119" s="32"/>
      <c r="F119" s="32"/>
      <c r="G119" s="32"/>
      <c r="H119" s="32"/>
      <c r="I119" s="32"/>
      <c r="J119" s="1"/>
    </row>
    <row r="120" spans="1:10" x14ac:dyDescent="0.15">
      <c r="A120" s="70"/>
      <c r="B120" s="71"/>
      <c r="C120" s="72"/>
      <c r="D120" s="32"/>
      <c r="E120" s="32"/>
      <c r="F120" s="32"/>
      <c r="G120" s="32"/>
      <c r="H120" s="32"/>
      <c r="I120" s="32"/>
      <c r="J120" s="1"/>
    </row>
    <row r="121" spans="1:10" x14ac:dyDescent="0.15">
      <c r="A121" s="70"/>
      <c r="B121" s="71"/>
      <c r="C121" s="72"/>
      <c r="D121" s="32"/>
      <c r="E121" s="32"/>
      <c r="F121" s="32"/>
      <c r="G121" s="32"/>
      <c r="H121" s="32"/>
      <c r="I121" s="32"/>
      <c r="J121" s="1"/>
    </row>
    <row r="122" spans="1:10" x14ac:dyDescent="0.15">
      <c r="A122" s="70"/>
      <c r="B122" s="71"/>
      <c r="C122" s="72"/>
      <c r="D122" s="32"/>
      <c r="E122" s="32"/>
      <c r="F122" s="32"/>
      <c r="G122" s="32"/>
      <c r="H122" s="32"/>
      <c r="I122" s="32"/>
      <c r="J122" s="1"/>
    </row>
    <row r="123" spans="1:10" x14ac:dyDescent="0.15">
      <c r="A123" s="70"/>
      <c r="B123" s="71"/>
      <c r="C123" s="72"/>
      <c r="D123" s="32"/>
      <c r="E123" s="32"/>
      <c r="F123" s="32"/>
      <c r="G123" s="32"/>
      <c r="H123" s="32"/>
      <c r="I123" s="32"/>
      <c r="J123" s="1"/>
    </row>
    <row r="124" spans="1:10" x14ac:dyDescent="0.15">
      <c r="A124" s="70"/>
      <c r="B124" s="71"/>
      <c r="C124" s="72"/>
      <c r="D124" s="32"/>
      <c r="E124" s="32"/>
      <c r="F124" s="32"/>
      <c r="G124" s="32"/>
      <c r="H124" s="32"/>
      <c r="I124" s="32"/>
      <c r="J124" s="1"/>
    </row>
    <row r="125" spans="1:10" x14ac:dyDescent="0.15">
      <c r="A125" s="70"/>
      <c r="B125" s="71"/>
      <c r="C125" s="72"/>
      <c r="D125" s="32"/>
      <c r="E125" s="32"/>
      <c r="F125" s="32"/>
      <c r="G125" s="32"/>
      <c r="H125" s="32"/>
      <c r="I125" s="32"/>
      <c r="J125" s="1"/>
    </row>
    <row r="126" spans="1:10" x14ac:dyDescent="0.15">
      <c r="A126" s="70"/>
      <c r="B126" s="71"/>
      <c r="C126" s="72"/>
      <c r="D126" s="32"/>
      <c r="E126" s="32"/>
      <c r="F126" s="32"/>
      <c r="G126" s="32"/>
      <c r="H126" s="32"/>
      <c r="I126" s="32"/>
      <c r="J126" s="1"/>
    </row>
    <row r="127" spans="1:10" x14ac:dyDescent="0.15">
      <c r="A127" s="70"/>
      <c r="B127" s="71"/>
      <c r="C127" s="72"/>
      <c r="D127" s="32"/>
      <c r="E127" s="32"/>
      <c r="F127" s="32"/>
      <c r="G127" s="32"/>
      <c r="H127" s="32"/>
      <c r="I127" s="32"/>
      <c r="J127" s="1"/>
    </row>
    <row r="128" spans="1:10" x14ac:dyDescent="0.15">
      <c r="A128" s="70"/>
      <c r="B128" s="71"/>
      <c r="C128" s="72"/>
      <c r="D128" s="32"/>
      <c r="E128" s="32"/>
      <c r="F128" s="32"/>
      <c r="G128" s="32"/>
      <c r="H128" s="32"/>
      <c r="I128" s="32"/>
      <c r="J128" s="1"/>
    </row>
    <row r="129" spans="1:10" x14ac:dyDescent="0.15">
      <c r="A129" s="70"/>
      <c r="B129" s="71"/>
      <c r="C129" s="72"/>
      <c r="D129" s="32"/>
      <c r="E129" s="32"/>
      <c r="F129" s="32"/>
      <c r="G129" s="32"/>
      <c r="H129" s="32"/>
      <c r="I129" s="32"/>
      <c r="J129" s="1"/>
    </row>
    <row r="130" spans="1:10" x14ac:dyDescent="0.15">
      <c r="A130" s="70"/>
      <c r="B130" s="71"/>
      <c r="C130" s="72"/>
      <c r="D130" s="32"/>
      <c r="E130" s="32"/>
      <c r="F130" s="32"/>
      <c r="G130" s="32"/>
      <c r="H130" s="32"/>
      <c r="I130" s="32"/>
      <c r="J130" s="1"/>
    </row>
    <row r="131" spans="1:10" x14ac:dyDescent="0.15">
      <c r="A131" s="70"/>
      <c r="B131" s="71"/>
      <c r="C131" s="72"/>
      <c r="D131" s="32"/>
      <c r="E131" s="32"/>
      <c r="F131" s="32"/>
      <c r="G131" s="32"/>
      <c r="H131" s="32"/>
      <c r="I131" s="32"/>
      <c r="J131" s="1"/>
    </row>
    <row r="132" spans="1:10" x14ac:dyDescent="0.15">
      <c r="A132" s="70"/>
      <c r="B132" s="71"/>
      <c r="C132" s="72"/>
      <c r="D132" s="32"/>
      <c r="E132" s="32"/>
      <c r="F132" s="32"/>
      <c r="G132" s="32"/>
      <c r="H132" s="32"/>
      <c r="I132" s="32"/>
      <c r="J132" s="1"/>
    </row>
    <row r="133" spans="1:10" x14ac:dyDescent="0.15">
      <c r="A133" s="70"/>
      <c r="B133" s="71"/>
      <c r="C133" s="72"/>
      <c r="D133" s="32"/>
      <c r="E133" s="32"/>
      <c r="F133" s="32"/>
      <c r="G133" s="32"/>
      <c r="H133" s="32"/>
      <c r="I133" s="32"/>
      <c r="J133" s="1"/>
    </row>
    <row r="134" spans="1:10" x14ac:dyDescent="0.15">
      <c r="A134" s="70"/>
      <c r="B134" s="71"/>
      <c r="C134" s="72"/>
      <c r="D134" s="32"/>
      <c r="E134" s="32"/>
      <c r="F134" s="32"/>
      <c r="G134" s="32"/>
      <c r="H134" s="32"/>
      <c r="I134" s="32"/>
      <c r="J134" s="1"/>
    </row>
    <row r="135" spans="1:10" x14ac:dyDescent="0.15">
      <c r="A135" s="70"/>
      <c r="B135" s="71"/>
      <c r="C135" s="72"/>
      <c r="D135" s="32"/>
      <c r="E135" s="32"/>
      <c r="F135" s="32"/>
      <c r="G135" s="32"/>
      <c r="H135" s="32"/>
      <c r="I135" s="32"/>
      <c r="J135" s="1"/>
    </row>
    <row r="136" spans="1:10" x14ac:dyDescent="0.15">
      <c r="A136" s="70"/>
      <c r="B136" s="71"/>
      <c r="C136" s="72"/>
      <c r="D136" s="32"/>
      <c r="E136" s="32"/>
      <c r="F136" s="32"/>
      <c r="G136" s="32"/>
      <c r="H136" s="32"/>
      <c r="I136" s="32"/>
      <c r="J136" s="1"/>
    </row>
    <row r="137" spans="1:10" x14ac:dyDescent="0.15">
      <c r="A137" s="70"/>
      <c r="B137" s="71"/>
      <c r="C137" s="72"/>
      <c r="D137" s="32"/>
      <c r="E137" s="32"/>
      <c r="F137" s="32"/>
      <c r="G137" s="32"/>
      <c r="H137" s="32"/>
      <c r="I137" s="32"/>
      <c r="J137" s="1"/>
    </row>
    <row r="138" spans="1:10" x14ac:dyDescent="0.15">
      <c r="A138" s="70"/>
      <c r="B138" s="71"/>
      <c r="C138" s="72"/>
      <c r="D138" s="32"/>
      <c r="E138" s="32"/>
      <c r="F138" s="32"/>
      <c r="G138" s="32"/>
      <c r="H138" s="32"/>
      <c r="I138" s="32"/>
      <c r="J138" s="1"/>
    </row>
    <row r="139" spans="1:10" x14ac:dyDescent="0.15">
      <c r="A139" s="70"/>
      <c r="B139" s="71"/>
      <c r="C139" s="72"/>
      <c r="D139" s="32"/>
      <c r="E139" s="32"/>
      <c r="F139" s="32"/>
      <c r="G139" s="32"/>
      <c r="H139" s="32"/>
      <c r="I139" s="32"/>
      <c r="J139" s="1"/>
    </row>
    <row r="140" spans="1:10" x14ac:dyDescent="0.15">
      <c r="A140" s="70"/>
      <c r="B140" s="71"/>
      <c r="C140" s="72"/>
      <c r="D140" s="32"/>
      <c r="E140" s="32"/>
      <c r="F140" s="32"/>
      <c r="G140" s="32"/>
      <c r="H140" s="32"/>
      <c r="I140" s="32"/>
      <c r="J140" s="1"/>
    </row>
    <row r="141" spans="1:10" x14ac:dyDescent="0.15">
      <c r="A141" s="70"/>
      <c r="B141" s="71"/>
      <c r="C141" s="72"/>
      <c r="D141" s="32"/>
      <c r="E141" s="32"/>
      <c r="F141" s="32"/>
      <c r="G141" s="32"/>
      <c r="H141" s="32"/>
      <c r="I141" s="32"/>
      <c r="J141" s="1"/>
    </row>
    <row r="142" spans="1:10" x14ac:dyDescent="0.15">
      <c r="A142" s="70"/>
      <c r="B142" s="71"/>
      <c r="C142" s="72"/>
      <c r="D142" s="32"/>
      <c r="E142" s="32"/>
      <c r="F142" s="32"/>
      <c r="G142" s="32"/>
      <c r="H142" s="32"/>
      <c r="I142" s="32"/>
      <c r="J142" s="1"/>
    </row>
    <row r="143" spans="1:10" x14ac:dyDescent="0.15">
      <c r="A143" s="70"/>
      <c r="B143" s="71"/>
      <c r="C143" s="72"/>
      <c r="D143" s="32"/>
      <c r="E143" s="32"/>
      <c r="F143" s="32"/>
      <c r="G143" s="32"/>
      <c r="H143" s="32"/>
      <c r="I143" s="32"/>
      <c r="J143" s="1"/>
    </row>
    <row r="144" spans="1:10" x14ac:dyDescent="0.15">
      <c r="A144" s="70"/>
      <c r="B144" s="71"/>
      <c r="C144" s="72"/>
      <c r="D144" s="32"/>
      <c r="E144" s="32"/>
      <c r="F144" s="32"/>
      <c r="G144" s="32"/>
      <c r="H144" s="32"/>
      <c r="I144" s="32"/>
      <c r="J144" s="1"/>
    </row>
    <row r="145" spans="1:10" x14ac:dyDescent="0.15">
      <c r="A145" s="70"/>
      <c r="B145" s="71"/>
      <c r="C145" s="72"/>
      <c r="D145" s="32"/>
      <c r="E145" s="32"/>
      <c r="F145" s="32"/>
      <c r="G145" s="32"/>
      <c r="H145" s="32"/>
      <c r="I145" s="32"/>
      <c r="J145" s="1"/>
    </row>
    <row r="146" spans="1:10" x14ac:dyDescent="0.15">
      <c r="A146" s="70"/>
      <c r="B146" s="71"/>
      <c r="C146" s="72"/>
      <c r="D146" s="32"/>
      <c r="E146" s="32"/>
      <c r="F146" s="32"/>
      <c r="G146" s="32"/>
      <c r="H146" s="32"/>
      <c r="I146" s="32"/>
      <c r="J146" s="1"/>
    </row>
    <row r="147" spans="1:10" x14ac:dyDescent="0.15">
      <c r="A147" s="70"/>
      <c r="B147" s="71"/>
      <c r="C147" s="72"/>
      <c r="D147" s="32"/>
      <c r="E147" s="32"/>
      <c r="F147" s="32"/>
      <c r="G147" s="32"/>
      <c r="H147" s="32"/>
      <c r="I147" s="32"/>
      <c r="J147" s="1"/>
    </row>
  </sheetData>
  <mergeCells count="6">
    <mergeCell ref="A2:I2"/>
    <mergeCell ref="A3:I3"/>
    <mergeCell ref="A4:C4"/>
    <mergeCell ref="D79:F79"/>
    <mergeCell ref="F94:F95"/>
    <mergeCell ref="F85:F86"/>
  </mergeCells>
  <phoneticPr fontId="2"/>
  <pageMargins left="0.78740157480314965" right="0.59055118110236227" top="0.78740157480314965" bottom="0.59055118110236227" header="0.51181102362204722" footer="0.51181102362204722"/>
  <pageSetup paperSize="12" scale="7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竹内(tachi02)</cp:lastModifiedBy>
  <cp:lastPrinted>2020-05-07T23:47:37Z</cp:lastPrinted>
  <dcterms:created xsi:type="dcterms:W3CDTF">2014-02-22T06:35:36Z</dcterms:created>
  <dcterms:modified xsi:type="dcterms:W3CDTF">2022-06-03T03:14:14Z</dcterms:modified>
</cp:coreProperties>
</file>