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chi04\Desktop\R2決算公開用書類\"/>
    </mc:Choice>
  </mc:AlternateContent>
  <xr:revisionPtr revIDLastSave="0" documentId="8_{AFE3114F-C058-4228-8B34-46179CE9D26F}" xr6:coauthVersionLast="46" xr6:coauthVersionMax="46" xr10:uidLastSave="{00000000-0000-0000-0000-000000000000}"/>
  <bookViews>
    <workbookView xWindow="-120" yWindow="-120" windowWidth="20730" windowHeight="11160" xr2:uid="{09D972A9-C16E-452A-9CA1-B94BF316B40C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E58" i="1"/>
  <c r="E57" i="1"/>
  <c r="E56" i="1"/>
  <c r="E55" i="1"/>
  <c r="E54" i="1"/>
  <c r="E53" i="1"/>
  <c r="E52" i="1"/>
  <c r="E51" i="1"/>
  <c r="E50" i="1"/>
  <c r="I49" i="1"/>
  <c r="E49" i="1"/>
  <c r="I48" i="1"/>
  <c r="E48" i="1"/>
  <c r="I47" i="1"/>
  <c r="E47" i="1"/>
  <c r="H46" i="1"/>
  <c r="G46" i="1"/>
  <c r="G58" i="1" s="1"/>
  <c r="I58" i="1" s="1"/>
  <c r="E46" i="1"/>
  <c r="I45" i="1"/>
  <c r="E45" i="1"/>
  <c r="I44" i="1"/>
  <c r="E44" i="1"/>
  <c r="E43" i="1"/>
  <c r="E42" i="1"/>
  <c r="I41" i="1"/>
  <c r="E41" i="1"/>
  <c r="I40" i="1"/>
  <c r="E40" i="1"/>
  <c r="I39" i="1"/>
  <c r="E39" i="1"/>
  <c r="I38" i="1"/>
  <c r="D38" i="1"/>
  <c r="C38" i="1"/>
  <c r="E38" i="1" s="1"/>
  <c r="I37" i="1"/>
  <c r="E37" i="1"/>
  <c r="I36" i="1"/>
  <c r="E36" i="1"/>
  <c r="I35" i="1"/>
  <c r="E35" i="1"/>
  <c r="I34" i="1"/>
  <c r="E34" i="1"/>
  <c r="I33" i="1"/>
  <c r="D33" i="1"/>
  <c r="C33" i="1"/>
  <c r="E33" i="1" s="1"/>
  <c r="I32" i="1"/>
  <c r="H32" i="1"/>
  <c r="G32" i="1"/>
  <c r="D32" i="1"/>
  <c r="E31" i="1"/>
  <c r="E30" i="1"/>
  <c r="E29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2" i="1" s="1"/>
  <c r="H59" i="1" s="1"/>
  <c r="G9" i="1"/>
  <c r="G42" i="1" s="1"/>
  <c r="D9" i="1"/>
  <c r="D59" i="1" s="1"/>
  <c r="C9" i="1"/>
  <c r="E9" i="1" s="1"/>
  <c r="I42" i="1" l="1"/>
  <c r="G59" i="1"/>
  <c r="I59" i="1" s="1"/>
  <c r="I9" i="1"/>
  <c r="C32" i="1"/>
  <c r="E32" i="1" s="1"/>
  <c r="I46" i="1"/>
  <c r="C59" i="1" l="1"/>
  <c r="E59" i="1" s="1"/>
</calcChain>
</file>

<file path=xl/sharedStrings.xml><?xml version="1.0" encoding="utf-8"?>
<sst xmlns="http://schemas.openxmlformats.org/spreadsheetml/2006/main" count="102" uniqueCount="95">
  <si>
    <t>第三号第一様式（第二十七条第四項関係）</t>
    <phoneticPr fontId="4"/>
  </si>
  <si>
    <t>法人単位貸借対照表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</si>
  <si>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</si>
  <si>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</si>
  <si>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</si>
  <si>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</si>
  <si>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</si>
  <si>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</si>
  <si>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</si>
  <si>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</si>
  <si>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</si>
  <si>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</si>
  <si>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</si>
  <si>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</si>
  <si>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</si>
  <si>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</si>
  <si>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</si>
  <si>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</si>
  <si>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</si>
  <si>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</si>
  <si>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</si>
  <si>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</si>
  <si>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</si>
  <si>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</si>
  <si>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</si>
  <si>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</si>
  <si>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</si>
  <si>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</si>
  <si>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</si>
  <si>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</si>
  <si>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</si>
  <si>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</si>
  <si>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</si>
  <si>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</si>
  <si>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</si>
  <si>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</si>
  <si>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</si>
  <si>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</si>
  <si>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</si>
  <si>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</si>
  <si>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</si>
  <si>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</si>
  <si>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</si>
  <si>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</si>
  <si>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</si>
  <si>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</si>
  <si>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</si>
  <si>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</si>
  <si>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</si>
  <si>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</si>
  <si>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</si>
  <si>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</si>
  <si>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</si>
  <si>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</si>
  <si>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</si>
  <si>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</si>
  <si>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</si>
  <si>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</si>
  <si>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</si>
  <si>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</si>
  <si>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</si>
  <si>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</si>
  <si>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</si>
  <si>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</si>
  <si>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</si>
  <si>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</si>
  <si>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</si>
  <si>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</si>
  <si>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</si>
  <si>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</si>
  <si>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</si>
  <si>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</si>
  <si>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</si>
  <si>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</si>
  <si>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</si>
  <si>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</si>
  <si>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国庫補助金等特別積立金</t>
  </si>
  <si>
    <t>　有形リース資産</t>
  </si>
  <si>
    <t>その他の積立金</t>
  </si>
  <si>
    <t>　権利</t>
  </si>
  <si>
    <t>　施設整備等積立金</t>
  </si>
  <si>
    <t>　ソフトウェア</t>
  </si>
  <si>
    <t>次期繰越活動増減差額</t>
  </si>
  <si>
    <t>　無形リース資産</t>
  </si>
  <si>
    <t>（うち当期活動増減差額）</t>
  </si>
  <si>
    <t>　長期貸付金</t>
  </si>
  <si>
    <t>　退職給付引当資産</t>
  </si>
  <si>
    <t>　長期預り金積立資産</t>
  </si>
  <si>
    <t>　施設整備等積立資産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</si>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</sst>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9C171C61-670C-43C5-84DC-89966CD74F38}"/>
    <cellStyle name="標準 3" xfId="2" xr:uid="{D2EB520E-8853-4A34-983B-BD92247C3C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C748E-1AAB-4187-B21B-252361BB9DCD}">
  <sheetPr>
    <pageSetUpPr fitToPage="1"/>
  </sheetPr>
  <dimension ref="B1:I59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+C10+C11+C12+C13+C14+C15+C16+C17+C18+C19+C20+C21+C22+C23+C24+C25+C26+C27+C28+C29+C30-ABS(C31)</f>
        <v>355499066</v>
      </c>
      <c r="D9" s="16">
        <f>+D10+D11+D12+D13+D14+D15+D16+D17+D18+D19+D20+D21+D22+D23+D24+D25+D26+D27+D28+D29+D30-ABS(D31)</f>
        <v>341854646</v>
      </c>
      <c r="E9" s="15">
        <f>C9-D9</f>
        <v>13644420</v>
      </c>
      <c r="F9" s="14" t="s">
        <v>10</v>
      </c>
      <c r="G9" s="15">
        <f>+G10+G11+G12+G13+G14+G15+G16+G17+G18+G19+G20+G21+G22+G23+G24+G25+G26+G27</f>
        <v>72295186</v>
      </c>
      <c r="H9" s="16">
        <f>+H10+H11+H12+H13+H14+H15+H16+H17+H18+H19+H20+H21+H22+H23+H24+H25+H26+H27</f>
        <v>71072663</v>
      </c>
      <c r="I9" s="15">
        <f>G9-H9</f>
        <v>1222523</v>
      </c>
    </row>
    <row r="10" spans="2:9" x14ac:dyDescent="0.4">
      <c r="B10" s="17" t="s">
        <v>11</v>
      </c>
      <c r="C10" s="18">
        <v>253993776</v>
      </c>
      <c r="D10" s="19">
        <v>247865553</v>
      </c>
      <c r="E10" s="18">
        <f t="shared" ref="E10:E59" si="0">C10-D10</f>
        <v>6128223</v>
      </c>
      <c r="F10" s="17" t="s">
        <v>12</v>
      </c>
      <c r="G10" s="18"/>
      <c r="H10" s="19">
        <v>0</v>
      </c>
      <c r="I10" s="18">
        <f t="shared" ref="I10:I59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16922302</v>
      </c>
      <c r="H11" s="22">
        <v>15564383</v>
      </c>
      <c r="I11" s="21">
        <f t="shared" si="1"/>
        <v>1357919</v>
      </c>
    </row>
    <row r="12" spans="2:9" x14ac:dyDescent="0.4">
      <c r="B12" s="20" t="s">
        <v>15</v>
      </c>
      <c r="C12" s="21">
        <v>100630503</v>
      </c>
      <c r="D12" s="22">
        <v>93092868</v>
      </c>
      <c r="E12" s="21">
        <f t="shared" si="0"/>
        <v>7537635</v>
      </c>
      <c r="F12" s="20" t="s">
        <v>16</v>
      </c>
      <c r="G12" s="21"/>
      <c r="H12" s="22">
        <v>0</v>
      </c>
      <c r="I12" s="21">
        <f t="shared" si="1"/>
        <v>0</v>
      </c>
    </row>
    <row r="13" spans="2:9" x14ac:dyDescent="0.4">
      <c r="B13" s="20" t="s">
        <v>17</v>
      </c>
      <c r="C13" s="21">
        <v>16550</v>
      </c>
      <c r="D13" s="22">
        <v>0</v>
      </c>
      <c r="E13" s="21">
        <f t="shared" si="0"/>
        <v>16550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>
        <v>40910</v>
      </c>
      <c r="D14" s="22">
        <v>38898</v>
      </c>
      <c r="E14" s="21">
        <f t="shared" si="0"/>
        <v>2012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>
        <v>39096000</v>
      </c>
      <c r="H15" s="22">
        <v>39096000</v>
      </c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>
        <v>0</v>
      </c>
      <c r="I16" s="21">
        <f t="shared" si="1"/>
        <v>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>
        <v>976788</v>
      </c>
      <c r="H17" s="22">
        <v>976788</v>
      </c>
      <c r="I17" s="21">
        <f t="shared" si="1"/>
        <v>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>
        <v>0</v>
      </c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156602</v>
      </c>
      <c r="H22" s="22">
        <v>86594</v>
      </c>
      <c r="I22" s="21">
        <f t="shared" si="1"/>
        <v>70008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>
        <v>0</v>
      </c>
      <c r="D24" s="22">
        <v>40000</v>
      </c>
      <c r="E24" s="21">
        <f t="shared" si="0"/>
        <v>-40000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>
        <v>205050</v>
      </c>
      <c r="D25" s="22">
        <v>205050</v>
      </c>
      <c r="E25" s="21">
        <f t="shared" si="0"/>
        <v>0</v>
      </c>
      <c r="F25" s="20" t="s">
        <v>42</v>
      </c>
      <c r="G25" s="21">
        <v>37201</v>
      </c>
      <c r="H25" s="22">
        <v>198705</v>
      </c>
      <c r="I25" s="21">
        <f t="shared" si="1"/>
        <v>-161504</v>
      </c>
    </row>
    <row r="26" spans="2:9" x14ac:dyDescent="0.4">
      <c r="B26" s="20" t="s">
        <v>43</v>
      </c>
      <c r="C26" s="21">
        <v>612277</v>
      </c>
      <c r="D26" s="22">
        <v>612277</v>
      </c>
      <c r="E26" s="21">
        <f t="shared" si="0"/>
        <v>0</v>
      </c>
      <c r="F26" s="20" t="s">
        <v>44</v>
      </c>
      <c r="G26" s="21">
        <v>15106293</v>
      </c>
      <c r="H26" s="22">
        <v>15150193</v>
      </c>
      <c r="I26" s="21">
        <f t="shared" si="1"/>
        <v>-43900</v>
      </c>
    </row>
    <row r="27" spans="2:9" x14ac:dyDescent="0.4">
      <c r="B27" s="20" t="s">
        <v>45</v>
      </c>
      <c r="C27" s="21"/>
      <c r="D27" s="22">
        <v>0</v>
      </c>
      <c r="E27" s="21">
        <f t="shared" si="0"/>
        <v>0</v>
      </c>
      <c r="F27" s="20" t="s">
        <v>46</v>
      </c>
      <c r="G27" s="21"/>
      <c r="H27" s="22">
        <v>0</v>
      </c>
      <c r="I27" s="21">
        <f t="shared" si="1"/>
        <v>0</v>
      </c>
    </row>
    <row r="28" spans="2:9" x14ac:dyDescent="0.4">
      <c r="B28" s="20" t="s">
        <v>47</v>
      </c>
      <c r="C28" s="21"/>
      <c r="D28" s="22">
        <v>0</v>
      </c>
      <c r="E28" s="21">
        <f t="shared" si="0"/>
        <v>0</v>
      </c>
      <c r="F28" s="20"/>
      <c r="G28" s="21"/>
      <c r="H28" s="21"/>
      <c r="I28" s="21"/>
    </row>
    <row r="29" spans="2:9" x14ac:dyDescent="0.4">
      <c r="B29" s="20" t="s">
        <v>48</v>
      </c>
      <c r="C29" s="21"/>
      <c r="D29" s="22">
        <v>0</v>
      </c>
      <c r="E29" s="21">
        <f t="shared" si="0"/>
        <v>0</v>
      </c>
      <c r="F29" s="20"/>
      <c r="G29" s="21"/>
      <c r="H29" s="21"/>
      <c r="I29" s="21"/>
    </row>
    <row r="30" spans="2:9" x14ac:dyDescent="0.4">
      <c r="B30" s="20" t="s">
        <v>49</v>
      </c>
      <c r="C30" s="21"/>
      <c r="D30" s="22">
        <v>0</v>
      </c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50</v>
      </c>
      <c r="C31" s="21"/>
      <c r="D31" s="22">
        <v>0</v>
      </c>
      <c r="E31" s="21">
        <f t="shared" si="0"/>
        <v>0</v>
      </c>
      <c r="F31" s="20"/>
      <c r="G31" s="21"/>
      <c r="H31" s="21"/>
      <c r="I31" s="21"/>
    </row>
    <row r="32" spans="2:9" x14ac:dyDescent="0.4">
      <c r="B32" s="14" t="s">
        <v>51</v>
      </c>
      <c r="C32" s="15">
        <f>+C33 +C38</f>
        <v>1147663696</v>
      </c>
      <c r="D32" s="16">
        <f>+D33 +D38</f>
        <v>1205409758</v>
      </c>
      <c r="E32" s="15">
        <f t="shared" si="0"/>
        <v>-57746062</v>
      </c>
      <c r="F32" s="14" t="s">
        <v>52</v>
      </c>
      <c r="G32" s="15">
        <f>+G33+G34+G35+G36+G37+G38+G39+G40+G41</f>
        <v>353123820</v>
      </c>
      <c r="H32" s="16">
        <f>+H33+H34+H35+H36+H37+H38+H39+H40+H41</f>
        <v>391909310</v>
      </c>
      <c r="I32" s="15">
        <f t="shared" si="1"/>
        <v>-38785490</v>
      </c>
    </row>
    <row r="33" spans="2:9" x14ac:dyDescent="0.4">
      <c r="B33" s="14" t="s">
        <v>53</v>
      </c>
      <c r="C33" s="15">
        <f>+C34+C35+C36+C37</f>
        <v>1009347735</v>
      </c>
      <c r="D33" s="16">
        <f>+D34+D35+D36+D37</f>
        <v>1081621816</v>
      </c>
      <c r="E33" s="15">
        <f t="shared" si="0"/>
        <v>-72274081</v>
      </c>
      <c r="F33" s="17" t="s">
        <v>54</v>
      </c>
      <c r="G33" s="18">
        <v>324232000</v>
      </c>
      <c r="H33" s="19">
        <v>363328000</v>
      </c>
      <c r="I33" s="18">
        <f t="shared" si="1"/>
        <v>-39096000</v>
      </c>
    </row>
    <row r="34" spans="2:9" x14ac:dyDescent="0.4">
      <c r="B34" s="17" t="s">
        <v>55</v>
      </c>
      <c r="C34" s="18">
        <v>69487113</v>
      </c>
      <c r="D34" s="19">
        <v>69487113</v>
      </c>
      <c r="E34" s="18">
        <f t="shared" si="0"/>
        <v>0</v>
      </c>
      <c r="F34" s="20" t="s">
        <v>56</v>
      </c>
      <c r="G34" s="21"/>
      <c r="H34" s="22">
        <v>0</v>
      </c>
      <c r="I34" s="21">
        <f t="shared" si="1"/>
        <v>0</v>
      </c>
    </row>
    <row r="35" spans="2:9" x14ac:dyDescent="0.4">
      <c r="B35" s="20" t="s">
        <v>57</v>
      </c>
      <c r="C35" s="21">
        <v>939860622</v>
      </c>
      <c r="D35" s="22">
        <v>1012134703</v>
      </c>
      <c r="E35" s="21">
        <f t="shared" si="0"/>
        <v>-72274081</v>
      </c>
      <c r="F35" s="20" t="s">
        <v>58</v>
      </c>
      <c r="G35" s="21">
        <v>1953576</v>
      </c>
      <c r="H35" s="22">
        <v>2930364</v>
      </c>
      <c r="I35" s="21">
        <f t="shared" si="1"/>
        <v>-976788</v>
      </c>
    </row>
    <row r="36" spans="2:9" x14ac:dyDescent="0.4">
      <c r="B36" s="20" t="s">
        <v>59</v>
      </c>
      <c r="C36" s="21"/>
      <c r="D36" s="22">
        <v>0</v>
      </c>
      <c r="E36" s="21">
        <f t="shared" si="0"/>
        <v>0</v>
      </c>
      <c r="F36" s="20" t="s">
        <v>60</v>
      </c>
      <c r="G36" s="21"/>
      <c r="H36" s="22"/>
      <c r="I36" s="21">
        <f t="shared" si="1"/>
        <v>0</v>
      </c>
    </row>
    <row r="37" spans="2:9" x14ac:dyDescent="0.4">
      <c r="B37" s="20" t="s">
        <v>61</v>
      </c>
      <c r="C37" s="21"/>
      <c r="D37" s="22"/>
      <c r="E37" s="21">
        <f t="shared" si="0"/>
        <v>0</v>
      </c>
      <c r="F37" s="20" t="s">
        <v>62</v>
      </c>
      <c r="G37" s="21">
        <v>26938244</v>
      </c>
      <c r="H37" s="22">
        <v>25650946</v>
      </c>
      <c r="I37" s="21">
        <f t="shared" si="1"/>
        <v>1287298</v>
      </c>
    </row>
    <row r="38" spans="2:9" x14ac:dyDescent="0.4">
      <c r="B38" s="14" t="s">
        <v>63</v>
      </c>
      <c r="C38" s="15">
        <f>+C39+C40+C41+C42+C43+C44+C45+C46+C47+C48+C49+C50+C51+C52+C53+C54+C55+C56+C57-ABS(C58)</f>
        <v>138315961</v>
      </c>
      <c r="D38" s="16">
        <f>+D39+D40+D41+D42+D43+D44+D45+D46+D47+D48+D49+D50+D51+D52+D53+D54+D55+D56+D57-ABS(D58)</f>
        <v>123787942</v>
      </c>
      <c r="E38" s="15">
        <f t="shared" si="0"/>
        <v>14528019</v>
      </c>
      <c r="F38" s="20" t="s">
        <v>64</v>
      </c>
      <c r="G38" s="21"/>
      <c r="H38" s="22"/>
      <c r="I38" s="21">
        <f t="shared" si="1"/>
        <v>0</v>
      </c>
    </row>
    <row r="39" spans="2:9" x14ac:dyDescent="0.4">
      <c r="B39" s="17" t="s">
        <v>55</v>
      </c>
      <c r="C39" s="18">
        <v>1420000</v>
      </c>
      <c r="D39" s="19">
        <v>1420000</v>
      </c>
      <c r="E39" s="18">
        <f t="shared" si="0"/>
        <v>0</v>
      </c>
      <c r="F39" s="20" t="s">
        <v>65</v>
      </c>
      <c r="G39" s="21"/>
      <c r="H39" s="22">
        <v>0</v>
      </c>
      <c r="I39" s="21">
        <f t="shared" si="1"/>
        <v>0</v>
      </c>
    </row>
    <row r="40" spans="2:9" x14ac:dyDescent="0.4">
      <c r="B40" s="20" t="s">
        <v>57</v>
      </c>
      <c r="C40" s="21">
        <v>1323357</v>
      </c>
      <c r="D40" s="22">
        <v>1642781</v>
      </c>
      <c r="E40" s="21">
        <f t="shared" si="0"/>
        <v>-319424</v>
      </c>
      <c r="F40" s="20" t="s">
        <v>66</v>
      </c>
      <c r="G40" s="21"/>
      <c r="H40" s="22">
        <v>0</v>
      </c>
      <c r="I40" s="21">
        <f t="shared" si="1"/>
        <v>0</v>
      </c>
    </row>
    <row r="41" spans="2:9" x14ac:dyDescent="0.4">
      <c r="B41" s="20" t="s">
        <v>67</v>
      </c>
      <c r="C41" s="21">
        <v>21993098</v>
      </c>
      <c r="D41" s="22">
        <v>23236439</v>
      </c>
      <c r="E41" s="21">
        <f t="shared" si="0"/>
        <v>-1243341</v>
      </c>
      <c r="F41" s="20" t="s">
        <v>68</v>
      </c>
      <c r="G41" s="21"/>
      <c r="H41" s="22">
        <v>0</v>
      </c>
      <c r="I41" s="21">
        <f t="shared" si="1"/>
        <v>0</v>
      </c>
    </row>
    <row r="42" spans="2:9" x14ac:dyDescent="0.4">
      <c r="B42" s="20" t="s">
        <v>69</v>
      </c>
      <c r="C42" s="21"/>
      <c r="D42" s="22">
        <v>0</v>
      </c>
      <c r="E42" s="21">
        <f t="shared" si="0"/>
        <v>0</v>
      </c>
      <c r="F42" s="14" t="s">
        <v>70</v>
      </c>
      <c r="G42" s="15">
        <f>+G9 +G32</f>
        <v>425419006</v>
      </c>
      <c r="H42" s="15">
        <f>+H9 +H32</f>
        <v>462981973</v>
      </c>
      <c r="I42" s="15">
        <f t="shared" si="1"/>
        <v>-37562967</v>
      </c>
    </row>
    <row r="43" spans="2:9" x14ac:dyDescent="0.4">
      <c r="B43" s="20" t="s">
        <v>71</v>
      </c>
      <c r="C43" s="21">
        <v>9</v>
      </c>
      <c r="D43" s="22">
        <v>559648</v>
      </c>
      <c r="E43" s="21">
        <f t="shared" si="0"/>
        <v>-559639</v>
      </c>
      <c r="F43" s="23" t="s">
        <v>72</v>
      </c>
      <c r="G43" s="24"/>
      <c r="H43" s="24"/>
      <c r="I43" s="25"/>
    </row>
    <row r="44" spans="2:9" x14ac:dyDescent="0.4">
      <c r="B44" s="20" t="s">
        <v>73</v>
      </c>
      <c r="C44" s="21">
        <v>30371338</v>
      </c>
      <c r="D44" s="22">
        <v>28402433</v>
      </c>
      <c r="E44" s="21">
        <f t="shared" si="0"/>
        <v>1968905</v>
      </c>
      <c r="F44" s="17" t="s">
        <v>74</v>
      </c>
      <c r="G44" s="18">
        <v>127288165</v>
      </c>
      <c r="H44" s="19">
        <v>127288165</v>
      </c>
      <c r="I44" s="18">
        <f t="shared" si="1"/>
        <v>0</v>
      </c>
    </row>
    <row r="45" spans="2:9" x14ac:dyDescent="0.4">
      <c r="B45" s="20" t="s">
        <v>75</v>
      </c>
      <c r="C45" s="21"/>
      <c r="D45" s="22">
        <v>0</v>
      </c>
      <c r="E45" s="21">
        <f t="shared" si="0"/>
        <v>0</v>
      </c>
      <c r="F45" s="20" t="s">
        <v>76</v>
      </c>
      <c r="G45" s="21">
        <v>485011372</v>
      </c>
      <c r="H45" s="22">
        <v>509122488</v>
      </c>
      <c r="I45" s="21">
        <f t="shared" si="1"/>
        <v>-24111116</v>
      </c>
    </row>
    <row r="46" spans="2:9" x14ac:dyDescent="0.4">
      <c r="B46" s="20" t="s">
        <v>77</v>
      </c>
      <c r="C46" s="21">
        <v>1930392</v>
      </c>
      <c r="D46" s="22">
        <v>2573856</v>
      </c>
      <c r="E46" s="21">
        <f t="shared" si="0"/>
        <v>-643464</v>
      </c>
      <c r="F46" s="20" t="s">
        <v>78</v>
      </c>
      <c r="G46" s="21">
        <f>+G47</f>
        <v>51538000</v>
      </c>
      <c r="H46" s="22">
        <f>+H47</f>
        <v>36538000</v>
      </c>
      <c r="I46" s="21">
        <f t="shared" si="1"/>
        <v>15000000</v>
      </c>
    </row>
    <row r="47" spans="2:9" x14ac:dyDescent="0.4">
      <c r="B47" s="20" t="s">
        <v>79</v>
      </c>
      <c r="C47" s="21">
        <v>146404</v>
      </c>
      <c r="D47" s="22">
        <v>163119</v>
      </c>
      <c r="E47" s="21">
        <f t="shared" si="0"/>
        <v>-16715</v>
      </c>
      <c r="F47" s="20" t="s">
        <v>80</v>
      </c>
      <c r="G47" s="21">
        <v>51538000</v>
      </c>
      <c r="H47" s="22">
        <v>36538000</v>
      </c>
      <c r="I47" s="21">
        <f t="shared" si="1"/>
        <v>15000000</v>
      </c>
    </row>
    <row r="48" spans="2:9" x14ac:dyDescent="0.4">
      <c r="B48" s="20" t="s">
        <v>81</v>
      </c>
      <c r="C48" s="21"/>
      <c r="D48" s="22">
        <v>0</v>
      </c>
      <c r="E48" s="21">
        <f t="shared" si="0"/>
        <v>0</v>
      </c>
      <c r="F48" s="20" t="s">
        <v>82</v>
      </c>
      <c r="G48" s="21">
        <v>413906219</v>
      </c>
      <c r="H48" s="22">
        <v>411333778</v>
      </c>
      <c r="I48" s="21">
        <f t="shared" si="1"/>
        <v>2572441</v>
      </c>
    </row>
    <row r="49" spans="2:9" x14ac:dyDescent="0.4">
      <c r="B49" s="20" t="s">
        <v>83</v>
      </c>
      <c r="C49" s="21">
        <v>999972</v>
      </c>
      <c r="D49" s="22">
        <v>1333296</v>
      </c>
      <c r="E49" s="21">
        <f t="shared" si="0"/>
        <v>-333324</v>
      </c>
      <c r="F49" s="20" t="s">
        <v>84</v>
      </c>
      <c r="G49" s="21">
        <v>17572441</v>
      </c>
      <c r="H49" s="22">
        <v>-6778983</v>
      </c>
      <c r="I49" s="21">
        <f t="shared" si="1"/>
        <v>24351424</v>
      </c>
    </row>
    <row r="50" spans="2:9" x14ac:dyDescent="0.4">
      <c r="B50" s="20" t="s">
        <v>61</v>
      </c>
      <c r="C50" s="21"/>
      <c r="D50" s="22"/>
      <c r="E50" s="21">
        <f t="shared" si="0"/>
        <v>0</v>
      </c>
      <c r="F50" s="20"/>
      <c r="G50" s="21"/>
      <c r="H50" s="21"/>
      <c r="I50" s="21"/>
    </row>
    <row r="51" spans="2:9" x14ac:dyDescent="0.4">
      <c r="B51" s="20" t="s">
        <v>85</v>
      </c>
      <c r="C51" s="21"/>
      <c r="D51" s="22">
        <v>0</v>
      </c>
      <c r="E51" s="21">
        <f t="shared" si="0"/>
        <v>0</v>
      </c>
      <c r="F51" s="20"/>
      <c r="G51" s="21"/>
      <c r="H51" s="21"/>
      <c r="I51" s="21"/>
    </row>
    <row r="52" spans="2:9" x14ac:dyDescent="0.4">
      <c r="B52" s="20" t="s">
        <v>86</v>
      </c>
      <c r="C52" s="21">
        <v>26938244</v>
      </c>
      <c r="D52" s="22">
        <v>25650946</v>
      </c>
      <c r="E52" s="21">
        <f t="shared" si="0"/>
        <v>1287298</v>
      </c>
      <c r="F52" s="20"/>
      <c r="G52" s="21"/>
      <c r="H52" s="21"/>
      <c r="I52" s="21"/>
    </row>
    <row r="53" spans="2:9" x14ac:dyDescent="0.4">
      <c r="B53" s="20" t="s">
        <v>87</v>
      </c>
      <c r="C53" s="21"/>
      <c r="D53" s="22">
        <v>0</v>
      </c>
      <c r="E53" s="21">
        <f t="shared" si="0"/>
        <v>0</v>
      </c>
      <c r="F53" s="20"/>
      <c r="G53" s="21"/>
      <c r="H53" s="21"/>
      <c r="I53" s="21"/>
    </row>
    <row r="54" spans="2:9" x14ac:dyDescent="0.4">
      <c r="B54" s="20" t="s">
        <v>88</v>
      </c>
      <c r="C54" s="21">
        <v>51538000</v>
      </c>
      <c r="D54" s="22">
        <v>36538000</v>
      </c>
      <c r="E54" s="21">
        <f t="shared" si="0"/>
        <v>15000000</v>
      </c>
      <c r="F54" s="20"/>
      <c r="G54" s="21"/>
      <c r="H54" s="21"/>
      <c r="I54" s="21"/>
    </row>
    <row r="55" spans="2:9" x14ac:dyDescent="0.4">
      <c r="B55" s="20" t="s">
        <v>89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 x14ac:dyDescent="0.4">
      <c r="B56" s="20" t="s">
        <v>90</v>
      </c>
      <c r="C56" s="21">
        <v>1655147</v>
      </c>
      <c r="D56" s="22">
        <v>2267424</v>
      </c>
      <c r="E56" s="21">
        <f t="shared" si="0"/>
        <v>-612277</v>
      </c>
      <c r="F56" s="20"/>
      <c r="G56" s="21"/>
      <c r="H56" s="21"/>
      <c r="I56" s="21"/>
    </row>
    <row r="57" spans="2:9" x14ac:dyDescent="0.4">
      <c r="B57" s="20" t="s">
        <v>91</v>
      </c>
      <c r="C57" s="21"/>
      <c r="D57" s="22">
        <v>0</v>
      </c>
      <c r="E57" s="21">
        <f t="shared" si="0"/>
        <v>0</v>
      </c>
      <c r="F57" s="26"/>
      <c r="G57" s="27"/>
      <c r="H57" s="27"/>
      <c r="I57" s="27"/>
    </row>
    <row r="58" spans="2:9" x14ac:dyDescent="0.4">
      <c r="B58" s="26" t="s">
        <v>50</v>
      </c>
      <c r="C58" s="27"/>
      <c r="D58" s="28"/>
      <c r="E58" s="27">
        <f t="shared" si="0"/>
        <v>0</v>
      </c>
      <c r="F58" s="14" t="s">
        <v>92</v>
      </c>
      <c r="G58" s="15">
        <f>+G44 +G45 +G46 +G48</f>
        <v>1077743756</v>
      </c>
      <c r="H58" s="15">
        <f>+H44 +H45 +H46 +H48</f>
        <v>1084282431</v>
      </c>
      <c r="I58" s="15">
        <f t="shared" si="1"/>
        <v>-6538675</v>
      </c>
    </row>
    <row r="59" spans="2:9" x14ac:dyDescent="0.4">
      <c r="B59" s="14" t="s">
        <v>93</v>
      </c>
      <c r="C59" s="15">
        <f>+C9 +C32</f>
        <v>1503162762</v>
      </c>
      <c r="D59" s="15">
        <f>+D9 +D32</f>
        <v>1547264404</v>
      </c>
      <c r="E59" s="15">
        <f t="shared" si="0"/>
        <v>-44101642</v>
      </c>
      <c r="F59" s="29" t="s">
        <v>94</v>
      </c>
      <c r="G59" s="30">
        <f>+G42 +G58</f>
        <v>1503162762</v>
      </c>
      <c r="H59" s="30">
        <f>+H42 +H58</f>
        <v>1547264404</v>
      </c>
      <c r="I59" s="30">
        <f t="shared" si="1"/>
        <v>-44101642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  <pageSetup paperSize="9" fitToHeight="0" orientation="portrait" r:id="rId1"/>
  <headerFooter>
    <oddHeader>&amp;L社会福祉法人杏南会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tachi04</dc:creator>
  <cp:lastModifiedBy>tachi04</cp:lastModifiedBy>
  <dcterms:created xsi:type="dcterms:W3CDTF">2021-04-24T04:15:03Z</dcterms:created>
  <dcterms:modified xsi:type="dcterms:W3CDTF">2021-04-24T04:15:04Z</dcterms:modified>
</cp:coreProperties>
</file>