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chi02\Desktop\VULCAN5101\CANPAN登録情報\R2申請分\"/>
    </mc:Choice>
  </mc:AlternateContent>
  <xr:revisionPtr revIDLastSave="0" documentId="13_ncr:1_{A7A5A4BF-F2E1-46D3-8040-7DB79E656C47}" xr6:coauthVersionLast="45" xr6:coauthVersionMax="45" xr10:uidLastSave="{00000000-0000-0000-0000-000000000000}"/>
  <bookViews>
    <workbookView xWindow="-120" yWindow="-120" windowWidth="20730" windowHeight="11760" xr2:uid="{FF0D8985-16D9-44F0-A21B-09230D7CF803}"/>
  </bookViews>
  <sheets>
    <sheet name="第一号第一様式" sheetId="1" r:id="rId1"/>
  </sheets>
  <definedNames>
    <definedName name="_xlnm.Print_Area" localSheetId="0">第一号第一様式!$A$1:$H$66</definedName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5" i="1" l="1"/>
  <c r="G62" i="1"/>
  <c r="G60" i="1"/>
  <c r="F60" i="1"/>
  <c r="E60" i="1"/>
  <c r="G59" i="1"/>
  <c r="G58" i="1"/>
  <c r="G57" i="1"/>
  <c r="G56" i="1"/>
  <c r="G55" i="1"/>
  <c r="G54" i="1"/>
  <c r="F53" i="1"/>
  <c r="F61" i="1" s="1"/>
  <c r="E53" i="1"/>
  <c r="G53" i="1" s="1"/>
  <c r="G52" i="1"/>
  <c r="G51" i="1"/>
  <c r="G50" i="1"/>
  <c r="G49" i="1"/>
  <c r="G48" i="1"/>
  <c r="G47" i="1"/>
  <c r="G46" i="1"/>
  <c r="F44" i="1"/>
  <c r="E44" i="1"/>
  <c r="G44" i="1" s="1"/>
  <c r="G43" i="1"/>
  <c r="G42" i="1"/>
  <c r="G41" i="1"/>
  <c r="G40" i="1"/>
  <c r="G39" i="1"/>
  <c r="F38" i="1"/>
  <c r="F45" i="1" s="1"/>
  <c r="E38" i="1"/>
  <c r="E45" i="1" s="1"/>
  <c r="G37" i="1"/>
  <c r="G36" i="1"/>
  <c r="G35" i="1"/>
  <c r="G34" i="1"/>
  <c r="G33" i="1"/>
  <c r="F31" i="1"/>
  <c r="E31" i="1"/>
  <c r="G31" i="1" s="1"/>
  <c r="G30" i="1"/>
  <c r="G29" i="1"/>
  <c r="G28" i="1"/>
  <c r="G27" i="1"/>
  <c r="G26" i="1"/>
  <c r="G25" i="1"/>
  <c r="G24" i="1"/>
  <c r="G23" i="1"/>
  <c r="G22" i="1"/>
  <c r="F21" i="1"/>
  <c r="F32" i="1" s="1"/>
  <c r="F64" i="1" s="1"/>
  <c r="F66" i="1" s="1"/>
  <c r="E21" i="1"/>
  <c r="G21" i="1" s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45" i="1" l="1"/>
  <c r="E32" i="1"/>
  <c r="E61" i="1"/>
  <c r="G61" i="1" s="1"/>
  <c r="G38" i="1"/>
  <c r="G32" i="1" l="1"/>
  <c r="E64" i="1"/>
  <c r="G64" i="1" l="1"/>
  <c r="E66" i="1"/>
  <c r="G66" i="1" s="1"/>
</calcChain>
</file>

<file path=xl/sharedStrings.xml><?xml version="1.0" encoding="utf-8"?>
<sst xmlns="http://schemas.openxmlformats.org/spreadsheetml/2006/main" count="76" uniqueCount="72">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</sst>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78F3916-F998-4735-B2FA-33A5734D13E8}"/>
    <cellStyle name="標準 3" xfId="1" xr:uid="{C508C8AC-FEAC-4DCA-809A-D33295FC03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7669-E028-493D-B10D-3F64121C9EB6}">
  <sheetPr>
    <pageSetUpPr fitToPage="1"/>
  </sheetPr>
  <dimension ref="B2:H66"/>
  <sheetViews>
    <sheetView showGridLines="0" tabSelected="1" workbookViewId="0">
      <selection activeCell="H66" sqref="A1:H66"/>
    </sheetView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35" t="s">
        <v>1</v>
      </c>
      <c r="C3" s="35"/>
      <c r="D3" s="35"/>
      <c r="E3" s="35"/>
      <c r="F3" s="35"/>
      <c r="G3" s="35"/>
      <c r="H3" s="35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36" t="s">
        <v>2</v>
      </c>
      <c r="C5" s="36"/>
      <c r="D5" s="36"/>
      <c r="E5" s="36"/>
      <c r="F5" s="36"/>
      <c r="G5" s="36"/>
      <c r="H5" s="36"/>
    </row>
    <row r="6" spans="2:8" x14ac:dyDescent="0.4">
      <c r="B6" s="4"/>
      <c r="C6" s="4"/>
      <c r="D6" s="4"/>
      <c r="E6" s="4"/>
      <c r="F6" s="2"/>
      <c r="G6" s="2"/>
      <c r="H6" s="4" t="s">
        <v>3</v>
      </c>
    </row>
    <row r="7" spans="2:8" x14ac:dyDescent="0.4">
      <c r="B7" s="37" t="s">
        <v>4</v>
      </c>
      <c r="C7" s="37"/>
      <c r="D7" s="37"/>
      <c r="E7" s="5" t="s">
        <v>5</v>
      </c>
      <c r="F7" s="5" t="s">
        <v>6</v>
      </c>
      <c r="G7" s="5" t="s">
        <v>7</v>
      </c>
      <c r="H7" s="5" t="s">
        <v>8</v>
      </c>
    </row>
    <row r="8" spans="2:8" x14ac:dyDescent="0.4">
      <c r="B8" s="32" t="s">
        <v>9</v>
      </c>
      <c r="C8" s="32" t="s">
        <v>10</v>
      </c>
      <c r="D8" s="6" t="s">
        <v>11</v>
      </c>
      <c r="E8" s="7">
        <v>582451000</v>
      </c>
      <c r="F8" s="8">
        <v>590927706</v>
      </c>
      <c r="G8" s="8">
        <f>E8-F8</f>
        <v>-8476706</v>
      </c>
      <c r="H8" s="8"/>
    </row>
    <row r="9" spans="2:8" x14ac:dyDescent="0.4">
      <c r="B9" s="33"/>
      <c r="C9" s="33"/>
      <c r="D9" s="9" t="s">
        <v>12</v>
      </c>
      <c r="E9" s="10"/>
      <c r="F9" s="11">
        <v>0</v>
      </c>
      <c r="G9" s="11">
        <f t="shared" ref="G9:G66" si="0">E9-F9</f>
        <v>0</v>
      </c>
      <c r="H9" s="11"/>
    </row>
    <row r="10" spans="2:8" x14ac:dyDescent="0.4">
      <c r="B10" s="33"/>
      <c r="C10" s="33"/>
      <c r="D10" s="9" t="s">
        <v>13</v>
      </c>
      <c r="E10" s="10"/>
      <c r="F10" s="11">
        <v>0</v>
      </c>
      <c r="G10" s="11">
        <f t="shared" si="0"/>
        <v>0</v>
      </c>
      <c r="H10" s="11"/>
    </row>
    <row r="11" spans="2:8" x14ac:dyDescent="0.4">
      <c r="B11" s="33"/>
      <c r="C11" s="33"/>
      <c r="D11" s="9" t="s">
        <v>14</v>
      </c>
      <c r="E11" s="10"/>
      <c r="F11" s="11">
        <v>0</v>
      </c>
      <c r="G11" s="11">
        <f t="shared" si="0"/>
        <v>0</v>
      </c>
      <c r="H11" s="11"/>
    </row>
    <row r="12" spans="2:8" x14ac:dyDescent="0.4">
      <c r="B12" s="33"/>
      <c r="C12" s="33"/>
      <c r="D12" s="9" t="s">
        <v>15</v>
      </c>
      <c r="E12" s="10"/>
      <c r="F12" s="11">
        <v>0</v>
      </c>
      <c r="G12" s="11">
        <f t="shared" si="0"/>
        <v>0</v>
      </c>
      <c r="H12" s="11"/>
    </row>
    <row r="13" spans="2:8" x14ac:dyDescent="0.4">
      <c r="B13" s="33"/>
      <c r="C13" s="33"/>
      <c r="D13" s="9" t="s">
        <v>16</v>
      </c>
      <c r="E13" s="10"/>
      <c r="F13" s="11">
        <v>0</v>
      </c>
      <c r="G13" s="11">
        <f t="shared" si="0"/>
        <v>0</v>
      </c>
      <c r="H13" s="11"/>
    </row>
    <row r="14" spans="2:8" x14ac:dyDescent="0.4">
      <c r="B14" s="33"/>
      <c r="C14" s="33"/>
      <c r="D14" s="9" t="s">
        <v>17</v>
      </c>
      <c r="E14" s="10"/>
      <c r="F14" s="11">
        <v>0</v>
      </c>
      <c r="G14" s="11">
        <f t="shared" si="0"/>
        <v>0</v>
      </c>
      <c r="H14" s="11"/>
    </row>
    <row r="15" spans="2:8" x14ac:dyDescent="0.4">
      <c r="B15" s="33"/>
      <c r="C15" s="33"/>
      <c r="D15" s="9" t="s">
        <v>18</v>
      </c>
      <c r="E15" s="10"/>
      <c r="F15" s="11">
        <v>0</v>
      </c>
      <c r="G15" s="11">
        <f t="shared" si="0"/>
        <v>0</v>
      </c>
      <c r="H15" s="11"/>
    </row>
    <row r="16" spans="2:8" x14ac:dyDescent="0.4">
      <c r="B16" s="33"/>
      <c r="C16" s="33"/>
      <c r="D16" s="9" t="s">
        <v>19</v>
      </c>
      <c r="E16" s="10">
        <v>0</v>
      </c>
      <c r="F16" s="11">
        <v>0</v>
      </c>
      <c r="G16" s="11">
        <f t="shared" si="0"/>
        <v>0</v>
      </c>
      <c r="H16" s="11"/>
    </row>
    <row r="17" spans="2:8" x14ac:dyDescent="0.4">
      <c r="B17" s="33"/>
      <c r="C17" s="33"/>
      <c r="D17" s="9" t="s">
        <v>20</v>
      </c>
      <c r="E17" s="10">
        <v>63000</v>
      </c>
      <c r="F17" s="11">
        <v>63196</v>
      </c>
      <c r="G17" s="11">
        <f t="shared" si="0"/>
        <v>-196</v>
      </c>
      <c r="H17" s="11"/>
    </row>
    <row r="18" spans="2:8" x14ac:dyDescent="0.4">
      <c r="B18" s="33"/>
      <c r="C18" s="33"/>
      <c r="D18" s="9" t="s">
        <v>21</v>
      </c>
      <c r="E18" s="10">
        <v>0</v>
      </c>
      <c r="F18" s="11">
        <v>0</v>
      </c>
      <c r="G18" s="11">
        <f t="shared" si="0"/>
        <v>0</v>
      </c>
      <c r="H18" s="11"/>
    </row>
    <row r="19" spans="2:8" x14ac:dyDescent="0.4">
      <c r="B19" s="33"/>
      <c r="C19" s="33"/>
      <c r="D19" s="9" t="s">
        <v>22</v>
      </c>
      <c r="E19" s="10">
        <v>1992000</v>
      </c>
      <c r="F19" s="11">
        <v>2277607</v>
      </c>
      <c r="G19" s="11">
        <f t="shared" si="0"/>
        <v>-285607</v>
      </c>
      <c r="H19" s="11"/>
    </row>
    <row r="20" spans="2:8" x14ac:dyDescent="0.4">
      <c r="B20" s="33"/>
      <c r="C20" s="33"/>
      <c r="D20" s="9" t="s">
        <v>23</v>
      </c>
      <c r="E20" s="12">
        <v>0</v>
      </c>
      <c r="F20" s="11">
        <v>0</v>
      </c>
      <c r="G20" s="11">
        <f t="shared" si="0"/>
        <v>0</v>
      </c>
      <c r="H20" s="11"/>
    </row>
    <row r="21" spans="2:8" x14ac:dyDescent="0.4">
      <c r="B21" s="33"/>
      <c r="C21" s="34"/>
      <c r="D21" s="13" t="s">
        <v>24</v>
      </c>
      <c r="E21" s="14">
        <f>+E8+E9+E10+E11+E12+E13+E14+E15+E16+E17+E18+E19+E20</f>
        <v>584506000</v>
      </c>
      <c r="F21" s="15">
        <f>+F8+F9+F10+F11+F12+F13+F14+F15+F16+F17+F18+F19+F20</f>
        <v>593268509</v>
      </c>
      <c r="G21" s="15">
        <f t="shared" si="0"/>
        <v>-8762509</v>
      </c>
      <c r="H21" s="15"/>
    </row>
    <row r="22" spans="2:8" x14ac:dyDescent="0.4">
      <c r="B22" s="33"/>
      <c r="C22" s="32" t="s">
        <v>25</v>
      </c>
      <c r="D22" s="9" t="s">
        <v>26</v>
      </c>
      <c r="E22" s="7">
        <v>426897000</v>
      </c>
      <c r="F22" s="11">
        <v>422653574</v>
      </c>
      <c r="G22" s="11">
        <f t="shared" si="0"/>
        <v>4243426</v>
      </c>
      <c r="H22" s="11"/>
    </row>
    <row r="23" spans="2:8" x14ac:dyDescent="0.4">
      <c r="B23" s="33"/>
      <c r="C23" s="33"/>
      <c r="D23" s="9" t="s">
        <v>27</v>
      </c>
      <c r="E23" s="10">
        <v>81309000</v>
      </c>
      <c r="F23" s="11">
        <v>79160345</v>
      </c>
      <c r="G23" s="11">
        <f t="shared" si="0"/>
        <v>2148655</v>
      </c>
      <c r="H23" s="11"/>
    </row>
    <row r="24" spans="2:8" x14ac:dyDescent="0.4">
      <c r="B24" s="33"/>
      <c r="C24" s="33"/>
      <c r="D24" s="9" t="s">
        <v>28</v>
      </c>
      <c r="E24" s="10">
        <v>38823000</v>
      </c>
      <c r="F24" s="11">
        <v>36882683</v>
      </c>
      <c r="G24" s="11">
        <f t="shared" si="0"/>
        <v>1940317</v>
      </c>
      <c r="H24" s="11"/>
    </row>
    <row r="25" spans="2:8" x14ac:dyDescent="0.4">
      <c r="B25" s="33"/>
      <c r="C25" s="33"/>
      <c r="D25" s="9" t="s">
        <v>29</v>
      </c>
      <c r="E25" s="10"/>
      <c r="F25" s="11">
        <v>0</v>
      </c>
      <c r="G25" s="11">
        <f t="shared" si="0"/>
        <v>0</v>
      </c>
      <c r="H25" s="11"/>
    </row>
    <row r="26" spans="2:8" x14ac:dyDescent="0.4">
      <c r="B26" s="33"/>
      <c r="C26" s="33"/>
      <c r="D26" s="9" t="s">
        <v>30</v>
      </c>
      <c r="E26" s="10"/>
      <c r="F26" s="11">
        <v>0</v>
      </c>
      <c r="G26" s="11">
        <f t="shared" si="0"/>
        <v>0</v>
      </c>
      <c r="H26" s="11"/>
    </row>
    <row r="27" spans="2:8" x14ac:dyDescent="0.4">
      <c r="B27" s="33"/>
      <c r="C27" s="33"/>
      <c r="D27" s="9" t="s">
        <v>31</v>
      </c>
      <c r="E27" s="10">
        <v>117000</v>
      </c>
      <c r="F27" s="11">
        <v>116490</v>
      </c>
      <c r="G27" s="11">
        <f t="shared" si="0"/>
        <v>510</v>
      </c>
      <c r="H27" s="11"/>
    </row>
    <row r="28" spans="2:8" x14ac:dyDescent="0.4">
      <c r="B28" s="33"/>
      <c r="C28" s="33"/>
      <c r="D28" s="9" t="s">
        <v>32</v>
      </c>
      <c r="E28" s="10">
        <v>1668000</v>
      </c>
      <c r="F28" s="11">
        <v>1667142</v>
      </c>
      <c r="G28" s="11">
        <f t="shared" si="0"/>
        <v>858</v>
      </c>
      <c r="H28" s="11"/>
    </row>
    <row r="29" spans="2:8" x14ac:dyDescent="0.4">
      <c r="B29" s="33"/>
      <c r="C29" s="33"/>
      <c r="D29" s="9" t="s">
        <v>33</v>
      </c>
      <c r="E29" s="10">
        <v>0</v>
      </c>
      <c r="F29" s="11">
        <v>0</v>
      </c>
      <c r="G29" s="11">
        <f t="shared" si="0"/>
        <v>0</v>
      </c>
      <c r="H29" s="11"/>
    </row>
    <row r="30" spans="2:8" x14ac:dyDescent="0.4">
      <c r="B30" s="33"/>
      <c r="C30" s="33"/>
      <c r="D30" s="9" t="s">
        <v>34</v>
      </c>
      <c r="E30" s="12">
        <v>0</v>
      </c>
      <c r="F30" s="11">
        <v>0</v>
      </c>
      <c r="G30" s="11">
        <f t="shared" si="0"/>
        <v>0</v>
      </c>
      <c r="H30" s="11"/>
    </row>
    <row r="31" spans="2:8" x14ac:dyDescent="0.4">
      <c r="B31" s="33"/>
      <c r="C31" s="34"/>
      <c r="D31" s="13" t="s">
        <v>35</v>
      </c>
      <c r="E31" s="14">
        <f>+E22+E23+E24+E25+E26+E27+E28+E29+E30</f>
        <v>548814000</v>
      </c>
      <c r="F31" s="15">
        <f>+F22+F23+F24+F25+F26+F27+F28+F29+F30</f>
        <v>540480234</v>
      </c>
      <c r="G31" s="15">
        <f t="shared" si="0"/>
        <v>8333766</v>
      </c>
      <c r="H31" s="15"/>
    </row>
    <row r="32" spans="2:8" x14ac:dyDescent="0.4">
      <c r="B32" s="34"/>
      <c r="C32" s="16" t="s">
        <v>36</v>
      </c>
      <c r="D32" s="17"/>
      <c r="E32" s="14">
        <f xml:space="preserve"> +E21 - E31</f>
        <v>35692000</v>
      </c>
      <c r="F32" s="18">
        <f xml:space="preserve"> +F21 - F31</f>
        <v>52788275</v>
      </c>
      <c r="G32" s="18">
        <f t="shared" si="0"/>
        <v>-17096275</v>
      </c>
      <c r="H32" s="18"/>
    </row>
    <row r="33" spans="2:8" x14ac:dyDescent="0.4">
      <c r="B33" s="32" t="s">
        <v>37</v>
      </c>
      <c r="C33" s="32" t="s">
        <v>10</v>
      </c>
      <c r="D33" s="9" t="s">
        <v>38</v>
      </c>
      <c r="E33" s="7">
        <v>0</v>
      </c>
      <c r="F33" s="11">
        <v>0</v>
      </c>
      <c r="G33" s="11">
        <f t="shared" si="0"/>
        <v>0</v>
      </c>
      <c r="H33" s="11"/>
    </row>
    <row r="34" spans="2:8" x14ac:dyDescent="0.4">
      <c r="B34" s="33"/>
      <c r="C34" s="33"/>
      <c r="D34" s="9" t="s">
        <v>39</v>
      </c>
      <c r="E34" s="10">
        <v>0</v>
      </c>
      <c r="F34" s="11">
        <v>0</v>
      </c>
      <c r="G34" s="11">
        <f t="shared" si="0"/>
        <v>0</v>
      </c>
      <c r="H34" s="11"/>
    </row>
    <row r="35" spans="2:8" x14ac:dyDescent="0.4">
      <c r="B35" s="33"/>
      <c r="C35" s="33"/>
      <c r="D35" s="9" t="s">
        <v>40</v>
      </c>
      <c r="E35" s="10">
        <v>0</v>
      </c>
      <c r="F35" s="11">
        <v>0</v>
      </c>
      <c r="G35" s="11">
        <f t="shared" si="0"/>
        <v>0</v>
      </c>
      <c r="H35" s="11"/>
    </row>
    <row r="36" spans="2:8" x14ac:dyDescent="0.4">
      <c r="B36" s="33"/>
      <c r="C36" s="33"/>
      <c r="D36" s="9" t="s">
        <v>41</v>
      </c>
      <c r="E36" s="10">
        <v>0</v>
      </c>
      <c r="F36" s="11">
        <v>0</v>
      </c>
      <c r="G36" s="11">
        <f t="shared" si="0"/>
        <v>0</v>
      </c>
      <c r="H36" s="11"/>
    </row>
    <row r="37" spans="2:8" x14ac:dyDescent="0.4">
      <c r="B37" s="33"/>
      <c r="C37" s="33"/>
      <c r="D37" s="9" t="s">
        <v>42</v>
      </c>
      <c r="E37" s="12">
        <v>0</v>
      </c>
      <c r="F37" s="11">
        <v>0</v>
      </c>
      <c r="G37" s="11">
        <f t="shared" si="0"/>
        <v>0</v>
      </c>
      <c r="H37" s="11"/>
    </row>
    <row r="38" spans="2:8" x14ac:dyDescent="0.4">
      <c r="B38" s="33"/>
      <c r="C38" s="34"/>
      <c r="D38" s="13" t="s">
        <v>43</v>
      </c>
      <c r="E38" s="14">
        <f>+E33+E34+E35+E36+E37</f>
        <v>0</v>
      </c>
      <c r="F38" s="15">
        <f>+F33+F34+F35+F36+F37</f>
        <v>0</v>
      </c>
      <c r="G38" s="15">
        <f t="shared" si="0"/>
        <v>0</v>
      </c>
      <c r="H38" s="15"/>
    </row>
    <row r="39" spans="2:8" x14ac:dyDescent="0.4">
      <c r="B39" s="33"/>
      <c r="C39" s="32" t="s">
        <v>25</v>
      </c>
      <c r="D39" s="9" t="s">
        <v>44</v>
      </c>
      <c r="E39" s="7">
        <v>39096000</v>
      </c>
      <c r="F39" s="11">
        <v>39096000</v>
      </c>
      <c r="G39" s="11">
        <f t="shared" si="0"/>
        <v>0</v>
      </c>
      <c r="H39" s="11"/>
    </row>
    <row r="40" spans="2:8" x14ac:dyDescent="0.4">
      <c r="B40" s="33"/>
      <c r="C40" s="33"/>
      <c r="D40" s="9" t="s">
        <v>45</v>
      </c>
      <c r="E40" s="10">
        <v>129000</v>
      </c>
      <c r="F40" s="11">
        <v>128700</v>
      </c>
      <c r="G40" s="11">
        <f t="shared" si="0"/>
        <v>300</v>
      </c>
      <c r="H40" s="11"/>
    </row>
    <row r="41" spans="2:8" x14ac:dyDescent="0.4">
      <c r="B41" s="33"/>
      <c r="C41" s="33"/>
      <c r="D41" s="9" t="s">
        <v>46</v>
      </c>
      <c r="E41" s="10">
        <v>0</v>
      </c>
      <c r="F41" s="11">
        <v>0</v>
      </c>
      <c r="G41" s="11">
        <f t="shared" si="0"/>
        <v>0</v>
      </c>
      <c r="H41" s="11"/>
    </row>
    <row r="42" spans="2:8" x14ac:dyDescent="0.4">
      <c r="B42" s="33"/>
      <c r="C42" s="33"/>
      <c r="D42" s="9" t="s">
        <v>47</v>
      </c>
      <c r="E42" s="10">
        <v>977000</v>
      </c>
      <c r="F42" s="11">
        <v>976788</v>
      </c>
      <c r="G42" s="11">
        <f t="shared" si="0"/>
        <v>212</v>
      </c>
      <c r="H42" s="11"/>
    </row>
    <row r="43" spans="2:8" x14ac:dyDescent="0.4">
      <c r="B43" s="33"/>
      <c r="C43" s="33"/>
      <c r="D43" s="9" t="s">
        <v>48</v>
      </c>
      <c r="E43" s="12">
        <v>0</v>
      </c>
      <c r="F43" s="11">
        <v>0</v>
      </c>
      <c r="G43" s="11">
        <f t="shared" si="0"/>
        <v>0</v>
      </c>
      <c r="H43" s="11"/>
    </row>
    <row r="44" spans="2:8" x14ac:dyDescent="0.4">
      <c r="B44" s="33"/>
      <c r="C44" s="34"/>
      <c r="D44" s="13" t="s">
        <v>49</v>
      </c>
      <c r="E44" s="14">
        <f>+E39+E40+E41+E42+E43</f>
        <v>40202000</v>
      </c>
      <c r="F44" s="15">
        <f>+F39+F40+F41+F42+F43</f>
        <v>40201488</v>
      </c>
      <c r="G44" s="15">
        <f t="shared" si="0"/>
        <v>512</v>
      </c>
      <c r="H44" s="15"/>
    </row>
    <row r="45" spans="2:8" x14ac:dyDescent="0.4">
      <c r="B45" s="34"/>
      <c r="C45" s="19" t="s">
        <v>50</v>
      </c>
      <c r="D45" s="17"/>
      <c r="E45" s="14">
        <f xml:space="preserve"> +E38 - E44</f>
        <v>-40202000</v>
      </c>
      <c r="F45" s="18">
        <f xml:space="preserve"> +F38 - F44</f>
        <v>-40201488</v>
      </c>
      <c r="G45" s="18">
        <f t="shared" si="0"/>
        <v>-512</v>
      </c>
      <c r="H45" s="18"/>
    </row>
    <row r="46" spans="2:8" x14ac:dyDescent="0.4">
      <c r="B46" s="32" t="s">
        <v>51</v>
      </c>
      <c r="C46" s="32" t="s">
        <v>10</v>
      </c>
      <c r="D46" s="9" t="s">
        <v>52</v>
      </c>
      <c r="E46" s="7">
        <v>0</v>
      </c>
      <c r="F46" s="11">
        <v>0</v>
      </c>
      <c r="G46" s="11">
        <f t="shared" si="0"/>
        <v>0</v>
      </c>
      <c r="H46" s="11"/>
    </row>
    <row r="47" spans="2:8" x14ac:dyDescent="0.4">
      <c r="B47" s="33"/>
      <c r="C47" s="33"/>
      <c r="D47" s="9" t="s">
        <v>53</v>
      </c>
      <c r="E47" s="10">
        <v>0</v>
      </c>
      <c r="F47" s="11">
        <v>0</v>
      </c>
      <c r="G47" s="11">
        <f t="shared" si="0"/>
        <v>0</v>
      </c>
      <c r="H47" s="11"/>
    </row>
    <row r="48" spans="2:8" x14ac:dyDescent="0.4">
      <c r="B48" s="33"/>
      <c r="C48" s="33"/>
      <c r="D48" s="9" t="s">
        <v>54</v>
      </c>
      <c r="E48" s="10"/>
      <c r="F48" s="11">
        <v>0</v>
      </c>
      <c r="G48" s="11">
        <f t="shared" si="0"/>
        <v>0</v>
      </c>
      <c r="H48" s="11"/>
    </row>
    <row r="49" spans="2:8" x14ac:dyDescent="0.4">
      <c r="B49" s="33"/>
      <c r="C49" s="33"/>
      <c r="D49" s="9" t="s">
        <v>55</v>
      </c>
      <c r="E49" s="10">
        <v>0</v>
      </c>
      <c r="F49" s="11">
        <v>0</v>
      </c>
      <c r="G49" s="11">
        <f t="shared" si="0"/>
        <v>0</v>
      </c>
      <c r="H49" s="11"/>
    </row>
    <row r="50" spans="2:8" x14ac:dyDescent="0.4">
      <c r="B50" s="33"/>
      <c r="C50" s="33"/>
      <c r="D50" s="9" t="s">
        <v>56</v>
      </c>
      <c r="E50" s="10"/>
      <c r="F50" s="11">
        <v>0</v>
      </c>
      <c r="G50" s="11">
        <f t="shared" si="0"/>
        <v>0</v>
      </c>
      <c r="H50" s="11"/>
    </row>
    <row r="51" spans="2:8" x14ac:dyDescent="0.4">
      <c r="B51" s="33"/>
      <c r="C51" s="33"/>
      <c r="D51" s="9" t="s">
        <v>57</v>
      </c>
      <c r="E51" s="10">
        <v>7818000</v>
      </c>
      <c r="F51" s="11">
        <v>5597880</v>
      </c>
      <c r="G51" s="11">
        <f t="shared" si="0"/>
        <v>2220120</v>
      </c>
      <c r="H51" s="11"/>
    </row>
    <row r="52" spans="2:8" x14ac:dyDescent="0.4">
      <c r="B52" s="33"/>
      <c r="C52" s="33"/>
      <c r="D52" s="9" t="s">
        <v>58</v>
      </c>
      <c r="E52" s="12">
        <v>0</v>
      </c>
      <c r="F52" s="11">
        <v>418609</v>
      </c>
      <c r="G52" s="11">
        <f t="shared" si="0"/>
        <v>-418609</v>
      </c>
      <c r="H52" s="11"/>
    </row>
    <row r="53" spans="2:8" x14ac:dyDescent="0.4">
      <c r="B53" s="33"/>
      <c r="C53" s="34"/>
      <c r="D53" s="13" t="s">
        <v>59</v>
      </c>
      <c r="E53" s="14">
        <f>+E46+E47+E48+E49+E50+E51+E52</f>
        <v>7818000</v>
      </c>
      <c r="F53" s="15">
        <f>+F46+F47+F48+F49+F50+F51+F52</f>
        <v>6016489</v>
      </c>
      <c r="G53" s="15">
        <f t="shared" si="0"/>
        <v>1801511</v>
      </c>
      <c r="H53" s="15"/>
    </row>
    <row r="54" spans="2:8" x14ac:dyDescent="0.4">
      <c r="B54" s="33"/>
      <c r="C54" s="32" t="s">
        <v>25</v>
      </c>
      <c r="D54" s="9" t="s">
        <v>60</v>
      </c>
      <c r="E54" s="7">
        <v>0</v>
      </c>
      <c r="F54" s="11">
        <v>0</v>
      </c>
      <c r="G54" s="11">
        <f t="shared" si="0"/>
        <v>0</v>
      </c>
      <c r="H54" s="11"/>
    </row>
    <row r="55" spans="2:8" x14ac:dyDescent="0.4">
      <c r="B55" s="33"/>
      <c r="C55" s="33"/>
      <c r="D55" s="9" t="s">
        <v>61</v>
      </c>
      <c r="E55" s="10"/>
      <c r="F55" s="11">
        <v>0</v>
      </c>
      <c r="G55" s="11">
        <f t="shared" si="0"/>
        <v>0</v>
      </c>
      <c r="H55" s="11"/>
    </row>
    <row r="56" spans="2:8" x14ac:dyDescent="0.4">
      <c r="B56" s="33"/>
      <c r="C56" s="33"/>
      <c r="D56" s="9" t="s">
        <v>62</v>
      </c>
      <c r="E56" s="10">
        <v>0</v>
      </c>
      <c r="F56" s="11">
        <v>0</v>
      </c>
      <c r="G56" s="11">
        <f t="shared" si="0"/>
        <v>0</v>
      </c>
      <c r="H56" s="11"/>
    </row>
    <row r="57" spans="2:8" x14ac:dyDescent="0.4">
      <c r="B57" s="33"/>
      <c r="C57" s="33"/>
      <c r="D57" s="9" t="s">
        <v>63</v>
      </c>
      <c r="E57" s="10"/>
      <c r="F57" s="11">
        <v>0</v>
      </c>
      <c r="G57" s="11">
        <f t="shared" si="0"/>
        <v>0</v>
      </c>
      <c r="H57" s="11"/>
    </row>
    <row r="58" spans="2:8" x14ac:dyDescent="0.4">
      <c r="B58" s="33"/>
      <c r="C58" s="33"/>
      <c r="D58" s="9" t="s">
        <v>64</v>
      </c>
      <c r="E58" s="10">
        <v>3308000</v>
      </c>
      <c r="F58" s="11">
        <v>3300994</v>
      </c>
      <c r="G58" s="11">
        <f t="shared" si="0"/>
        <v>7006</v>
      </c>
      <c r="H58" s="11"/>
    </row>
    <row r="59" spans="2:8" x14ac:dyDescent="0.4">
      <c r="B59" s="33"/>
      <c r="C59" s="33"/>
      <c r="D59" s="20" t="s">
        <v>65</v>
      </c>
      <c r="E59" s="12">
        <v>0</v>
      </c>
      <c r="F59" s="21">
        <v>726255</v>
      </c>
      <c r="G59" s="21">
        <f t="shared" si="0"/>
        <v>-726255</v>
      </c>
      <c r="H59" s="21"/>
    </row>
    <row r="60" spans="2:8" x14ac:dyDescent="0.4">
      <c r="B60" s="33"/>
      <c r="C60" s="34"/>
      <c r="D60" s="22" t="s">
        <v>66</v>
      </c>
      <c r="E60" s="14">
        <f>+E54+E55+E56+E57+E58+E59</f>
        <v>3308000</v>
      </c>
      <c r="F60" s="23">
        <f>+F54+F55+F56+F57+F58+F59</f>
        <v>4027249</v>
      </c>
      <c r="G60" s="23">
        <f t="shared" si="0"/>
        <v>-719249</v>
      </c>
      <c r="H60" s="23"/>
    </row>
    <row r="61" spans="2:8" x14ac:dyDescent="0.4">
      <c r="B61" s="34"/>
      <c r="C61" s="19" t="s">
        <v>67</v>
      </c>
      <c r="D61" s="17"/>
      <c r="E61" s="14">
        <f xml:space="preserve"> +E53 - E60</f>
        <v>4510000</v>
      </c>
      <c r="F61" s="18">
        <f xml:space="preserve"> +F53 - F60</f>
        <v>1989240</v>
      </c>
      <c r="G61" s="18">
        <f t="shared" si="0"/>
        <v>2520760</v>
      </c>
      <c r="H61" s="18"/>
    </row>
    <row r="62" spans="2:8" x14ac:dyDescent="0.4">
      <c r="B62" s="24" t="s">
        <v>68</v>
      </c>
      <c r="C62" s="25"/>
      <c r="D62" s="26"/>
      <c r="E62" s="7">
        <v>0</v>
      </c>
      <c r="F62" s="27"/>
      <c r="G62" s="27">
        <f>E62 + E63</f>
        <v>0</v>
      </c>
      <c r="H62" s="27"/>
    </row>
    <row r="63" spans="2:8" x14ac:dyDescent="0.4">
      <c r="B63" s="28"/>
      <c r="C63" s="29"/>
      <c r="D63" s="30"/>
      <c r="E63" s="12"/>
      <c r="F63" s="31"/>
      <c r="G63" s="31"/>
      <c r="H63" s="31"/>
    </row>
    <row r="64" spans="2:8" x14ac:dyDescent="0.4">
      <c r="B64" s="19" t="s">
        <v>69</v>
      </c>
      <c r="C64" s="16"/>
      <c r="D64" s="17"/>
      <c r="E64" s="14">
        <f xml:space="preserve"> +E32 +E45 +E61 - (E62 + E63)</f>
        <v>0</v>
      </c>
      <c r="F64" s="18">
        <f xml:space="preserve"> +F32 +F45 +F61 - (F62 + F63)</f>
        <v>14576027</v>
      </c>
      <c r="G64" s="18">
        <f t="shared" si="0"/>
        <v>-14576027</v>
      </c>
      <c r="H64" s="18"/>
    </row>
    <row r="65" spans="2:8" x14ac:dyDescent="0.4">
      <c r="B65" s="19" t="s">
        <v>70</v>
      </c>
      <c r="C65" s="16"/>
      <c r="D65" s="17"/>
      <c r="E65" s="14">
        <v>311428000</v>
      </c>
      <c r="F65" s="18">
        <v>311428937</v>
      </c>
      <c r="G65" s="18">
        <f t="shared" si="0"/>
        <v>-937</v>
      </c>
      <c r="H65" s="18"/>
    </row>
    <row r="66" spans="2:8" x14ac:dyDescent="0.4">
      <c r="B66" s="19" t="s">
        <v>71</v>
      </c>
      <c r="C66" s="16"/>
      <c r="D66" s="17"/>
      <c r="E66" s="14">
        <f xml:space="preserve"> +E64 +E65</f>
        <v>311428000</v>
      </c>
      <c r="F66" s="18">
        <f xml:space="preserve"> +F64 +F65</f>
        <v>326004964</v>
      </c>
      <c r="G66" s="18">
        <f t="shared" si="0"/>
        <v>-14576964</v>
      </c>
      <c r="H66" s="18"/>
    </row>
  </sheetData>
  <mergeCells count="12">
    <mergeCell ref="B3:H3"/>
    <mergeCell ref="B5:H5"/>
    <mergeCell ref="B7:D7"/>
    <mergeCell ref="B8:B32"/>
    <mergeCell ref="C8:C21"/>
    <mergeCell ref="C22:C31"/>
    <mergeCell ref="B33:B45"/>
    <mergeCell ref="C33:C38"/>
    <mergeCell ref="C39:C44"/>
    <mergeCell ref="B46:B61"/>
    <mergeCell ref="C46:C53"/>
    <mergeCell ref="C54:C60"/>
  </mergeCells>
  <phoneticPr fontId="1"/>
  <pageMargins left="0.7" right="0.7" top="0.75" bottom="0.75" header="0.3" footer="0.3"/>
  <pageSetup paperSize="9" scale="56" fitToHeight="0" orientation="portrait" r:id="rId1"/>
  <headerFooter>
    <oddHeader>&amp;L社会福祉法人杏南会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第一号第一様式</vt:lpstr>
      <vt:lpstr>第一号第一様式!Print_Area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tachi04</dc:creator>
  <cp:lastModifiedBy>竹内(tachi02)</cp:lastModifiedBy>
  <dcterms:created xsi:type="dcterms:W3CDTF">2020-04-30T04:47:42Z</dcterms:created>
  <dcterms:modified xsi:type="dcterms:W3CDTF">2020-05-30T03:14:06Z</dcterms:modified>
</cp:coreProperties>
</file>