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NY02\Documents\事務局\2018年度財務諸表\"/>
    </mc:Choice>
  </mc:AlternateContent>
  <xr:revisionPtr revIDLastSave="0" documentId="13_ncr:1_{D6B18151-975E-4994-90E1-FBD0FD584162}" xr6:coauthVersionLast="43" xr6:coauthVersionMax="43" xr10:uidLastSave="{00000000-0000-0000-0000-000000000000}"/>
  <bookViews>
    <workbookView xWindow="-110" yWindow="-110" windowWidth="19420" windowHeight="10420" xr2:uid="{81920FEA-BF49-4A77-A762-94DAEEC61E5E}"/>
  </bookViews>
  <sheets>
    <sheet name="印刷用予算書" sheetId="1" r:id="rId1"/>
  </sheets>
  <externalReferences>
    <externalReference r:id="rId2"/>
  </externalReferences>
  <definedNames>
    <definedName name="_xlnm.Print_Area" localSheetId="0">印刷用予算書!$A$1:$Y$59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1" l="1"/>
  <c r="I57" i="1"/>
  <c r="H57" i="1"/>
  <c r="S55" i="1"/>
  <c r="R29" i="1" s="1"/>
  <c r="G55" i="1"/>
  <c r="F53" i="1" s="1"/>
  <c r="I54" i="1"/>
  <c r="H54" i="1"/>
  <c r="Y53" i="1"/>
  <c r="W53" i="1"/>
  <c r="U53" i="1"/>
  <c r="Q53" i="1"/>
  <c r="O53" i="1"/>
  <c r="I53" i="1" s="1"/>
  <c r="M53" i="1"/>
  <c r="H53" i="1"/>
  <c r="Y52" i="1"/>
  <c r="W52" i="1"/>
  <c r="O52" i="1"/>
  <c r="I52" i="1" s="1"/>
  <c r="M52" i="1"/>
  <c r="H52" i="1" s="1"/>
  <c r="F52" i="1"/>
  <c r="Y51" i="1"/>
  <c r="W51" i="1"/>
  <c r="O51" i="1"/>
  <c r="M51" i="1"/>
  <c r="I51" i="1" s="1"/>
  <c r="Y50" i="1"/>
  <c r="W50" i="1"/>
  <c r="U50" i="1"/>
  <c r="Q50" i="1"/>
  <c r="O50" i="1"/>
  <c r="M50" i="1"/>
  <c r="F50" i="1"/>
  <c r="I49" i="1"/>
  <c r="H49" i="1"/>
  <c r="D49" i="1"/>
  <c r="I48" i="1"/>
  <c r="H48" i="1"/>
  <c r="D48" i="1"/>
  <c r="Y47" i="1"/>
  <c r="W47" i="1"/>
  <c r="U47" i="1"/>
  <c r="O47" i="1"/>
  <c r="M47" i="1"/>
  <c r="H47" i="1" s="1"/>
  <c r="F47" i="1"/>
  <c r="Y46" i="1"/>
  <c r="W46" i="1"/>
  <c r="U46" i="1"/>
  <c r="Q46" i="1"/>
  <c r="O46" i="1"/>
  <c r="M46" i="1"/>
  <c r="I46" i="1" s="1"/>
  <c r="F46" i="1"/>
  <c r="Y45" i="1"/>
  <c r="W45" i="1"/>
  <c r="H45" i="1" s="1"/>
  <c r="U45" i="1"/>
  <c r="O45" i="1"/>
  <c r="I45" i="1"/>
  <c r="Y44" i="1"/>
  <c r="W44" i="1"/>
  <c r="Q44" i="1"/>
  <c r="I44" i="1" s="1"/>
  <c r="F44" i="1"/>
  <c r="I43" i="1"/>
  <c r="H43" i="1"/>
  <c r="F43" i="1"/>
  <c r="D43" i="1"/>
  <c r="Y42" i="1"/>
  <c r="W42" i="1"/>
  <c r="U42" i="1"/>
  <c r="Q42" i="1"/>
  <c r="O42" i="1"/>
  <c r="M42" i="1"/>
  <c r="F42" i="1"/>
  <c r="Y41" i="1"/>
  <c r="W41" i="1"/>
  <c r="U41" i="1"/>
  <c r="Q41" i="1"/>
  <c r="M41" i="1"/>
  <c r="Y40" i="1"/>
  <c r="H40" i="1" s="1"/>
  <c r="W40" i="1"/>
  <c r="R40" i="1"/>
  <c r="F40" i="1"/>
  <c r="Y39" i="1"/>
  <c r="I39" i="1" s="1"/>
  <c r="D39" i="1"/>
  <c r="Y38" i="1"/>
  <c r="W38" i="1"/>
  <c r="M38" i="1"/>
  <c r="I38" i="1" s="1"/>
  <c r="F38" i="1"/>
  <c r="M37" i="1"/>
  <c r="D37" i="1" s="1"/>
  <c r="F37" i="1"/>
  <c r="I36" i="1"/>
  <c r="H36" i="1"/>
  <c r="F36" i="1"/>
  <c r="D36" i="1"/>
  <c r="I35" i="1"/>
  <c r="H35" i="1"/>
  <c r="F35" i="1"/>
  <c r="D35" i="1"/>
  <c r="Y34" i="1"/>
  <c r="W34" i="1"/>
  <c r="Q34" i="1"/>
  <c r="O34" i="1"/>
  <c r="F34" i="1"/>
  <c r="Y33" i="1"/>
  <c r="W33" i="1"/>
  <c r="U33" i="1"/>
  <c r="Q33" i="1"/>
  <c r="O33" i="1"/>
  <c r="M33" i="1"/>
  <c r="H33" i="1"/>
  <c r="F33" i="1"/>
  <c r="W32" i="1"/>
  <c r="H32" i="1" s="1"/>
  <c r="I32" i="1"/>
  <c r="F32" i="1"/>
  <c r="Y31" i="1"/>
  <c r="W31" i="1"/>
  <c r="U31" i="1"/>
  <c r="O31" i="1"/>
  <c r="M31" i="1"/>
  <c r="F31" i="1"/>
  <c r="Y30" i="1"/>
  <c r="W30" i="1"/>
  <c r="H30" i="1" s="1"/>
  <c r="U30" i="1"/>
  <c r="Q30" i="1"/>
  <c r="O30" i="1"/>
  <c r="I30" i="1" s="1"/>
  <c r="M30" i="1"/>
  <c r="F30" i="1"/>
  <c r="Y29" i="1"/>
  <c r="H29" i="1" s="1"/>
  <c r="Q29" i="1"/>
  <c r="M29" i="1"/>
  <c r="F29" i="1"/>
  <c r="W28" i="1"/>
  <c r="U28" i="1"/>
  <c r="O28" i="1"/>
  <c r="M28" i="1"/>
  <c r="F28" i="1"/>
  <c r="Y27" i="1"/>
  <c r="W27" i="1"/>
  <c r="U27" i="1"/>
  <c r="Q27" i="1"/>
  <c r="O27" i="1"/>
  <c r="F27" i="1"/>
  <c r="I26" i="1"/>
  <c r="H26" i="1"/>
  <c r="F26" i="1"/>
  <c r="D26" i="1"/>
  <c r="F25" i="1"/>
  <c r="D25" i="1"/>
  <c r="R24" i="1"/>
  <c r="I24" i="1"/>
  <c r="H24" i="1"/>
  <c r="F24" i="1"/>
  <c r="D24" i="1"/>
  <c r="Y23" i="1"/>
  <c r="W23" i="1"/>
  <c r="U23" i="1"/>
  <c r="R23" i="1"/>
  <c r="Q23" i="1"/>
  <c r="O23" i="1"/>
  <c r="O55" i="1" s="1"/>
  <c r="M23" i="1"/>
  <c r="F23" i="1"/>
  <c r="I22" i="1"/>
  <c r="H22" i="1"/>
  <c r="F22" i="1"/>
  <c r="D22" i="1"/>
  <c r="I21" i="1"/>
  <c r="G20" i="1"/>
  <c r="G56" i="1" s="1"/>
  <c r="G58" i="1" s="1"/>
  <c r="C57" i="1" s="1"/>
  <c r="I19" i="1"/>
  <c r="D19" i="1"/>
  <c r="Y18" i="1"/>
  <c r="W18" i="1"/>
  <c r="U18" i="1"/>
  <c r="S18" i="1"/>
  <c r="Q18" i="1"/>
  <c r="O18" i="1"/>
  <c r="I18" i="1" s="1"/>
  <c r="M18" i="1"/>
  <c r="Y17" i="1"/>
  <c r="W17" i="1"/>
  <c r="U17" i="1"/>
  <c r="S17" i="1"/>
  <c r="Q17" i="1"/>
  <c r="I17" i="1" s="1"/>
  <c r="D17" i="1"/>
  <c r="Y16" i="1"/>
  <c r="W16" i="1"/>
  <c r="U16" i="1"/>
  <c r="S16" i="1"/>
  <c r="Q16" i="1"/>
  <c r="O16" i="1"/>
  <c r="D16" i="1" s="1"/>
  <c r="M16" i="1"/>
  <c r="I16" i="1"/>
  <c r="Y15" i="1"/>
  <c r="W15" i="1"/>
  <c r="U15" i="1"/>
  <c r="S15" i="1"/>
  <c r="O15" i="1"/>
  <c r="M15" i="1"/>
  <c r="H15" i="1"/>
  <c r="Y14" i="1"/>
  <c r="W14" i="1"/>
  <c r="U14" i="1"/>
  <c r="S14" i="1"/>
  <c r="Q14" i="1"/>
  <c r="O14" i="1"/>
  <c r="M14" i="1"/>
  <c r="H14" i="1" s="1"/>
  <c r="Y13" i="1"/>
  <c r="W13" i="1"/>
  <c r="U13" i="1"/>
  <c r="S13" i="1"/>
  <c r="Q13" i="1"/>
  <c r="O13" i="1"/>
  <c r="M13" i="1"/>
  <c r="Y12" i="1"/>
  <c r="W12" i="1"/>
  <c r="U12" i="1"/>
  <c r="S12" i="1"/>
  <c r="Q12" i="1"/>
  <c r="O12" i="1"/>
  <c r="M12" i="1"/>
  <c r="Y11" i="1"/>
  <c r="W11" i="1"/>
  <c r="U11" i="1"/>
  <c r="S11" i="1"/>
  <c r="Q11" i="1"/>
  <c r="O11" i="1"/>
  <c r="I11" i="1" s="1"/>
  <c r="M11" i="1"/>
  <c r="Y10" i="1"/>
  <c r="W10" i="1"/>
  <c r="U10" i="1"/>
  <c r="S10" i="1"/>
  <c r="Q10" i="1"/>
  <c r="O10" i="1"/>
  <c r="M10" i="1"/>
  <c r="I10" i="1"/>
  <c r="S9" i="1"/>
  <c r="M9" i="1"/>
  <c r="Y8" i="1"/>
  <c r="W8" i="1"/>
  <c r="U8" i="1"/>
  <c r="S8" i="1"/>
  <c r="Q8" i="1"/>
  <c r="O8" i="1"/>
  <c r="M8" i="1"/>
  <c r="Y7" i="1"/>
  <c r="Y20" i="1" s="1"/>
  <c r="X11" i="1" s="1"/>
  <c r="W7" i="1"/>
  <c r="U7" i="1"/>
  <c r="S7" i="1"/>
  <c r="Q7" i="1"/>
  <c r="O7" i="1"/>
  <c r="M7" i="1"/>
  <c r="N39" i="1" l="1"/>
  <c r="N34" i="1"/>
  <c r="N33" i="1"/>
  <c r="N22" i="1"/>
  <c r="N35" i="1"/>
  <c r="N36" i="1"/>
  <c r="F7" i="1"/>
  <c r="F8" i="1"/>
  <c r="F9" i="1"/>
  <c r="F11" i="1"/>
  <c r="H16" i="1"/>
  <c r="R28" i="1"/>
  <c r="R31" i="1"/>
  <c r="D32" i="1"/>
  <c r="R32" i="1"/>
  <c r="R33" i="1"/>
  <c r="R34" i="1"/>
  <c r="R37" i="1"/>
  <c r="R38" i="1"/>
  <c r="F39" i="1"/>
  <c r="D40" i="1"/>
  <c r="R43" i="1"/>
  <c r="D46" i="1"/>
  <c r="F51" i="1"/>
  <c r="N51" i="1"/>
  <c r="R53" i="1"/>
  <c r="F12" i="1"/>
  <c r="F13" i="1"/>
  <c r="F14" i="1"/>
  <c r="R30" i="1"/>
  <c r="R41" i="1"/>
  <c r="R45" i="1"/>
  <c r="R47" i="1"/>
  <c r="H51" i="1"/>
  <c r="D11" i="1"/>
  <c r="H11" i="1"/>
  <c r="F15" i="1"/>
  <c r="R22" i="1"/>
  <c r="R26" i="1"/>
  <c r="D33" i="1"/>
  <c r="I40" i="1"/>
  <c r="F41" i="1"/>
  <c r="F45" i="1"/>
  <c r="F48" i="1"/>
  <c r="F49" i="1"/>
  <c r="O20" i="1"/>
  <c r="N16" i="1" s="1"/>
  <c r="H10" i="1"/>
  <c r="H27" i="1"/>
  <c r="D27" i="1"/>
  <c r="D41" i="1"/>
  <c r="I41" i="1"/>
  <c r="H41" i="1"/>
  <c r="X9" i="1"/>
  <c r="X18" i="1"/>
  <c r="X15" i="1"/>
  <c r="X10" i="1"/>
  <c r="I13" i="1"/>
  <c r="D13" i="1"/>
  <c r="H13" i="1"/>
  <c r="X17" i="1"/>
  <c r="Q55" i="1"/>
  <c r="P27" i="1" s="1"/>
  <c r="I7" i="1"/>
  <c r="Q20" i="1"/>
  <c r="P12" i="1" s="1"/>
  <c r="T8" i="1"/>
  <c r="X13" i="1"/>
  <c r="X14" i="1"/>
  <c r="H18" i="1"/>
  <c r="M55" i="1"/>
  <c r="L41" i="1" s="1"/>
  <c r="D23" i="1"/>
  <c r="I23" i="1"/>
  <c r="H23" i="1"/>
  <c r="I28" i="1"/>
  <c r="D28" i="1"/>
  <c r="H28" i="1"/>
  <c r="X8" i="1"/>
  <c r="D12" i="1"/>
  <c r="I12" i="1"/>
  <c r="H12" i="1"/>
  <c r="X16" i="1"/>
  <c r="N18" i="1"/>
  <c r="D18" i="1"/>
  <c r="U20" i="1"/>
  <c r="T12" i="1" s="1"/>
  <c r="D7" i="1"/>
  <c r="W20" i="1"/>
  <c r="V10" i="1" s="1"/>
  <c r="D8" i="1"/>
  <c r="I8" i="1"/>
  <c r="H8" i="1"/>
  <c r="I9" i="1"/>
  <c r="D9" i="1"/>
  <c r="H9" i="1"/>
  <c r="X12" i="1"/>
  <c r="M20" i="1"/>
  <c r="S20" i="1"/>
  <c r="R11" i="1" s="1"/>
  <c r="X7" i="1"/>
  <c r="N10" i="1"/>
  <c r="D10" i="1"/>
  <c r="T14" i="1"/>
  <c r="V16" i="1"/>
  <c r="W55" i="1"/>
  <c r="V40" i="1" s="1"/>
  <c r="I27" i="1"/>
  <c r="D34" i="1"/>
  <c r="P50" i="1"/>
  <c r="I42" i="1"/>
  <c r="H42" i="1"/>
  <c r="X50" i="1"/>
  <c r="N44" i="1"/>
  <c r="N43" i="1"/>
  <c r="N38" i="1"/>
  <c r="N40" i="1"/>
  <c r="N37" i="1"/>
  <c r="N32" i="1"/>
  <c r="N26" i="1"/>
  <c r="N24" i="1"/>
  <c r="F17" i="1"/>
  <c r="N23" i="1"/>
  <c r="Y55" i="1"/>
  <c r="X23" i="1"/>
  <c r="N28" i="1"/>
  <c r="N30" i="1"/>
  <c r="I31" i="1"/>
  <c r="H31" i="1"/>
  <c r="I34" i="1"/>
  <c r="V38" i="1"/>
  <c r="H38" i="1"/>
  <c r="N41" i="1"/>
  <c r="D42" i="1"/>
  <c r="N42" i="1"/>
  <c r="D44" i="1"/>
  <c r="D47" i="1"/>
  <c r="I47" i="1"/>
  <c r="I50" i="1"/>
  <c r="H50" i="1"/>
  <c r="N52" i="1"/>
  <c r="X45" i="1"/>
  <c r="N53" i="1"/>
  <c r="I14" i="1"/>
  <c r="D15" i="1"/>
  <c r="I15" i="1"/>
  <c r="F16" i="1"/>
  <c r="H7" i="1"/>
  <c r="H20" i="1" s="1"/>
  <c r="F10" i="1"/>
  <c r="D14" i="1"/>
  <c r="H17" i="1"/>
  <c r="F18" i="1"/>
  <c r="U55" i="1"/>
  <c r="T42" i="1" s="1"/>
  <c r="N27" i="1"/>
  <c r="D29" i="1"/>
  <c r="I29" i="1"/>
  <c r="D31" i="1"/>
  <c r="N31" i="1"/>
  <c r="I33" i="1"/>
  <c r="V33" i="1"/>
  <c r="H34" i="1"/>
  <c r="I37" i="1"/>
  <c r="H37" i="1"/>
  <c r="D38" i="1"/>
  <c r="H44" i="1"/>
  <c r="D45" i="1"/>
  <c r="N45" i="1"/>
  <c r="N47" i="1"/>
  <c r="D50" i="1"/>
  <c r="N50" i="1"/>
  <c r="R52" i="1"/>
  <c r="R51" i="1"/>
  <c r="R49" i="1"/>
  <c r="R48" i="1"/>
  <c r="R46" i="1"/>
  <c r="R39" i="1"/>
  <c r="R36" i="1"/>
  <c r="R35" i="1"/>
  <c r="R50" i="1"/>
  <c r="R44" i="1"/>
  <c r="R42" i="1"/>
  <c r="R27" i="1"/>
  <c r="N29" i="1"/>
  <c r="X39" i="1"/>
  <c r="N46" i="1"/>
  <c r="H46" i="1"/>
  <c r="N48" i="1"/>
  <c r="N49" i="1"/>
  <c r="X51" i="1"/>
  <c r="D30" i="1"/>
  <c r="H39" i="1"/>
  <c r="D51" i="1"/>
  <c r="D52" i="1"/>
  <c r="D53" i="1"/>
  <c r="T50" i="1" l="1"/>
  <c r="R9" i="1"/>
  <c r="H55" i="1"/>
  <c r="P13" i="1"/>
  <c r="V18" i="1"/>
  <c r="T23" i="1"/>
  <c r="P17" i="1"/>
  <c r="N11" i="1"/>
  <c r="P23" i="1"/>
  <c r="V43" i="1"/>
  <c r="V37" i="1"/>
  <c r="V32" i="1"/>
  <c r="V29" i="1"/>
  <c r="V26" i="1"/>
  <c r="V24" i="1"/>
  <c r="V50" i="1"/>
  <c r="V39" i="1"/>
  <c r="V36" i="1"/>
  <c r="V35" i="1"/>
  <c r="V27" i="1"/>
  <c r="V52" i="1"/>
  <c r="V51" i="1"/>
  <c r="V49" i="1"/>
  <c r="V48" i="1"/>
  <c r="V42" i="1"/>
  <c r="V22" i="1"/>
  <c r="M56" i="1"/>
  <c r="L10" i="1"/>
  <c r="I20" i="1"/>
  <c r="L18" i="1"/>
  <c r="L16" i="1"/>
  <c r="L7" i="1"/>
  <c r="L17" i="1"/>
  <c r="L11" i="1"/>
  <c r="V41" i="1"/>
  <c r="X37" i="1"/>
  <c r="X26" i="1"/>
  <c r="X24" i="1"/>
  <c r="X49" i="1"/>
  <c r="X48" i="1"/>
  <c r="X36" i="1"/>
  <c r="X35" i="1"/>
  <c r="X53" i="1"/>
  <c r="X43" i="1"/>
  <c r="X41" i="1"/>
  <c r="X33" i="1"/>
  <c r="X28" i="1"/>
  <c r="X38" i="1"/>
  <c r="X32" i="1"/>
  <c r="X46" i="1"/>
  <c r="X34" i="1"/>
  <c r="X22" i="1"/>
  <c r="X47" i="1"/>
  <c r="X40" i="1"/>
  <c r="X30" i="1"/>
  <c r="V23" i="1"/>
  <c r="T15" i="1"/>
  <c r="T9" i="1"/>
  <c r="U56" i="1"/>
  <c r="T18" i="1"/>
  <c r="T10" i="1"/>
  <c r="T11" i="1"/>
  <c r="T7" i="1"/>
  <c r="T16" i="1"/>
  <c r="V31" i="1"/>
  <c r="P47" i="1"/>
  <c r="P40" i="1"/>
  <c r="P37" i="1"/>
  <c r="P32" i="1"/>
  <c r="P28" i="1"/>
  <c r="P26" i="1"/>
  <c r="P24" i="1"/>
  <c r="P52" i="1"/>
  <c r="P51" i="1"/>
  <c r="P49" i="1"/>
  <c r="P48" i="1"/>
  <c r="P39" i="1"/>
  <c r="P36" i="1"/>
  <c r="P35" i="1"/>
  <c r="P33" i="1"/>
  <c r="P45" i="1"/>
  <c r="P38" i="1"/>
  <c r="P31" i="1"/>
  <c r="P46" i="1"/>
  <c r="P43" i="1"/>
  <c r="P22" i="1"/>
  <c r="P44" i="1"/>
  <c r="Y56" i="1"/>
  <c r="P8" i="1"/>
  <c r="X42" i="1"/>
  <c r="P41" i="1"/>
  <c r="L29" i="1"/>
  <c r="T44" i="1"/>
  <c r="T43" i="1"/>
  <c r="T38" i="1"/>
  <c r="T34" i="1"/>
  <c r="T52" i="1"/>
  <c r="T22" i="1"/>
  <c r="T40" i="1"/>
  <c r="T29" i="1"/>
  <c r="T53" i="1"/>
  <c r="T48" i="1"/>
  <c r="T47" i="1"/>
  <c r="T39" i="1"/>
  <c r="T36" i="1"/>
  <c r="T35" i="1"/>
  <c r="T30" i="1"/>
  <c r="T24" i="1"/>
  <c r="T51" i="1"/>
  <c r="T49" i="1"/>
  <c r="T37" i="1"/>
  <c r="T33" i="1"/>
  <c r="T41" i="1"/>
  <c r="T32" i="1"/>
  <c r="T28" i="1"/>
  <c r="T26" i="1"/>
  <c r="L52" i="1"/>
  <c r="T45" i="1"/>
  <c r="T31" i="1"/>
  <c r="V44" i="1"/>
  <c r="X31" i="1"/>
  <c r="S56" i="1"/>
  <c r="R13" i="1"/>
  <c r="R12" i="1"/>
  <c r="R8" i="1"/>
  <c r="R17" i="1"/>
  <c r="R14" i="1"/>
  <c r="W56" i="1"/>
  <c r="V9" i="1"/>
  <c r="V8" i="1"/>
  <c r="V13" i="1"/>
  <c r="V12" i="1"/>
  <c r="V17" i="1"/>
  <c r="V14" i="1"/>
  <c r="X27" i="1"/>
  <c r="P14" i="1"/>
  <c r="L12" i="1"/>
  <c r="P29" i="1"/>
  <c r="L28" i="1"/>
  <c r="E22" i="1"/>
  <c r="L15" i="1"/>
  <c r="L13" i="1"/>
  <c r="T46" i="1"/>
  <c r="R15" i="1"/>
  <c r="R16" i="1"/>
  <c r="N13" i="1"/>
  <c r="N8" i="1"/>
  <c r="O56" i="1"/>
  <c r="N17" i="1"/>
  <c r="N12" i="1"/>
  <c r="N9" i="1"/>
  <c r="N15" i="1"/>
  <c r="N14" i="1"/>
  <c r="E7" i="1"/>
  <c r="E28" i="1"/>
  <c r="L25" i="1"/>
  <c r="L44" i="1"/>
  <c r="L43" i="1"/>
  <c r="L33" i="1"/>
  <c r="L39" i="1"/>
  <c r="L36" i="1"/>
  <c r="L35" i="1"/>
  <c r="L34" i="1"/>
  <c r="L24" i="1"/>
  <c r="L22" i="1"/>
  <c r="I55" i="1"/>
  <c r="L49" i="1"/>
  <c r="L48" i="1"/>
  <c r="L32" i="1"/>
  <c r="L26" i="1"/>
  <c r="L50" i="1"/>
  <c r="Z55" i="1"/>
  <c r="L46" i="1"/>
  <c r="L45" i="1"/>
  <c r="L38" i="1"/>
  <c r="L37" i="1"/>
  <c r="L27" i="1"/>
  <c r="L40" i="1"/>
  <c r="L31" i="1"/>
  <c r="E13" i="1"/>
  <c r="V30" i="1"/>
  <c r="V53" i="1"/>
  <c r="V45" i="1"/>
  <c r="L47" i="1"/>
  <c r="X44" i="1"/>
  <c r="V34" i="1"/>
  <c r="L9" i="1"/>
  <c r="L8" i="1"/>
  <c r="Q56" i="1"/>
  <c r="P15" i="1"/>
  <c r="P9" i="1"/>
  <c r="P18" i="1"/>
  <c r="P10" i="1"/>
  <c r="P11" i="1"/>
  <c r="P16" i="1"/>
  <c r="P7" i="1"/>
  <c r="P30" i="1"/>
  <c r="P53" i="1"/>
  <c r="L53" i="1"/>
  <c r="V47" i="1"/>
  <c r="L42" i="1"/>
  <c r="X29" i="1"/>
  <c r="X52" i="1"/>
  <c r="P34" i="1"/>
  <c r="V28" i="1"/>
  <c r="D55" i="1"/>
  <c r="C53" i="1" s="1"/>
  <c r="E15" i="1"/>
  <c r="V46" i="1"/>
  <c r="L51" i="1"/>
  <c r="T27" i="1"/>
  <c r="P42" i="1"/>
  <c r="V15" i="1"/>
  <c r="R7" i="1"/>
  <c r="E9" i="1"/>
  <c r="V7" i="1"/>
  <c r="E17" i="1"/>
  <c r="L23" i="1"/>
  <c r="R18" i="1"/>
  <c r="L30" i="1"/>
  <c r="V11" i="1"/>
  <c r="C27" i="1"/>
  <c r="T17" i="1"/>
  <c r="L14" i="1"/>
  <c r="R10" i="1"/>
  <c r="T13" i="1"/>
  <c r="N7" i="1"/>
  <c r="C51" i="1" l="1"/>
  <c r="C23" i="1"/>
  <c r="T55" i="1"/>
  <c r="C44" i="1"/>
  <c r="C41" i="1"/>
  <c r="V55" i="1"/>
  <c r="C45" i="1"/>
  <c r="C31" i="1"/>
  <c r="C52" i="1"/>
  <c r="C30" i="1"/>
  <c r="C28" i="1"/>
  <c r="C34" i="1"/>
  <c r="C50" i="1"/>
  <c r="I56" i="1"/>
  <c r="P55" i="1"/>
  <c r="X55" i="1"/>
  <c r="C42" i="1"/>
  <c r="C33" i="1"/>
  <c r="C43" i="1"/>
  <c r="R55" i="1"/>
  <c r="C32" i="1"/>
  <c r="C26" i="1"/>
  <c r="C22" i="1"/>
  <c r="C40" i="1"/>
  <c r="C25" i="1"/>
  <c r="C48" i="1"/>
  <c r="C36" i="1"/>
  <c r="C37" i="1"/>
  <c r="N55" i="1"/>
  <c r="C35" i="1"/>
  <c r="C24" i="1"/>
  <c r="C49" i="1"/>
  <c r="C46" i="1"/>
  <c r="C39" i="1"/>
  <c r="C38" i="1"/>
  <c r="L55" i="1"/>
  <c r="E20" i="1"/>
  <c r="C29" i="1"/>
  <c r="C47" i="1"/>
  <c r="C56" i="1" l="1"/>
  <c r="C58" i="1" s="1"/>
  <c r="X20" i="1"/>
  <c r="C17" i="1"/>
  <c r="C19" i="1"/>
  <c r="C11" i="1"/>
  <c r="C16" i="1"/>
  <c r="L20" i="1"/>
  <c r="C8" i="1"/>
  <c r="T20" i="1"/>
  <c r="N20" i="1"/>
  <c r="C14" i="1"/>
  <c r="C12" i="1"/>
  <c r="C10" i="1"/>
  <c r="C13" i="1"/>
  <c r="P20" i="1"/>
  <c r="C7" i="1"/>
  <c r="R20" i="1"/>
  <c r="C15" i="1"/>
  <c r="C18" i="1"/>
  <c r="V20" i="1"/>
  <c r="C9" i="1"/>
  <c r="C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N-Pocket</author>
  </authors>
  <commentList>
    <comment ref="H28" authorId="0" shapeId="0" xr:uid="{BF24A74B-4807-4DED-B32D-156BC09785F4}">
      <text>
        <r>
          <rPr>
            <b/>
            <sz val="9"/>
            <color indexed="81"/>
            <rFont val="ＭＳ Ｐゴシック"/>
            <family val="3"/>
            <charset val="128"/>
          </rPr>
          <t>N-Pocket:</t>
        </r>
        <r>
          <rPr>
            <sz val="9"/>
            <color indexed="81"/>
            <rFont val="ＭＳ Ｐゴシック"/>
            <family val="3"/>
            <charset val="128"/>
          </rPr>
          <t xml:space="preserve">
ＭＭＣ人件費総額　　　島田さんＭＭＣ分　　　　　１８４１００円を含む
</t>
        </r>
      </text>
    </comment>
  </commentList>
</comments>
</file>

<file path=xl/sharedStrings.xml><?xml version="1.0" encoding="utf-8"?>
<sst xmlns="http://schemas.openxmlformats.org/spreadsheetml/2006/main" count="106" uniqueCount="79">
  <si>
    <t>第20期　特定非営利活動法人 浜松ＮＰＯネットワークセンター　会計 　活動予算書</t>
    <rPh sb="35" eb="37">
      <t>カツドウ</t>
    </rPh>
    <rPh sb="37" eb="40">
      <t>ヨサンショ</t>
    </rPh>
    <phoneticPr fontId="2"/>
  </si>
  <si>
    <t>特定非営利活動に係わる事業会計</t>
    <rPh sb="0" eb="2">
      <t>トクテイ</t>
    </rPh>
    <rPh sb="2" eb="5">
      <t>ヒエイリ</t>
    </rPh>
    <rPh sb="5" eb="7">
      <t>カツドウ</t>
    </rPh>
    <rPh sb="8" eb="9">
      <t>カカ</t>
    </rPh>
    <rPh sb="11" eb="13">
      <t>ジギョウ</t>
    </rPh>
    <rPh sb="13" eb="15">
      <t>カイケイ</t>
    </rPh>
    <phoneticPr fontId="2"/>
  </si>
  <si>
    <t>平成３１年４月１日～令和２年3月31日</t>
    <rPh sb="0" eb="2">
      <t>ヘイセイ</t>
    </rPh>
    <rPh sb="4" eb="5">
      <t>ネン</t>
    </rPh>
    <rPh sb="6" eb="7">
      <t>ガツ</t>
    </rPh>
    <rPh sb="8" eb="9">
      <t>ニチ</t>
    </rPh>
    <rPh sb="10" eb="11">
      <t>レイ</t>
    </rPh>
    <rPh sb="11" eb="12">
      <t>カズ</t>
    </rPh>
    <rPh sb="13" eb="14">
      <t>ネン</t>
    </rPh>
    <rPh sb="14" eb="16">
      <t>３ガツ</t>
    </rPh>
    <rPh sb="16" eb="19">
      <t>３１ニチ</t>
    </rPh>
    <phoneticPr fontId="2"/>
  </si>
  <si>
    <t>科  目</t>
    <rPh sb="0" eb="1">
      <t>カ</t>
    </rPh>
    <rPh sb="3" eb="4">
      <t>メ</t>
    </rPh>
    <phoneticPr fontId="2"/>
  </si>
  <si>
    <t>予算額</t>
    <rPh sb="0" eb="3">
      <t>ヨサンガク</t>
    </rPh>
    <phoneticPr fontId="2"/>
  </si>
  <si>
    <t>３０年度実績</t>
    <rPh sb="2" eb="3">
      <t>ネン</t>
    </rPh>
    <rPh sb="3" eb="4">
      <t>ド</t>
    </rPh>
    <rPh sb="4" eb="6">
      <t>ジッセキ</t>
    </rPh>
    <phoneticPr fontId="2"/>
  </si>
  <si>
    <t>合計確認</t>
    <rPh sb="0" eb="2">
      <t>ゴウケイ</t>
    </rPh>
    <rPh sb="2" eb="4">
      <t>カクニン</t>
    </rPh>
    <phoneticPr fontId="2"/>
  </si>
  <si>
    <t>管理</t>
    <rPh sb="0" eb="2">
      <t>カンリ</t>
    </rPh>
    <phoneticPr fontId="2"/>
  </si>
  <si>
    <t>ＮＰＯ支援事業</t>
    <rPh sb="3" eb="5">
      <t>シエン</t>
    </rPh>
    <rPh sb="5" eb="7">
      <t>ジギョウ</t>
    </rPh>
    <phoneticPr fontId="2"/>
  </si>
  <si>
    <t>多様な人々の社会参加支援事業</t>
    <rPh sb="0" eb="2">
      <t>タヨウ</t>
    </rPh>
    <rPh sb="3" eb="5">
      <t>ヒトビト</t>
    </rPh>
    <rPh sb="6" eb="8">
      <t>シャカイ</t>
    </rPh>
    <rPh sb="8" eb="10">
      <t>サンカ</t>
    </rPh>
    <rPh sb="10" eb="12">
      <t>シエン</t>
    </rPh>
    <rPh sb="12" eb="14">
      <t>ジギョウ</t>
    </rPh>
    <phoneticPr fontId="2"/>
  </si>
  <si>
    <t>障害のある人</t>
    <rPh sb="0" eb="2">
      <t>ショウガイ</t>
    </rPh>
    <rPh sb="5" eb="6">
      <t>ヒト</t>
    </rPh>
    <phoneticPr fontId="2"/>
  </si>
  <si>
    <t>多文化共生</t>
    <rPh sb="0" eb="3">
      <t>タブンカ</t>
    </rPh>
    <rPh sb="3" eb="5">
      <t>キョウセイ</t>
    </rPh>
    <phoneticPr fontId="2"/>
  </si>
  <si>
    <t>多文化・子ども</t>
    <rPh sb="0" eb="3">
      <t>タブンカ</t>
    </rPh>
    <rPh sb="4" eb="5">
      <t>コ</t>
    </rPh>
    <phoneticPr fontId="2"/>
  </si>
  <si>
    <t>ＩＴによる支援</t>
    <rPh sb="5" eb="7">
      <t>シエン</t>
    </rPh>
    <phoneticPr fontId="2"/>
  </si>
  <si>
    <t>環境･地域の自立</t>
    <rPh sb="0" eb="2">
      <t>カンキョウ</t>
    </rPh>
    <rPh sb="3" eb="5">
      <t>チイキ</t>
    </rPh>
    <rPh sb="6" eb="8">
      <t>ジリツ</t>
    </rPh>
    <phoneticPr fontId="2"/>
  </si>
  <si>
    <t>　　　《経常収益》</t>
    <rPh sb="4" eb="6">
      <t>ケイジョウ</t>
    </rPh>
    <rPh sb="7" eb="8">
      <t>エキ</t>
    </rPh>
    <phoneticPr fontId="2"/>
  </si>
  <si>
    <t>割合</t>
    <rPh sb="0" eb="2">
      <t>ワリアイ</t>
    </rPh>
    <phoneticPr fontId="2"/>
  </si>
  <si>
    <t>金額</t>
    <rPh sb="0" eb="2">
      <t>キンガク</t>
    </rPh>
    <phoneticPr fontId="2"/>
  </si>
  <si>
    <t>受取会費　</t>
  </si>
  <si>
    <t>正会員受取会費</t>
    <rPh sb="0" eb="3">
      <t>セイカイイン</t>
    </rPh>
    <rPh sb="3" eb="4">
      <t>ウ</t>
    </rPh>
    <rPh sb="4" eb="5">
      <t>ト</t>
    </rPh>
    <rPh sb="5" eb="7">
      <t>カイヒ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</si>
  <si>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</si>
  <si>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受取寄付金</t>
  </si>
  <si>
    <t>受取寄附金</t>
    <rPh sb="0" eb="2">
      <t>ウケトリ</t>
    </rPh>
    <rPh sb="2" eb="5">
      <t>キフキン</t>
    </rPh>
    <phoneticPr fontId="2"/>
  </si>
  <si>
    <t>資産受贈益</t>
    <rPh sb="0" eb="2">
      <t>シサン</t>
    </rPh>
    <rPh sb="2" eb="4">
      <t>ジュゾウ</t>
    </rPh>
    <rPh sb="4" eb="5">
      <t>エキ</t>
    </rPh>
    <phoneticPr fontId="2"/>
  </si>
  <si>
    <t>施設等受入評価益</t>
    <rPh sb="0" eb="2">
      <t>シセツ</t>
    </rPh>
    <rPh sb="2" eb="3">
      <t>トウ</t>
    </rPh>
    <rPh sb="3" eb="5">
      <t>ウケイレ</t>
    </rPh>
    <rPh sb="5" eb="8">
      <t>ヒョウカエキ</t>
    </rPh>
    <phoneticPr fontId="2"/>
  </si>
  <si>
    <t>ボランティア受入評価益</t>
    <rPh sb="6" eb="8">
      <t>ウケイ</t>
    </rPh>
    <rPh sb="8" eb="11">
      <t>ヒョウカエキ</t>
    </rPh>
    <phoneticPr fontId="2"/>
  </si>
  <si>
    <t>　受取助成金等</t>
    <phoneticPr fontId="2"/>
  </si>
  <si>
    <t>受取助成金</t>
    <rPh sb="0" eb="2">
      <t>ウケトリ</t>
    </rPh>
    <rPh sb="2" eb="5">
      <t>ジョセイキン</t>
    </rPh>
    <phoneticPr fontId="2"/>
  </si>
  <si>
    <t>受取補助金</t>
    <rPh sb="0" eb="2">
      <t>ウケトリ</t>
    </rPh>
    <rPh sb="2" eb="5">
      <t>ホジョキン</t>
    </rPh>
    <phoneticPr fontId="2"/>
  </si>
  <si>
    <t xml:space="preserve"> 事業収益</t>
    <phoneticPr fontId="2"/>
  </si>
  <si>
    <t xml:space="preserve">受託事業 </t>
    <rPh sb="0" eb="1">
      <t>ウケ</t>
    </rPh>
    <rPh sb="1" eb="2">
      <t>コトヅケ</t>
    </rPh>
    <rPh sb="2" eb="3">
      <t>コト</t>
    </rPh>
    <rPh sb="3" eb="4">
      <t>ギョウ</t>
    </rPh>
    <phoneticPr fontId="2"/>
  </si>
  <si>
    <t>自主事業</t>
    <rPh sb="2" eb="3">
      <t>コト</t>
    </rPh>
    <rPh sb="3" eb="4">
      <t>ギョウ</t>
    </rPh>
    <phoneticPr fontId="2"/>
  </si>
  <si>
    <t>その他収益</t>
    <phoneticPr fontId="2"/>
  </si>
  <si>
    <t>受取利息</t>
    <rPh sb="0" eb="2">
      <t>ウケトリ</t>
    </rPh>
    <rPh sb="2" eb="4">
      <t>リソク</t>
    </rPh>
    <phoneticPr fontId="2"/>
  </si>
  <si>
    <t>雑収入</t>
    <rPh sb="1" eb="2">
      <t>オサム</t>
    </rPh>
    <rPh sb="2" eb="3">
      <t>イ</t>
    </rPh>
    <phoneticPr fontId="2"/>
  </si>
  <si>
    <t>（経常収益合計に含まず）　　内部取引　計</t>
    <rPh sb="1" eb="3">
      <t>ケイジョウ</t>
    </rPh>
    <rPh sb="3" eb="5">
      <t>シュウエキ</t>
    </rPh>
    <rPh sb="5" eb="7">
      <t>ゴウケイ</t>
    </rPh>
    <rPh sb="8" eb="9">
      <t>フク</t>
    </rPh>
    <rPh sb="14" eb="16">
      <t>ナイブ</t>
    </rPh>
    <rPh sb="16" eb="18">
      <t>トリヒキ</t>
    </rPh>
    <rPh sb="19" eb="20">
      <t>ケイ</t>
    </rPh>
    <phoneticPr fontId="2"/>
  </si>
  <si>
    <t>経　常　収　益　合　計　（Ａ）</t>
    <rPh sb="0" eb="1">
      <t>キョウ</t>
    </rPh>
    <rPh sb="2" eb="3">
      <t>ツネ</t>
    </rPh>
    <rPh sb="4" eb="5">
      <t>オサム</t>
    </rPh>
    <rPh sb="6" eb="7">
      <t>エキ</t>
    </rPh>
    <rPh sb="8" eb="9">
      <t>ゴウ</t>
    </rPh>
    <rPh sb="10" eb="11">
      <t>ケイ</t>
    </rPh>
    <phoneticPr fontId="2"/>
  </si>
  <si>
    <t>　　　《経常費用》</t>
    <rPh sb="4" eb="6">
      <t>ケイジョウ</t>
    </rPh>
    <rPh sb="6" eb="8">
      <t>ヒヨウ</t>
    </rPh>
    <phoneticPr fontId="2"/>
  </si>
  <si>
    <t>人件費</t>
    <rPh sb="0" eb="3">
      <t>ジンケンヒ</t>
    </rPh>
    <phoneticPr fontId="2"/>
  </si>
  <si>
    <t>給料(本部事業・事務局</t>
    <rPh sb="0" eb="2">
      <t>キュウリョウ</t>
    </rPh>
    <rPh sb="3" eb="5">
      <t>ホンブ</t>
    </rPh>
    <rPh sb="5" eb="7">
      <t>ジギョウ</t>
    </rPh>
    <rPh sb="8" eb="11">
      <t>ジムキョク</t>
    </rPh>
    <phoneticPr fontId="2"/>
  </si>
  <si>
    <t>賃金</t>
    <rPh sb="0" eb="2">
      <t>チンギン</t>
    </rPh>
    <phoneticPr fontId="2"/>
  </si>
  <si>
    <t>ボランティア評価費用</t>
    <rPh sb="6" eb="8">
      <t>ヒョウカ</t>
    </rPh>
    <rPh sb="8" eb="10">
      <t>ヒヨウ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</si>
  <si>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</si>
  <si>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</si>
  <si>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</si>
  <si>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その他経費</t>
    <rPh sb="2" eb="3">
      <t>ホカ</t>
    </rPh>
    <rPh sb="3" eb="5">
      <t>ケイヒ</t>
    </rPh>
    <phoneticPr fontId="2"/>
  </si>
  <si>
    <t>ジョブコーチ活動費</t>
    <rPh sb="6" eb="8">
      <t>カツドウ</t>
    </rPh>
    <rPh sb="8" eb="9">
      <t>ヒ</t>
    </rPh>
    <phoneticPr fontId="2"/>
  </si>
  <si>
    <t>支払謝金</t>
    <rPh sb="0" eb="2">
      <t>シハライ</t>
    </rPh>
    <rPh sb="2" eb="4">
      <t>シャキン</t>
    </rPh>
    <phoneticPr fontId="2"/>
  </si>
  <si>
    <t>委託費</t>
    <rPh sb="0" eb="2">
      <t>イタク</t>
    </rPh>
    <rPh sb="2" eb="3">
      <t>ヒ</t>
    </rPh>
    <phoneticPr fontId="2"/>
  </si>
  <si>
    <t>外注費</t>
    <rPh sb="0" eb="3">
      <t>ガイチュウヒ</t>
    </rPh>
    <phoneticPr fontId="2"/>
  </si>
  <si>
    <t>旅費交通費</t>
    <rPh sb="0" eb="2">
      <t>リョヒ</t>
    </rPh>
    <rPh sb="2" eb="5">
      <t>コウツウヒ</t>
    </rPh>
    <phoneticPr fontId="2"/>
  </si>
  <si>
    <t>事業促進費　</t>
    <rPh sb="0" eb="2">
      <t>ジギョウ</t>
    </rPh>
    <rPh sb="2" eb="5">
      <t>ソクシンヒ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</si>
  <si>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</si>
  <si>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家賃地代</t>
    <rPh sb="0" eb="2">
      <t>ヤチン</t>
    </rPh>
    <rPh sb="2" eb="4">
      <t>チダイ</t>
    </rPh>
    <phoneticPr fontId="2"/>
  </si>
  <si>
    <t>施設等評価費用</t>
    <rPh sb="0" eb="2">
      <t>シセツ</t>
    </rPh>
    <rPh sb="2" eb="3">
      <t>トウ</t>
    </rPh>
    <rPh sb="3" eb="5">
      <t>ヒョウカ</t>
    </rPh>
    <rPh sb="5" eb="7">
      <t>ヒヨウ</t>
    </rPh>
    <phoneticPr fontId="2"/>
  </si>
  <si>
    <t>水道光熱費</t>
    <rPh sb="0" eb="2">
      <t>スイドウ</t>
    </rPh>
    <rPh sb="2" eb="5">
      <t>コウネツヒ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</si>
  <si>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</si>
  <si>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発送・通信</t>
    <rPh sb="0" eb="2">
      <t>ハッソウ</t>
    </rPh>
    <rPh sb="3" eb="5">
      <t>ツウシン</t>
    </rPh>
    <phoneticPr fontId="2"/>
  </si>
  <si>
    <t>会議費</t>
    <rPh sb="0" eb="3">
      <t>カイギヒ</t>
    </rPh>
    <phoneticPr fontId="2"/>
  </si>
  <si>
    <t>会場費・レンタル支払</t>
    <rPh sb="0" eb="2">
      <t>カイジョウ</t>
    </rPh>
    <rPh sb="2" eb="3">
      <t>ヒ</t>
    </rPh>
    <rPh sb="8" eb="10">
      <t>シハライ</t>
    </rPh>
    <phoneticPr fontId="2"/>
  </si>
  <si>
    <t>修繕費</t>
    <rPh sb="0" eb="3">
      <t>シュウゼンヒ</t>
    </rPh>
    <phoneticPr fontId="2"/>
  </si>
  <si>
    <t>損害保険料</t>
    <rPh sb="0" eb="2">
      <t>ソンガイ</t>
    </rPh>
    <rPh sb="2" eb="4">
      <t>ホケン</t>
    </rPh>
    <rPh sb="4" eb="5">
      <t>リョウ</t>
    </rPh>
    <phoneticPr fontId="2"/>
  </si>
  <si>
    <t>備品費</t>
    <rPh sb="0" eb="2">
      <t>ビヒン</t>
    </rPh>
    <rPh sb="2" eb="3">
      <t>ヒ</t>
    </rPh>
    <phoneticPr fontId="2"/>
  </si>
  <si>
    <t>支払会費</t>
    <rPh sb="0" eb="2">
      <t>シハライ</t>
    </rPh>
    <rPh sb="2" eb="4">
      <t>カイヒ</t>
    </rPh>
    <phoneticPr fontId="2"/>
  </si>
  <si>
    <t>寄付金支出</t>
    <rPh sb="0" eb="3">
      <t>キフキン</t>
    </rPh>
    <rPh sb="3" eb="5">
      <t>シシュツ</t>
    </rPh>
    <phoneticPr fontId="2"/>
  </si>
  <si>
    <t>研修費</t>
    <rPh sb="0" eb="2">
      <t>ケンシュウ</t>
    </rPh>
    <rPh sb="2" eb="3">
      <t>ヒ</t>
    </rPh>
    <phoneticPr fontId="2"/>
  </si>
  <si>
    <t>諸税公課(支払消費税含む）</t>
    <rPh sb="0" eb="1">
      <t>ショ</t>
    </rPh>
    <rPh sb="1" eb="2">
      <t>ゼイ</t>
    </rPh>
    <rPh sb="2" eb="4">
      <t>コウカ</t>
    </rPh>
    <rPh sb="5" eb="7">
      <t>シハライ</t>
    </rPh>
    <rPh sb="7" eb="10">
      <t>ショウヒゼイ</t>
    </rPh>
    <rPh sb="10" eb="11">
      <t>フク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</si>
  <si>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</si>
  <si>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慶弔費</t>
    <rPh sb="0" eb="2">
      <t>ケイチョウ</t>
    </rPh>
    <rPh sb="2" eb="3">
      <t>ヒ</t>
    </rPh>
    <phoneticPr fontId="2"/>
  </si>
  <si>
    <t>資料図書費</t>
    <rPh sb="0" eb="2">
      <t>シリョウ</t>
    </rPh>
    <rPh sb="2" eb="5">
      <t>トショヒ</t>
    </rPh>
    <phoneticPr fontId="2"/>
  </si>
  <si>
    <t>雑支出</t>
    <rPh sb="0" eb="1">
      <t>ザツ</t>
    </rPh>
    <rPh sb="1" eb="3">
      <t>シシュツ</t>
    </rPh>
    <phoneticPr fontId="2"/>
  </si>
  <si>
    <t>雑損</t>
    <rPh sb="0" eb="2">
      <t>ザッソン</t>
    </rPh>
    <phoneticPr fontId="2"/>
  </si>
  <si>
    <t>（経常費用合計に含まず）　内部取引　計</t>
    <rPh sb="1" eb="3">
      <t>ケイジョウ</t>
    </rPh>
    <rPh sb="3" eb="5">
      <t>ヒヨウ</t>
    </rPh>
    <rPh sb="5" eb="7">
      <t>ゴウケイ</t>
    </rPh>
    <rPh sb="8" eb="9">
      <t>フク</t>
    </rPh>
    <rPh sb="13" eb="15">
      <t>ナイブ</t>
    </rPh>
    <rPh sb="15" eb="17">
      <t>トリヒキ</t>
    </rPh>
    <rPh sb="18" eb="19">
      <t>ケイ</t>
    </rPh>
    <phoneticPr fontId="2"/>
  </si>
  <si>
    <t>経　常　費　用　合　計　(B)</t>
    <rPh sb="0" eb="1">
      <t>キョウ</t>
    </rPh>
    <rPh sb="2" eb="3">
      <t>ツネ</t>
    </rPh>
    <rPh sb="4" eb="5">
      <t>ヒ</t>
    </rPh>
    <rPh sb="6" eb="7">
      <t>ヨウ</t>
    </rPh>
    <rPh sb="8" eb="9">
      <t>ゴウ</t>
    </rPh>
    <rPh sb="10" eb="11">
      <t>ケイ</t>
    </rPh>
    <phoneticPr fontId="2"/>
  </si>
  <si>
    <t>　       当　期　経　常　増　減　額　(A) - (Ｂ)</t>
    <rPh sb="8" eb="9">
      <t>トウ</t>
    </rPh>
    <rPh sb="10" eb="11">
      <t>キ</t>
    </rPh>
    <rPh sb="12" eb="13">
      <t>キョウ</t>
    </rPh>
    <rPh sb="14" eb="15">
      <t>ツネ</t>
    </rPh>
    <rPh sb="16" eb="17">
      <t>ゾウ</t>
    </rPh>
    <rPh sb="18" eb="19">
      <t>ゲン</t>
    </rPh>
    <rPh sb="20" eb="21">
      <t>ガク</t>
    </rPh>
    <phoneticPr fontId="2"/>
  </si>
  <si>
    <t>前　期　繰　越　正　味　財　産　額</t>
    <rPh sb="0" eb="1">
      <t>マエ</t>
    </rPh>
    <rPh sb="2" eb="3">
      <t>キ</t>
    </rPh>
    <rPh sb="4" eb="5">
      <t>クリ</t>
    </rPh>
    <rPh sb="6" eb="7">
      <t>コシ</t>
    </rPh>
    <rPh sb="8" eb="9">
      <t>セイ</t>
    </rPh>
    <rPh sb="10" eb="11">
      <t>アジ</t>
    </rPh>
    <rPh sb="12" eb="13">
      <t>ザイ</t>
    </rPh>
    <rPh sb="14" eb="15">
      <t>サン</t>
    </rPh>
    <rPh sb="16" eb="17">
      <t>ガク</t>
    </rPh>
    <phoneticPr fontId="2"/>
  </si>
  <si>
    <t>―</t>
    <phoneticPr fontId="2"/>
  </si>
  <si>
    <t>―</t>
  </si>
  <si>
    <t>次　期　繰　越　正　味　財　産　額</t>
    <rPh sb="0" eb="1">
      <t>ツギ</t>
    </rPh>
    <rPh sb="2" eb="3">
      <t>キ</t>
    </rPh>
    <rPh sb="4" eb="5">
      <t>ク</t>
    </rPh>
    <rPh sb="6" eb="7">
      <t>コ</t>
    </rPh>
    <rPh sb="8" eb="9">
      <t>セイ</t>
    </rPh>
    <rPh sb="10" eb="11">
      <t>アジ</t>
    </rPh>
    <rPh sb="12" eb="13">
      <t>ザイ</t>
    </rPh>
    <rPh sb="14" eb="15">
      <t>サン</t>
    </rPh>
    <rPh sb="16" eb="1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</si>
</sst>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0.0%"/>
    <numFmt numFmtId="178" formatCode="#,##0;&quot;▲ &quot;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7030A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7030A0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rgb="FF7030A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6">
    <xf numFmtId="0" fontId="0" fillId="0" borderId="0" xfId="0"/>
    <xf numFmtId="176" fontId="1" fillId="0" borderId="0" xfId="0" applyNumberFormat="1" applyFont="1"/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right"/>
    </xf>
    <xf numFmtId="176" fontId="8" fillId="0" borderId="0" xfId="0" applyNumberFormat="1" applyFont="1" applyAlignment="1">
      <alignment horizontal="right"/>
    </xf>
    <xf numFmtId="176" fontId="1" fillId="0" borderId="0" xfId="0" applyNumberFormat="1" applyFont="1" applyAlignment="1">
      <alignment horizontal="right"/>
    </xf>
    <xf numFmtId="177" fontId="7" fillId="0" borderId="26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left" vertical="center"/>
    </xf>
    <xf numFmtId="177" fontId="7" fillId="0" borderId="0" xfId="0" applyNumberFormat="1" applyFont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8" fillId="0" borderId="30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vertical="center"/>
    </xf>
    <xf numFmtId="177" fontId="7" fillId="0" borderId="12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7" fontId="7" fillId="0" borderId="32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176" fontId="1" fillId="0" borderId="34" xfId="0" applyNumberFormat="1" applyFont="1" applyBorder="1"/>
    <xf numFmtId="176" fontId="10" fillId="0" borderId="36" xfId="0" applyNumberFormat="1" applyFont="1" applyBorder="1" applyAlignment="1">
      <alignment vertical="center"/>
    </xf>
    <xf numFmtId="177" fontId="10" fillId="0" borderId="37" xfId="1" applyNumberFormat="1" applyFont="1" applyBorder="1" applyAlignment="1">
      <alignment vertical="center"/>
    </xf>
    <xf numFmtId="176" fontId="10" fillId="0" borderId="38" xfId="0" applyNumberFormat="1" applyFont="1" applyBorder="1" applyAlignment="1">
      <alignment vertical="center"/>
    </xf>
    <xf numFmtId="177" fontId="10" fillId="0" borderId="40" xfId="1" applyNumberFormat="1" applyFont="1" applyBorder="1" applyAlignment="1">
      <alignment vertical="center"/>
    </xf>
    <xf numFmtId="176" fontId="10" fillId="0" borderId="41" xfId="0" applyNumberFormat="1" applyFont="1" applyBorder="1" applyAlignment="1">
      <alignment vertical="center"/>
    </xf>
    <xf numFmtId="176" fontId="11" fillId="0" borderId="42" xfId="0" applyNumberFormat="1" applyFont="1" applyBorder="1" applyAlignment="1">
      <alignment vertical="center"/>
    </xf>
    <xf numFmtId="176" fontId="10" fillId="0" borderId="0" xfId="0" applyNumberFormat="1" applyFont="1" applyAlignment="1">
      <alignment vertical="center"/>
    </xf>
    <xf numFmtId="177" fontId="10" fillId="0" borderId="43" xfId="1" applyNumberFormat="1" applyFont="1" applyBorder="1" applyAlignment="1">
      <alignment vertical="center"/>
    </xf>
    <xf numFmtId="176" fontId="10" fillId="0" borderId="44" xfId="0" applyNumberFormat="1" applyFont="1" applyBorder="1" applyAlignment="1">
      <alignment vertical="center"/>
    </xf>
    <xf numFmtId="177" fontId="10" fillId="0" borderId="45" xfId="1" applyNumberFormat="1" applyFont="1" applyBorder="1" applyAlignment="1">
      <alignment vertical="center"/>
    </xf>
    <xf numFmtId="177" fontId="10" fillId="0" borderId="46" xfId="1" applyNumberFormat="1" applyFont="1" applyBorder="1" applyAlignment="1">
      <alignment vertical="center"/>
    </xf>
    <xf numFmtId="176" fontId="1" fillId="0" borderId="47" xfId="0" applyNumberFormat="1" applyFont="1" applyBorder="1"/>
    <xf numFmtId="176" fontId="10" fillId="0" borderId="49" xfId="0" applyNumberFormat="1" applyFont="1" applyBorder="1" applyAlignment="1">
      <alignment vertical="center"/>
    </xf>
    <xf numFmtId="177" fontId="10" fillId="0" borderId="50" xfId="1" applyNumberFormat="1" applyFont="1" applyBorder="1" applyAlignment="1">
      <alignment vertical="center"/>
    </xf>
    <xf numFmtId="176" fontId="10" fillId="0" borderId="51" xfId="0" applyNumberFormat="1" applyFont="1" applyBorder="1" applyAlignment="1">
      <alignment vertical="center"/>
    </xf>
    <xf numFmtId="177" fontId="10" fillId="0" borderId="53" xfId="1" applyNumberFormat="1" applyFont="1" applyBorder="1" applyAlignment="1">
      <alignment vertical="center"/>
    </xf>
    <xf numFmtId="176" fontId="10" fillId="0" borderId="54" xfId="0" applyNumberFormat="1" applyFont="1" applyBorder="1" applyAlignment="1">
      <alignment vertical="center"/>
    </xf>
    <xf numFmtId="177" fontId="10" fillId="0" borderId="55" xfId="1" applyNumberFormat="1" applyFont="1" applyBorder="1" applyAlignment="1">
      <alignment vertical="center"/>
    </xf>
    <xf numFmtId="176" fontId="10" fillId="0" borderId="56" xfId="0" applyNumberFormat="1" applyFont="1" applyBorder="1" applyAlignment="1">
      <alignment vertical="center"/>
    </xf>
    <xf numFmtId="177" fontId="10" fillId="0" borderId="57" xfId="1" applyNumberFormat="1" applyFont="1" applyBorder="1" applyAlignment="1">
      <alignment vertical="center"/>
    </xf>
    <xf numFmtId="177" fontId="10" fillId="0" borderId="47" xfId="1" applyNumberFormat="1" applyFont="1" applyBorder="1" applyAlignment="1">
      <alignment vertical="center"/>
    </xf>
    <xf numFmtId="176" fontId="10" fillId="2" borderId="49" xfId="0" applyNumberFormat="1" applyFont="1" applyFill="1" applyBorder="1" applyAlignment="1">
      <alignment vertical="center"/>
    </xf>
    <xf numFmtId="177" fontId="10" fillId="2" borderId="50" xfId="1" applyNumberFormat="1" applyFont="1" applyFill="1" applyBorder="1" applyAlignment="1">
      <alignment vertical="center"/>
    </xf>
    <xf numFmtId="176" fontId="10" fillId="2" borderId="51" xfId="0" applyNumberFormat="1" applyFont="1" applyFill="1" applyBorder="1" applyAlignment="1">
      <alignment vertical="center"/>
    </xf>
    <xf numFmtId="177" fontId="10" fillId="2" borderId="53" xfId="1" applyNumberFormat="1" applyFont="1" applyFill="1" applyBorder="1" applyAlignment="1">
      <alignment vertical="center"/>
    </xf>
    <xf numFmtId="176" fontId="10" fillId="2" borderId="54" xfId="0" applyNumberFormat="1" applyFont="1" applyFill="1" applyBorder="1" applyAlignment="1">
      <alignment vertical="center"/>
    </xf>
    <xf numFmtId="176" fontId="10" fillId="2" borderId="38" xfId="0" applyNumberFormat="1" applyFont="1" applyFill="1" applyBorder="1" applyAlignment="1">
      <alignment vertical="center"/>
    </xf>
    <xf numFmtId="176" fontId="11" fillId="2" borderId="42" xfId="0" applyNumberFormat="1" applyFont="1" applyFill="1" applyBorder="1" applyAlignment="1">
      <alignment vertical="center"/>
    </xf>
    <xf numFmtId="177" fontId="10" fillId="2" borderId="55" xfId="1" applyNumberFormat="1" applyFont="1" applyFill="1" applyBorder="1" applyAlignment="1">
      <alignment vertical="center"/>
    </xf>
    <xf numFmtId="176" fontId="10" fillId="2" borderId="56" xfId="0" applyNumberFormat="1" applyFont="1" applyFill="1" applyBorder="1" applyAlignment="1">
      <alignment vertical="center"/>
    </xf>
    <xf numFmtId="177" fontId="10" fillId="2" borderId="57" xfId="1" applyNumberFormat="1" applyFont="1" applyFill="1" applyBorder="1" applyAlignment="1">
      <alignment vertical="center"/>
    </xf>
    <xf numFmtId="177" fontId="10" fillId="2" borderId="47" xfId="1" applyNumberFormat="1" applyFont="1" applyFill="1" applyBorder="1" applyAlignment="1">
      <alignment vertical="center"/>
    </xf>
    <xf numFmtId="176" fontId="1" fillId="2" borderId="0" xfId="0" applyNumberFormat="1" applyFont="1" applyFill="1"/>
    <xf numFmtId="176" fontId="1" fillId="2" borderId="47" xfId="0" applyNumberFormat="1" applyFont="1" applyFill="1" applyBorder="1"/>
    <xf numFmtId="177" fontId="10" fillId="0" borderId="34" xfId="1" applyNumberFormat="1" applyFont="1" applyBorder="1" applyAlignment="1">
      <alignment vertical="center"/>
    </xf>
    <xf numFmtId="176" fontId="9" fillId="0" borderId="63" xfId="0" applyNumberFormat="1" applyFont="1" applyBorder="1" applyAlignment="1">
      <alignment horizontal="left" vertical="center"/>
    </xf>
    <xf numFmtId="176" fontId="10" fillId="0" borderId="64" xfId="0" applyNumberFormat="1" applyFont="1" applyBorder="1" applyAlignment="1">
      <alignment vertical="center"/>
    </xf>
    <xf numFmtId="177" fontId="10" fillId="0" borderId="65" xfId="1" applyNumberFormat="1" applyFont="1" applyBorder="1" applyAlignment="1">
      <alignment vertical="center"/>
    </xf>
    <xf numFmtId="176" fontId="10" fillId="0" borderId="66" xfId="0" applyNumberFormat="1" applyFont="1" applyBorder="1" applyAlignment="1">
      <alignment vertical="center"/>
    </xf>
    <xf numFmtId="176" fontId="10" fillId="0" borderId="67" xfId="0" applyNumberFormat="1" applyFont="1" applyBorder="1" applyAlignment="1">
      <alignment vertical="center"/>
    </xf>
    <xf numFmtId="177" fontId="10" fillId="0" borderId="68" xfId="1" applyNumberFormat="1" applyFont="1" applyBorder="1" applyAlignment="1">
      <alignment vertical="center"/>
    </xf>
    <xf numFmtId="176" fontId="10" fillId="0" borderId="54" xfId="0" applyNumberFormat="1" applyFont="1" applyBorder="1" applyAlignment="1">
      <alignment horizontal="center" vertical="center"/>
    </xf>
    <xf numFmtId="176" fontId="11" fillId="0" borderId="69" xfId="0" applyNumberFormat="1" applyFont="1" applyBorder="1" applyAlignment="1">
      <alignment vertical="center"/>
    </xf>
    <xf numFmtId="177" fontId="10" fillId="0" borderId="63" xfId="1" applyNumberFormat="1" applyFont="1" applyBorder="1" applyAlignment="1">
      <alignment vertical="center"/>
    </xf>
    <xf numFmtId="176" fontId="10" fillId="0" borderId="70" xfId="0" applyNumberFormat="1" applyFont="1" applyBorder="1" applyAlignment="1">
      <alignment vertical="center"/>
    </xf>
    <xf numFmtId="177" fontId="10" fillId="0" borderId="71" xfId="1" applyNumberFormat="1" applyFont="1" applyBorder="1" applyAlignment="1">
      <alignment vertical="center"/>
    </xf>
    <xf numFmtId="176" fontId="10" fillId="0" borderId="72" xfId="0" applyNumberFormat="1" applyFont="1" applyBorder="1" applyAlignment="1">
      <alignment vertical="center"/>
    </xf>
    <xf numFmtId="177" fontId="12" fillId="0" borderId="75" xfId="0" applyNumberFormat="1" applyFont="1" applyBorder="1" applyAlignment="1">
      <alignment horizontal="left" vertical="center"/>
    </xf>
    <xf numFmtId="176" fontId="12" fillId="0" borderId="76" xfId="0" applyNumberFormat="1" applyFont="1" applyBorder="1" applyAlignment="1">
      <alignment horizontal="left" vertical="center"/>
    </xf>
    <xf numFmtId="176" fontId="10" fillId="0" borderId="77" xfId="0" applyNumberFormat="1" applyFont="1" applyBorder="1" applyAlignment="1">
      <alignment vertical="center"/>
    </xf>
    <xf numFmtId="9" fontId="0" fillId="0" borderId="76" xfId="0" applyNumberFormat="1" applyBorder="1" applyAlignment="1">
      <alignment horizontal="center" vertical="center"/>
    </xf>
    <xf numFmtId="176" fontId="10" fillId="0" borderId="29" xfId="0" applyNumberFormat="1" applyFont="1" applyBorder="1" applyAlignment="1">
      <alignment vertical="center"/>
    </xf>
    <xf numFmtId="176" fontId="11" fillId="0" borderId="78" xfId="0" applyNumberFormat="1" applyFont="1" applyBorder="1" applyAlignment="1">
      <alignment vertical="center"/>
    </xf>
    <xf numFmtId="177" fontId="0" fillId="0" borderId="24" xfId="0" applyNumberFormat="1" applyBorder="1" applyAlignment="1">
      <alignment horizontal="center" vertical="center"/>
    </xf>
    <xf numFmtId="176" fontId="10" fillId="0" borderId="31" xfId="0" applyNumberFormat="1" applyFont="1" applyBorder="1" applyAlignment="1">
      <alignment vertical="center"/>
    </xf>
    <xf numFmtId="177" fontId="0" fillId="0" borderId="79" xfId="0" applyNumberFormat="1" applyBorder="1" applyAlignment="1">
      <alignment horizontal="center" vertical="center"/>
    </xf>
    <xf numFmtId="176" fontId="10" fillId="0" borderId="75" xfId="0" applyNumberFormat="1" applyFont="1" applyBorder="1" applyAlignment="1">
      <alignment vertical="center"/>
    </xf>
    <xf numFmtId="176" fontId="13" fillId="0" borderId="0" xfId="0" applyNumberFormat="1" applyFont="1"/>
    <xf numFmtId="176" fontId="13" fillId="0" borderId="47" xfId="0" applyNumberFormat="1" applyFont="1" applyBorder="1"/>
    <xf numFmtId="176" fontId="4" fillId="0" borderId="0" xfId="0" applyNumberFormat="1" applyFont="1" applyAlignment="1">
      <alignment horizontal="left" vertical="center"/>
    </xf>
    <xf numFmtId="176" fontId="11" fillId="0" borderId="83" xfId="0" applyNumberFormat="1" applyFont="1" applyBorder="1" applyAlignment="1">
      <alignment vertical="center"/>
    </xf>
    <xf numFmtId="177" fontId="4" fillId="0" borderId="84" xfId="0" applyNumberFormat="1" applyFont="1" applyBorder="1" applyAlignment="1">
      <alignment vertical="center"/>
    </xf>
    <xf numFmtId="176" fontId="10" fillId="0" borderId="81" xfId="0" applyNumberFormat="1" applyFont="1" applyBorder="1" applyAlignment="1">
      <alignment vertical="center"/>
    </xf>
    <xf numFmtId="177" fontId="4" fillId="0" borderId="85" xfId="0" applyNumberFormat="1" applyFont="1" applyBorder="1" applyAlignment="1">
      <alignment vertical="center"/>
    </xf>
    <xf numFmtId="176" fontId="10" fillId="0" borderId="28" xfId="0" applyNumberFormat="1" applyFont="1" applyBorder="1" applyAlignment="1">
      <alignment vertical="center"/>
    </xf>
    <xf numFmtId="177" fontId="4" fillId="0" borderId="86" xfId="0" applyNumberFormat="1" applyFont="1" applyBorder="1" applyAlignment="1">
      <alignment vertical="center"/>
    </xf>
    <xf numFmtId="176" fontId="10" fillId="0" borderId="82" xfId="0" applyNumberFormat="1" applyFont="1" applyBorder="1" applyAlignment="1">
      <alignment vertical="center"/>
    </xf>
    <xf numFmtId="176" fontId="10" fillId="0" borderId="36" xfId="0" applyNumberFormat="1" applyFont="1" applyBorder="1" applyAlignment="1">
      <alignment horizontal="left" vertical="center"/>
    </xf>
    <xf numFmtId="177" fontId="10" fillId="0" borderId="88" xfId="0" applyNumberFormat="1" applyFont="1" applyBorder="1" applyAlignment="1">
      <alignment horizontal="right" vertical="center"/>
    </xf>
    <xf numFmtId="176" fontId="11" fillId="0" borderId="90" xfId="0" applyNumberFormat="1" applyFont="1" applyBorder="1" applyAlignment="1">
      <alignment vertical="center"/>
    </xf>
    <xf numFmtId="177" fontId="10" fillId="0" borderId="91" xfId="1" applyNumberFormat="1" applyFont="1" applyBorder="1" applyAlignment="1">
      <alignment vertical="center"/>
    </xf>
    <xf numFmtId="177" fontId="10" fillId="0" borderId="92" xfId="1" applyNumberFormat="1" applyFont="1" applyBorder="1" applyAlignment="1">
      <alignment vertical="center"/>
    </xf>
    <xf numFmtId="176" fontId="10" fillId="0" borderId="93" xfId="0" applyNumberFormat="1" applyFont="1" applyBorder="1" applyAlignment="1">
      <alignment vertical="center"/>
    </xf>
    <xf numFmtId="176" fontId="10" fillId="0" borderId="94" xfId="0" applyNumberFormat="1" applyFont="1" applyBorder="1" applyAlignment="1">
      <alignment vertical="center"/>
    </xf>
    <xf numFmtId="176" fontId="10" fillId="0" borderId="95" xfId="0" applyNumberFormat="1" applyFont="1" applyBorder="1" applyAlignment="1">
      <alignment vertical="center"/>
    </xf>
    <xf numFmtId="176" fontId="10" fillId="0" borderId="49" xfId="0" applyNumberFormat="1" applyFont="1" applyBorder="1" applyAlignment="1">
      <alignment horizontal="left" vertical="center"/>
    </xf>
    <xf numFmtId="177" fontId="10" fillId="0" borderId="50" xfId="0" applyNumberFormat="1" applyFont="1" applyBorder="1" applyAlignment="1">
      <alignment horizontal="right" vertical="center"/>
    </xf>
    <xf numFmtId="176" fontId="10" fillId="2" borderId="49" xfId="0" applyNumberFormat="1" applyFont="1" applyFill="1" applyBorder="1" applyAlignment="1">
      <alignment horizontal="left" vertical="center"/>
    </xf>
    <xf numFmtId="177" fontId="10" fillId="2" borderId="50" xfId="0" applyNumberFormat="1" applyFont="1" applyFill="1" applyBorder="1" applyAlignment="1">
      <alignment horizontal="right" vertical="center"/>
    </xf>
    <xf numFmtId="177" fontId="10" fillId="2" borderId="34" xfId="1" applyNumberFormat="1" applyFont="1" applyFill="1" applyBorder="1" applyAlignment="1">
      <alignment vertical="center"/>
    </xf>
    <xf numFmtId="177" fontId="10" fillId="2" borderId="91" xfId="1" applyNumberFormat="1" applyFont="1" applyFill="1" applyBorder="1" applyAlignment="1">
      <alignment vertical="center"/>
    </xf>
    <xf numFmtId="177" fontId="10" fillId="2" borderId="92" xfId="1" applyNumberFormat="1" applyFont="1" applyFill="1" applyBorder="1" applyAlignment="1">
      <alignment vertical="center"/>
    </xf>
    <xf numFmtId="176" fontId="10" fillId="2" borderId="93" xfId="0" applyNumberFormat="1" applyFont="1" applyFill="1" applyBorder="1" applyAlignment="1">
      <alignment vertical="center"/>
    </xf>
    <xf numFmtId="176" fontId="10" fillId="2" borderId="94" xfId="0" applyNumberFormat="1" applyFont="1" applyFill="1" applyBorder="1" applyAlignment="1">
      <alignment vertical="center"/>
    </xf>
    <xf numFmtId="176" fontId="10" fillId="2" borderId="95" xfId="0" applyNumberFormat="1" applyFont="1" applyFill="1" applyBorder="1" applyAlignment="1">
      <alignment vertical="center"/>
    </xf>
    <xf numFmtId="176" fontId="10" fillId="0" borderId="97" xfId="0" applyNumberFormat="1" applyFont="1" applyFill="1" applyBorder="1" applyAlignment="1">
      <alignment horizontal="left" vertical="center"/>
    </xf>
    <xf numFmtId="176" fontId="10" fillId="0" borderId="54" xfId="0" applyNumberFormat="1" applyFont="1" applyFill="1" applyBorder="1" applyAlignment="1">
      <alignment vertical="center"/>
    </xf>
    <xf numFmtId="176" fontId="10" fillId="0" borderId="38" xfId="0" applyNumberFormat="1" applyFont="1" applyFill="1" applyBorder="1" applyAlignment="1">
      <alignment vertical="center"/>
    </xf>
    <xf numFmtId="176" fontId="11" fillId="0" borderId="42" xfId="0" applyNumberFormat="1" applyFont="1" applyFill="1" applyBorder="1" applyAlignment="1">
      <alignment vertical="center"/>
    </xf>
    <xf numFmtId="176" fontId="10" fillId="0" borderId="0" xfId="0" applyNumberFormat="1" applyFont="1" applyFill="1" applyAlignment="1">
      <alignment vertical="center"/>
    </xf>
    <xf numFmtId="176" fontId="10" fillId="0" borderId="56" xfId="0" applyNumberFormat="1" applyFont="1" applyFill="1" applyBorder="1" applyAlignment="1">
      <alignment vertical="center"/>
    </xf>
    <xf numFmtId="177" fontId="10" fillId="0" borderId="92" xfId="1" applyNumberFormat="1" applyFont="1" applyFill="1" applyBorder="1" applyAlignment="1">
      <alignment vertical="center"/>
    </xf>
    <xf numFmtId="176" fontId="10" fillId="0" borderId="93" xfId="0" applyNumberFormat="1" applyFont="1" applyFill="1" applyBorder="1" applyAlignment="1">
      <alignment vertical="center"/>
    </xf>
    <xf numFmtId="176" fontId="10" fillId="0" borderId="94" xfId="0" applyNumberFormat="1" applyFont="1" applyFill="1" applyBorder="1" applyAlignment="1">
      <alignment vertical="center"/>
    </xf>
    <xf numFmtId="177" fontId="10" fillId="0" borderId="34" xfId="1" applyNumberFormat="1" applyFont="1" applyFill="1" applyBorder="1" applyAlignment="1">
      <alignment vertical="center"/>
    </xf>
    <xf numFmtId="176" fontId="10" fillId="0" borderId="95" xfId="0" applyNumberFormat="1" applyFont="1" applyFill="1" applyBorder="1" applyAlignment="1">
      <alignment vertical="center"/>
    </xf>
    <xf numFmtId="176" fontId="1" fillId="0" borderId="0" xfId="0" applyNumberFormat="1" applyFont="1" applyFill="1"/>
    <xf numFmtId="176" fontId="1" fillId="0" borderId="47" xfId="0" applyNumberFormat="1" applyFont="1" applyFill="1" applyBorder="1"/>
    <xf numFmtId="176" fontId="10" fillId="0" borderId="97" xfId="0" applyNumberFormat="1" applyFont="1" applyBorder="1" applyAlignment="1">
      <alignment horizontal="left" vertical="center"/>
    </xf>
    <xf numFmtId="176" fontId="10" fillId="0" borderId="99" xfId="0" applyNumberFormat="1" applyFont="1" applyBorder="1" applyAlignment="1">
      <alignment horizontal="left" vertical="center"/>
    </xf>
    <xf numFmtId="177" fontId="10" fillId="0" borderId="100" xfId="1" applyNumberFormat="1" applyFont="1" applyBorder="1" applyAlignment="1">
      <alignment vertical="center"/>
    </xf>
    <xf numFmtId="177" fontId="10" fillId="0" borderId="102" xfId="0" applyNumberFormat="1" applyFont="1" applyBorder="1" applyAlignment="1">
      <alignment horizontal="right" vertical="center"/>
    </xf>
    <xf numFmtId="176" fontId="10" fillId="0" borderId="103" xfId="0" applyNumberFormat="1" applyFont="1" applyBorder="1" applyAlignment="1">
      <alignment vertical="center"/>
    </xf>
    <xf numFmtId="176" fontId="10" fillId="0" borderId="105" xfId="0" applyNumberFormat="1" applyFont="1" applyBorder="1" applyAlignment="1">
      <alignment vertical="center"/>
    </xf>
    <xf numFmtId="176" fontId="10" fillId="0" borderId="106" xfId="0" applyNumberFormat="1" applyFont="1" applyBorder="1" applyAlignment="1">
      <alignment vertical="center"/>
    </xf>
    <xf numFmtId="176" fontId="11" fillId="0" borderId="107" xfId="0" applyNumberFormat="1" applyFont="1" applyBorder="1" applyAlignment="1">
      <alignment vertical="center"/>
    </xf>
    <xf numFmtId="176" fontId="10" fillId="0" borderId="108" xfId="0" applyNumberFormat="1" applyFont="1" applyBorder="1" applyAlignment="1">
      <alignment vertical="center"/>
    </xf>
    <xf numFmtId="177" fontId="10" fillId="0" borderId="12" xfId="1" applyNumberFormat="1" applyFont="1" applyBorder="1" applyAlignment="1">
      <alignment vertical="center"/>
    </xf>
    <xf numFmtId="177" fontId="10" fillId="0" borderId="109" xfId="1" applyNumberFormat="1" applyFont="1" applyBorder="1" applyAlignment="1">
      <alignment vertical="center"/>
    </xf>
    <xf numFmtId="177" fontId="10" fillId="0" borderId="110" xfId="1" applyNumberFormat="1" applyFont="1" applyBorder="1" applyAlignment="1">
      <alignment vertical="center"/>
    </xf>
    <xf numFmtId="176" fontId="10" fillId="0" borderId="14" xfId="0" applyNumberFormat="1" applyFont="1" applyBorder="1" applyAlignment="1">
      <alignment vertical="center"/>
    </xf>
    <xf numFmtId="177" fontId="10" fillId="0" borderId="32" xfId="1" applyNumberFormat="1" applyFont="1" applyBorder="1" applyAlignment="1">
      <alignment vertical="center"/>
    </xf>
    <xf numFmtId="177" fontId="10" fillId="0" borderId="0" xfId="1" applyNumberFormat="1" applyFont="1" applyAlignment="1">
      <alignment vertical="center"/>
    </xf>
    <xf numFmtId="176" fontId="1" fillId="0" borderId="111" xfId="0" applyNumberFormat="1" applyFont="1" applyBorder="1"/>
    <xf numFmtId="176" fontId="9" fillId="0" borderId="112" xfId="0" applyNumberFormat="1" applyFont="1" applyBorder="1" applyAlignment="1">
      <alignment horizontal="left" vertical="center"/>
    </xf>
    <xf numFmtId="176" fontId="10" fillId="0" borderId="113" xfId="0" applyNumberFormat="1" applyFont="1" applyBorder="1" applyAlignment="1">
      <alignment horizontal="left" vertical="center"/>
    </xf>
    <xf numFmtId="177" fontId="10" fillId="0" borderId="88" xfId="0" applyNumberFormat="1" applyFont="1" applyBorder="1" applyAlignment="1">
      <alignment horizontal="left" vertical="center"/>
    </xf>
    <xf numFmtId="176" fontId="10" fillId="0" borderId="114" xfId="0" applyNumberFormat="1" applyFont="1" applyBorder="1" applyAlignment="1">
      <alignment horizontal="left" vertical="center"/>
    </xf>
    <xf numFmtId="176" fontId="10" fillId="0" borderId="115" xfId="0" applyNumberFormat="1" applyFont="1" applyBorder="1" applyAlignment="1">
      <alignment horizontal="left" vertical="center"/>
    </xf>
    <xf numFmtId="176" fontId="10" fillId="0" borderId="41" xfId="0" applyNumberFormat="1" applyFont="1" applyBorder="1" applyAlignment="1">
      <alignment horizontal="center" vertical="center"/>
    </xf>
    <xf numFmtId="176" fontId="11" fillId="0" borderId="116" xfId="0" applyNumberFormat="1" applyFont="1" applyBorder="1" applyAlignment="1">
      <alignment vertical="center"/>
    </xf>
    <xf numFmtId="176" fontId="10" fillId="0" borderId="12" xfId="0" applyNumberFormat="1" applyFont="1" applyBorder="1" applyAlignment="1">
      <alignment vertical="center"/>
    </xf>
    <xf numFmtId="176" fontId="10" fillId="0" borderId="117" xfId="0" applyNumberFormat="1" applyFont="1" applyBorder="1" applyAlignment="1">
      <alignment vertical="center"/>
    </xf>
    <xf numFmtId="177" fontId="10" fillId="0" borderId="118" xfId="1" applyNumberFormat="1" applyFont="1" applyBorder="1" applyAlignment="1">
      <alignment vertical="center"/>
    </xf>
    <xf numFmtId="176" fontId="10" fillId="0" borderId="119" xfId="0" applyNumberFormat="1" applyFont="1" applyBorder="1" applyAlignment="1">
      <alignment vertical="center"/>
    </xf>
    <xf numFmtId="177" fontId="10" fillId="0" borderId="120" xfId="1" applyNumberFormat="1" applyFont="1" applyBorder="1" applyAlignment="1">
      <alignment vertical="center"/>
    </xf>
    <xf numFmtId="176" fontId="1" fillId="0" borderId="40" xfId="0" applyNumberFormat="1" applyFont="1" applyBorder="1"/>
    <xf numFmtId="176" fontId="1" fillId="0" borderId="46" xfId="0" applyNumberFormat="1" applyFont="1" applyBorder="1"/>
    <xf numFmtId="9" fontId="0" fillId="0" borderId="121" xfId="0" applyNumberFormat="1" applyBorder="1" applyAlignment="1">
      <alignment horizontal="center" vertical="center"/>
    </xf>
    <xf numFmtId="176" fontId="10" fillId="0" borderId="122" xfId="0" applyNumberFormat="1" applyFont="1" applyBorder="1" applyAlignment="1">
      <alignment vertical="center"/>
    </xf>
    <xf numFmtId="176" fontId="10" fillId="0" borderId="123" xfId="0" applyNumberFormat="1" applyFont="1" applyBorder="1" applyAlignment="1">
      <alignment vertical="center"/>
    </xf>
    <xf numFmtId="176" fontId="10" fillId="0" borderId="124" xfId="0" applyNumberFormat="1" applyFont="1" applyBorder="1" applyAlignment="1">
      <alignment vertical="center"/>
    </xf>
    <xf numFmtId="178" fontId="10" fillId="0" borderId="29" xfId="0" applyNumberFormat="1" applyFont="1" applyBorder="1" applyAlignment="1">
      <alignment vertical="center"/>
    </xf>
    <xf numFmtId="176" fontId="10" fillId="0" borderId="24" xfId="0" applyNumberFormat="1" applyFont="1" applyBorder="1" applyAlignment="1">
      <alignment vertical="center"/>
    </xf>
    <xf numFmtId="178" fontId="10" fillId="0" borderId="31" xfId="0" applyNumberFormat="1" applyFont="1" applyBorder="1" applyAlignment="1">
      <alignment vertical="center"/>
    </xf>
    <xf numFmtId="178" fontId="10" fillId="0" borderId="125" xfId="0" applyNumberFormat="1" applyFont="1" applyBorder="1" applyAlignment="1">
      <alignment vertical="center"/>
    </xf>
    <xf numFmtId="178" fontId="10" fillId="0" borderId="126" xfId="0" applyNumberFormat="1" applyFont="1" applyBorder="1" applyAlignment="1">
      <alignment vertical="center"/>
    </xf>
    <xf numFmtId="178" fontId="10" fillId="0" borderId="33" xfId="0" applyNumberFormat="1" applyFont="1" applyBorder="1" applyAlignment="1">
      <alignment vertical="center"/>
    </xf>
    <xf numFmtId="178" fontId="10" fillId="0" borderId="124" xfId="0" applyNumberFormat="1" applyFont="1" applyBorder="1" applyAlignment="1">
      <alignment vertical="center"/>
    </xf>
    <xf numFmtId="176" fontId="10" fillId="0" borderId="74" xfId="0" applyNumberFormat="1" applyFont="1" applyBorder="1" applyAlignment="1">
      <alignment vertical="center"/>
    </xf>
    <xf numFmtId="176" fontId="10" fillId="0" borderId="127" xfId="0" applyNumberFormat="1" applyFont="1" applyBorder="1" applyAlignment="1">
      <alignment vertical="center"/>
    </xf>
    <xf numFmtId="176" fontId="10" fillId="0" borderId="75" xfId="0" applyNumberFormat="1" applyFont="1" applyBorder="1" applyAlignment="1">
      <alignment horizontal="right" vertical="center"/>
    </xf>
    <xf numFmtId="176" fontId="10" fillId="0" borderId="79" xfId="0" applyNumberFormat="1" applyFont="1" applyBorder="1" applyAlignment="1">
      <alignment vertical="center"/>
    </xf>
    <xf numFmtId="176" fontId="10" fillId="0" borderId="123" xfId="0" applyNumberFormat="1" applyFont="1" applyBorder="1" applyAlignment="1">
      <alignment horizontal="right" vertical="center"/>
    </xf>
    <xf numFmtId="176" fontId="10" fillId="0" borderId="122" xfId="0" applyNumberFormat="1" applyFont="1" applyBorder="1" applyAlignment="1">
      <alignment horizontal="right" vertical="center"/>
    </xf>
    <xf numFmtId="176" fontId="10" fillId="0" borderId="134" xfId="0" applyNumberFormat="1" applyFont="1" applyBorder="1" applyAlignment="1">
      <alignment vertical="center"/>
    </xf>
    <xf numFmtId="176" fontId="10" fillId="0" borderId="135" xfId="0" applyNumberFormat="1" applyFont="1" applyBorder="1" applyAlignment="1">
      <alignment vertical="center"/>
    </xf>
    <xf numFmtId="176" fontId="11" fillId="0" borderId="136" xfId="0" applyNumberFormat="1" applyFont="1" applyBorder="1" applyAlignment="1">
      <alignment vertical="center"/>
    </xf>
    <xf numFmtId="176" fontId="10" fillId="0" borderId="129" xfId="0" applyNumberFormat="1" applyFont="1" applyBorder="1" applyAlignment="1">
      <alignment vertical="center"/>
    </xf>
    <xf numFmtId="178" fontId="10" fillId="0" borderId="131" xfId="0" applyNumberFormat="1" applyFont="1" applyBorder="1" applyAlignment="1">
      <alignment horizontal="right" vertical="center"/>
    </xf>
    <xf numFmtId="178" fontId="10" fillId="0" borderId="137" xfId="0" applyNumberFormat="1" applyFont="1" applyBorder="1" applyAlignment="1">
      <alignment vertical="center"/>
    </xf>
    <xf numFmtId="178" fontId="10" fillId="0" borderId="138" xfId="0" applyNumberFormat="1" applyFont="1" applyBorder="1" applyAlignment="1">
      <alignment horizontal="right" vertical="center"/>
    </xf>
    <xf numFmtId="178" fontId="10" fillId="0" borderId="134" xfId="0" applyNumberFormat="1" applyFont="1" applyBorder="1" applyAlignment="1">
      <alignment vertical="center"/>
    </xf>
    <xf numFmtId="178" fontId="10" fillId="0" borderId="135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176" fontId="14" fillId="0" borderId="0" xfId="0" applyNumberFormat="1" applyFont="1"/>
    <xf numFmtId="176" fontId="0" fillId="0" borderId="0" xfId="0" applyNumberFormat="1"/>
    <xf numFmtId="177" fontId="0" fillId="0" borderId="0" xfId="0" applyNumberFormat="1" applyAlignment="1">
      <alignment vertical="center"/>
    </xf>
    <xf numFmtId="176" fontId="14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12" fillId="0" borderId="24" xfId="0" applyNumberFormat="1" applyFont="1" applyBorder="1" applyAlignment="1">
      <alignment horizontal="center" vertical="center"/>
    </xf>
    <xf numFmtId="176" fontId="12" fillId="0" borderId="25" xfId="0" applyNumberFormat="1" applyFont="1" applyBorder="1" applyAlignment="1">
      <alignment horizontal="center" vertical="center"/>
    </xf>
    <xf numFmtId="176" fontId="12" fillId="0" borderId="75" xfId="0" applyNumberFormat="1" applyFont="1" applyBorder="1" applyAlignment="1">
      <alignment horizontal="right" vertical="center"/>
    </xf>
    <xf numFmtId="176" fontId="12" fillId="0" borderId="76" xfId="0" applyNumberFormat="1" applyFont="1" applyBorder="1" applyAlignment="1">
      <alignment horizontal="right" vertical="center"/>
    </xf>
    <xf numFmtId="176" fontId="12" fillId="0" borderId="23" xfId="0" applyNumberFormat="1" applyFont="1" applyBorder="1" applyAlignment="1">
      <alignment horizontal="right" vertical="center"/>
    </xf>
    <xf numFmtId="176" fontId="12" fillId="0" borderId="127" xfId="0" applyNumberFormat="1" applyFont="1" applyBorder="1" applyAlignment="1">
      <alignment horizontal="center" vertical="center"/>
    </xf>
    <xf numFmtId="176" fontId="12" fillId="0" borderId="128" xfId="0" applyNumberFormat="1" applyFont="1" applyBorder="1" applyAlignment="1">
      <alignment horizontal="center" vertical="center"/>
    </xf>
    <xf numFmtId="176" fontId="12" fillId="0" borderId="129" xfId="0" applyNumberFormat="1" applyFont="1" applyBorder="1" applyAlignment="1">
      <alignment horizontal="center" vertical="center"/>
    </xf>
    <xf numFmtId="176" fontId="12" fillId="0" borderId="130" xfId="0" applyNumberFormat="1" applyFont="1" applyBorder="1" applyAlignment="1">
      <alignment horizontal="center" vertical="center"/>
    </xf>
    <xf numFmtId="176" fontId="12" fillId="0" borderId="131" xfId="0" applyNumberFormat="1" applyFont="1" applyBorder="1" applyAlignment="1">
      <alignment horizontal="right" vertical="center"/>
    </xf>
    <xf numFmtId="176" fontId="12" fillId="0" borderId="132" xfId="0" applyNumberFormat="1" applyFont="1" applyBorder="1" applyAlignment="1">
      <alignment horizontal="right" vertical="center"/>
    </xf>
    <xf numFmtId="176" fontId="12" fillId="0" borderId="133" xfId="0" applyNumberFormat="1" applyFont="1" applyBorder="1" applyAlignment="1">
      <alignment horizontal="right" vertical="center"/>
    </xf>
    <xf numFmtId="176" fontId="9" fillId="0" borderId="87" xfId="0" applyNumberFormat="1" applyFont="1" applyBorder="1" applyAlignment="1">
      <alignment horizontal="center" vertical="center"/>
    </xf>
    <xf numFmtId="176" fontId="9" fillId="0" borderId="60" xfId="0" applyNumberFormat="1" applyFont="1" applyBorder="1" applyAlignment="1">
      <alignment horizontal="center" vertical="center"/>
    </xf>
    <xf numFmtId="176" fontId="9" fillId="0" borderId="61" xfId="0" applyNumberFormat="1" applyFont="1" applyBorder="1" applyAlignment="1">
      <alignment horizontal="center" vertical="center"/>
    </xf>
    <xf numFmtId="176" fontId="10" fillId="0" borderId="89" xfId="0" applyNumberFormat="1" applyFont="1" applyBorder="1" applyAlignment="1">
      <alignment horizontal="right"/>
    </xf>
    <xf numFmtId="0" fontId="0" fillId="0" borderId="96" xfId="0" applyBorder="1"/>
    <xf numFmtId="0" fontId="0" fillId="0" borderId="98" xfId="0" applyBorder="1"/>
    <xf numFmtId="176" fontId="9" fillId="0" borderId="58" xfId="0" applyNumberFormat="1" applyFont="1" applyBorder="1" applyAlignment="1">
      <alignment horizontal="center" vertical="center"/>
    </xf>
    <xf numFmtId="176" fontId="9" fillId="0" borderId="101" xfId="0" applyNumberFormat="1" applyFont="1" applyBorder="1" applyAlignment="1">
      <alignment horizontal="center" vertical="center"/>
    </xf>
    <xf numFmtId="176" fontId="10" fillId="0" borderId="59" xfId="0" applyNumberFormat="1" applyFont="1" applyBorder="1" applyAlignment="1">
      <alignment horizontal="right"/>
    </xf>
    <xf numFmtId="176" fontId="10" fillId="0" borderId="15" xfId="0" applyNumberFormat="1" applyFont="1" applyBorder="1" applyAlignment="1">
      <alignment horizontal="right"/>
    </xf>
    <xf numFmtId="176" fontId="10" fillId="0" borderId="104" xfId="0" applyNumberFormat="1" applyFont="1" applyBorder="1" applyAlignment="1">
      <alignment horizontal="right"/>
    </xf>
    <xf numFmtId="176" fontId="12" fillId="0" borderId="73" xfId="0" applyNumberFormat="1" applyFont="1" applyBorder="1" applyAlignment="1">
      <alignment horizontal="left" vertical="center"/>
    </xf>
    <xf numFmtId="176" fontId="12" fillId="0" borderId="74" xfId="0" applyNumberFormat="1" applyFont="1" applyBorder="1" applyAlignment="1">
      <alignment horizontal="left" vertical="center"/>
    </xf>
    <xf numFmtId="176" fontId="10" fillId="0" borderId="76" xfId="0" applyNumberFormat="1" applyFont="1" applyBorder="1" applyAlignment="1">
      <alignment horizontal="right" vertical="center"/>
    </xf>
    <xf numFmtId="176" fontId="10" fillId="0" borderId="23" xfId="0" applyNumberFormat="1" applyFont="1" applyBorder="1" applyAlignment="1">
      <alignment horizontal="right" vertical="center"/>
    </xf>
    <xf numFmtId="176" fontId="9" fillId="0" borderId="48" xfId="0" applyNumberFormat="1" applyFont="1" applyBorder="1" applyAlignment="1">
      <alignment horizontal="center" vertical="center"/>
    </xf>
    <xf numFmtId="176" fontId="10" fillId="0" borderId="62" xfId="0" applyNumberFormat="1" applyFont="1" applyBorder="1" applyAlignment="1">
      <alignment horizontal="right"/>
    </xf>
    <xf numFmtId="176" fontId="4" fillId="0" borderId="80" xfId="0" applyNumberFormat="1" applyFont="1" applyBorder="1" applyAlignment="1">
      <alignment horizontal="left" vertical="center"/>
    </xf>
    <xf numFmtId="176" fontId="4" fillId="0" borderId="81" xfId="0" applyNumberFormat="1" applyFont="1" applyBorder="1" applyAlignment="1">
      <alignment horizontal="left" vertical="center"/>
    </xf>
    <xf numFmtId="176" fontId="4" fillId="0" borderId="82" xfId="0" applyNumberFormat="1" applyFont="1" applyBorder="1" applyAlignment="1">
      <alignment horizontal="left" vertical="center"/>
    </xf>
    <xf numFmtId="176" fontId="4" fillId="0" borderId="24" xfId="0" applyNumberFormat="1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left" vertical="center"/>
    </xf>
    <xf numFmtId="176" fontId="9" fillId="0" borderId="35" xfId="0" applyNumberFormat="1" applyFont="1" applyBorder="1" applyAlignment="1">
      <alignment horizontal="center" vertical="center"/>
    </xf>
    <xf numFmtId="176" fontId="10" fillId="0" borderId="39" xfId="0" applyNumberFormat="1" applyFont="1" applyBorder="1" applyAlignment="1">
      <alignment horizontal="right"/>
    </xf>
    <xf numFmtId="176" fontId="10" fillId="0" borderId="52" xfId="0" applyNumberFormat="1" applyFont="1" applyBorder="1" applyAlignment="1">
      <alignment horizontal="right"/>
    </xf>
    <xf numFmtId="176" fontId="4" fillId="0" borderId="9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H30&#65374;&#20117;&#12494;&#19978;&#20849;&#26377;&#12507;&#12523;&#12480;\&#20107;&#21209;&#23616;\&#20250;&#35336;\&#9733;&#37325;&#35201;&#9733;&#12288;&#27861;&#20154;&#20181;&#27096;&#20250;&#35336;&#26360;&#39006;\&#9733;&#12456;&#12463;&#12475;&#12523;&#29256;&#12288;&#24180;&#27425;&#32207;&#20250;&#9733;&#12288;&#20250;&#35336;&#22577;&#21578;&#26360;&#39006;\&#31532;19&#26399;&#65288;30&#12539;2018&#24180;&#24230;)&#12288;&#27963;&#21205;&#35336;&#31639;&#26360;&#12289;&#27880;&#35352;&#20182;&#12289;20&#26399;&#29992;&#20104;&#31639;&#26360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ぽけ型活動計算書"/>
      <sheetName val="自動生成・活動計算書"/>
      <sheetName val="貸借対照表"/>
      <sheetName val="法人財産目録"/>
      <sheetName val="注記"/>
      <sheetName val="損益（税務署）"/>
      <sheetName val="印刷用予算書"/>
      <sheetName val="半自動生成・活動予算書"/>
      <sheetName val="予算書（連動） "/>
      <sheetName val="事業予算試算表(予算書の連動元）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V5">
            <v>190000</v>
          </cell>
          <cell r="X5">
            <v>0</v>
          </cell>
          <cell r="AL5">
            <v>0</v>
          </cell>
          <cell r="AX5">
            <v>0</v>
          </cell>
          <cell r="BJ5">
            <v>0</v>
          </cell>
          <cell r="BZ5">
            <v>0</v>
          </cell>
          <cell r="CJ5">
            <v>0</v>
          </cell>
        </row>
        <row r="6">
          <cell r="X6">
            <v>200000</v>
          </cell>
          <cell r="AL6">
            <v>0</v>
          </cell>
          <cell r="AX6">
            <v>40000</v>
          </cell>
          <cell r="BJ6">
            <v>40000</v>
          </cell>
          <cell r="BZ6">
            <v>20000</v>
          </cell>
          <cell r="CJ6">
            <v>0</v>
          </cell>
        </row>
        <row r="7">
          <cell r="CJ7">
            <v>0</v>
          </cell>
        </row>
        <row r="8">
          <cell r="X8">
            <v>0</v>
          </cell>
          <cell r="AL8">
            <v>0</v>
          </cell>
          <cell r="AX8">
            <v>0</v>
          </cell>
          <cell r="BJ8">
            <v>0</v>
          </cell>
          <cell r="BZ8">
            <v>0</v>
          </cell>
          <cell r="CJ8">
            <v>0</v>
          </cell>
        </row>
        <row r="9">
          <cell r="X9">
            <v>0</v>
          </cell>
          <cell r="AL9">
            <v>0</v>
          </cell>
          <cell r="AX9">
            <v>0</v>
          </cell>
          <cell r="BJ9">
            <v>0</v>
          </cell>
          <cell r="BZ9">
            <v>0</v>
          </cell>
          <cell r="CJ9">
            <v>0</v>
          </cell>
        </row>
        <row r="10">
          <cell r="X10">
            <v>0</v>
          </cell>
          <cell r="AL10">
            <v>0</v>
          </cell>
          <cell r="AX10">
            <v>0</v>
          </cell>
          <cell r="BJ10">
            <v>0</v>
          </cell>
          <cell r="BZ10">
            <v>0</v>
          </cell>
          <cell r="CJ10">
            <v>0</v>
          </cell>
        </row>
        <row r="11">
          <cell r="X11">
            <v>0</v>
          </cell>
          <cell r="AL11">
            <v>0</v>
          </cell>
          <cell r="AX11">
            <v>2500000</v>
          </cell>
          <cell r="BJ11">
            <v>0</v>
          </cell>
          <cell r="BZ11">
            <v>550000</v>
          </cell>
          <cell r="CJ11">
            <v>0</v>
          </cell>
        </row>
        <row r="12">
          <cell r="X12">
            <v>0</v>
          </cell>
          <cell r="AL12">
            <v>40000</v>
          </cell>
          <cell r="AX12">
            <v>0</v>
          </cell>
          <cell r="BJ12">
            <v>0</v>
          </cell>
          <cell r="BZ12">
            <v>0</v>
          </cell>
          <cell r="CJ12">
            <v>0</v>
          </cell>
        </row>
        <row r="13">
          <cell r="X13">
            <v>700000</v>
          </cell>
          <cell r="AX13">
            <v>0</v>
          </cell>
          <cell r="BJ13">
            <v>720000</v>
          </cell>
          <cell r="BZ13">
            <v>730000</v>
          </cell>
          <cell r="CJ13">
            <v>0</v>
          </cell>
        </row>
        <row r="14">
          <cell r="X14">
            <v>270000</v>
          </cell>
          <cell r="AL14">
            <v>5775000</v>
          </cell>
          <cell r="AX14">
            <v>348000</v>
          </cell>
          <cell r="BJ14">
            <v>1364000</v>
          </cell>
          <cell r="BZ14">
            <v>0</v>
          </cell>
          <cell r="CJ14">
            <v>0</v>
          </cell>
        </row>
        <row r="15">
          <cell r="AL15">
            <v>0</v>
          </cell>
          <cell r="AX15">
            <v>0</v>
          </cell>
          <cell r="BJ15">
            <v>0</v>
          </cell>
          <cell r="BZ15">
            <v>0</v>
          </cell>
          <cell r="CJ15">
            <v>0</v>
          </cell>
        </row>
        <row r="16">
          <cell r="X16">
            <v>0</v>
          </cell>
          <cell r="AL16">
            <v>0</v>
          </cell>
          <cell r="AX16">
            <v>0</v>
          </cell>
          <cell r="BJ16">
            <v>0</v>
          </cell>
          <cell r="BZ16">
            <v>0</v>
          </cell>
          <cell r="CJ16">
            <v>0</v>
          </cell>
        </row>
        <row r="33">
          <cell r="V33">
            <v>0</v>
          </cell>
          <cell r="AL33">
            <v>0</v>
          </cell>
          <cell r="BJ33">
            <v>0</v>
          </cell>
        </row>
        <row r="35">
          <cell r="X35">
            <v>0</v>
          </cell>
          <cell r="AX35">
            <v>0</v>
          </cell>
        </row>
        <row r="36">
          <cell r="BZ36">
            <v>0</v>
          </cell>
        </row>
        <row r="37">
          <cell r="BJ37">
            <v>0</v>
          </cell>
        </row>
        <row r="50">
          <cell r="X50">
            <v>0</v>
          </cell>
          <cell r="AL50">
            <v>0</v>
          </cell>
          <cell r="AX50">
            <v>0</v>
          </cell>
          <cell r="BJ50">
            <v>0</v>
          </cell>
          <cell r="BZ50">
            <v>0</v>
          </cell>
        </row>
        <row r="52">
          <cell r="X52">
            <v>0</v>
          </cell>
          <cell r="AX52">
            <v>0</v>
          </cell>
        </row>
        <row r="53">
          <cell r="AL53">
            <v>400000</v>
          </cell>
          <cell r="BZ53">
            <v>342000</v>
          </cell>
        </row>
        <row r="54">
          <cell r="X54">
            <v>0</v>
          </cell>
          <cell r="AL54">
            <v>0</v>
          </cell>
          <cell r="AX54">
            <v>0</v>
          </cell>
          <cell r="BJ54">
            <v>0</v>
          </cell>
          <cell r="BZ54">
            <v>0</v>
          </cell>
        </row>
        <row r="55">
          <cell r="X55">
            <v>20000</v>
          </cell>
          <cell r="AX55">
            <v>40000</v>
          </cell>
          <cell r="BJ55">
            <v>265000</v>
          </cell>
          <cell r="BZ55">
            <v>200000</v>
          </cell>
        </row>
        <row r="56">
          <cell r="BJ56">
            <v>196500</v>
          </cell>
        </row>
        <row r="57">
          <cell r="X57">
            <v>40000</v>
          </cell>
          <cell r="AL57">
            <v>0</v>
          </cell>
          <cell r="AX57">
            <v>0</v>
          </cell>
          <cell r="BJ57">
            <v>0</v>
          </cell>
          <cell r="BZ57">
            <v>0</v>
          </cell>
        </row>
        <row r="58">
          <cell r="X58">
            <v>0</v>
          </cell>
          <cell r="AL58">
            <v>200000</v>
          </cell>
          <cell r="BJ58">
            <v>35500</v>
          </cell>
          <cell r="BZ58">
            <v>0</v>
          </cell>
        </row>
        <row r="61">
          <cell r="V61">
            <v>92000</v>
          </cell>
        </row>
        <row r="62">
          <cell r="V62">
            <v>5000</v>
          </cell>
          <cell r="BJ62">
            <v>0</v>
          </cell>
          <cell r="BZ62">
            <v>0</v>
          </cell>
        </row>
        <row r="63">
          <cell r="BZ63">
            <v>0</v>
          </cell>
        </row>
        <row r="64">
          <cell r="BJ64">
            <v>0</v>
          </cell>
          <cell r="BZ64">
            <v>0</v>
          </cell>
        </row>
        <row r="65">
          <cell r="V65">
            <v>10000</v>
          </cell>
          <cell r="AL65">
            <v>200000</v>
          </cell>
          <cell r="AX65">
            <v>48000</v>
          </cell>
          <cell r="BJ65">
            <v>46000</v>
          </cell>
          <cell r="BZ65">
            <v>0</v>
          </cell>
        </row>
        <row r="66">
          <cell r="V66">
            <v>0</v>
          </cell>
          <cell r="X66">
            <v>0</v>
          </cell>
          <cell r="AL66">
            <v>0</v>
          </cell>
          <cell r="AX66">
            <v>0</v>
          </cell>
          <cell r="BJ66">
            <v>0</v>
          </cell>
          <cell r="BZ66">
            <v>0</v>
          </cell>
        </row>
        <row r="68">
          <cell r="AL68">
            <v>300000</v>
          </cell>
          <cell r="BJ68">
            <v>30000</v>
          </cell>
          <cell r="BZ68">
            <v>0</v>
          </cell>
        </row>
        <row r="69">
          <cell r="X69">
            <v>0</v>
          </cell>
          <cell r="AX69">
            <v>0</v>
          </cell>
          <cell r="BJ69">
            <v>0</v>
          </cell>
          <cell r="BZ69">
            <v>0</v>
          </cell>
        </row>
        <row r="70">
          <cell r="V70">
            <v>500</v>
          </cell>
          <cell r="X70">
            <v>0</v>
          </cell>
          <cell r="AL70">
            <v>0</v>
          </cell>
          <cell r="AX70">
            <v>0</v>
          </cell>
          <cell r="BJ70">
            <v>0</v>
          </cell>
          <cell r="BZ70">
            <v>0</v>
          </cell>
        </row>
        <row r="71">
          <cell r="V71">
            <v>0</v>
          </cell>
          <cell r="X71">
            <v>0</v>
          </cell>
          <cell r="AX71">
            <v>0</v>
          </cell>
          <cell r="BJ71">
            <v>0</v>
          </cell>
          <cell r="BZ71">
            <v>0</v>
          </cell>
        </row>
        <row r="74">
          <cell r="V74">
            <v>0</v>
          </cell>
          <cell r="X74">
            <v>0</v>
          </cell>
          <cell r="AL74">
            <v>0</v>
          </cell>
          <cell r="AX74">
            <v>0</v>
          </cell>
          <cell r="BJ74">
            <v>0</v>
          </cell>
          <cell r="BZ74">
            <v>0</v>
          </cell>
        </row>
        <row r="75">
          <cell r="V75">
            <v>0</v>
          </cell>
          <cell r="X75">
            <v>0</v>
          </cell>
          <cell r="BJ75">
            <v>0</v>
          </cell>
          <cell r="BZ75">
            <v>0</v>
          </cell>
        </row>
        <row r="76">
          <cell r="V76">
            <v>0</v>
          </cell>
          <cell r="X76">
            <v>0</v>
          </cell>
          <cell r="BJ76">
            <v>5000</v>
          </cell>
          <cell r="BZ76">
            <v>0</v>
          </cell>
        </row>
        <row r="77">
          <cell r="V77">
            <v>0</v>
          </cell>
          <cell r="X77">
            <v>0</v>
          </cell>
          <cell r="AL77">
            <v>0</v>
          </cell>
          <cell r="AX77">
            <v>0</v>
          </cell>
          <cell r="BJ77">
            <v>0</v>
          </cell>
          <cell r="BZ77">
            <v>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98F58-D35C-48DC-B445-4901A27B9DDA}">
  <sheetPr>
    <pageSetUpPr fitToPage="1"/>
  </sheetPr>
  <dimension ref="A1:AA62"/>
  <sheetViews>
    <sheetView tabSelected="1" view="pageBreakPreview" zoomScale="70" zoomScaleNormal="75" zoomScaleSheetLayoutView="70" workbookViewId="0">
      <pane xSplit="2" ySplit="5" topLeftCell="C54" activePane="bottomRight" state="frozen"/>
      <selection activeCell="I15" sqref="I15"/>
      <selection pane="topRight" activeCell="I15" sqref="I15"/>
      <selection pane="bottomLeft" activeCell="I15" sqref="I15"/>
      <selection pane="bottomRight" activeCell="C62" sqref="C62"/>
    </sheetView>
  </sheetViews>
  <sheetFormatPr defaultColWidth="9" defaultRowHeight="13" x14ac:dyDescent="0.2"/>
  <cols>
    <col min="1" max="1" width="14.81640625" style="1" customWidth="1"/>
    <col min="2" max="2" width="42.36328125" style="175" customWidth="1"/>
    <col min="3" max="3" width="8.90625" style="176" customWidth="1"/>
    <col min="4" max="4" width="17.08984375" style="176" customWidth="1"/>
    <col min="5" max="5" width="19.1796875" style="177" customWidth="1"/>
    <col min="6" max="6" width="7.453125" style="177" customWidth="1"/>
    <col min="7" max="7" width="16.08984375" style="177" customWidth="1"/>
    <col min="8" max="8" width="20.453125" style="177" hidden="1" customWidth="1"/>
    <col min="9" max="9" width="21.453125" style="181" hidden="1" customWidth="1"/>
    <col min="10" max="10" width="2.6328125" style="177" customWidth="1"/>
    <col min="11" max="11" width="23.1796875" style="177" customWidth="1"/>
    <col min="12" max="12" width="9.36328125" style="177" customWidth="1"/>
    <col min="13" max="13" width="13.81640625" style="177" customWidth="1"/>
    <col min="14" max="14" width="8.453125" style="177" customWidth="1"/>
    <col min="15" max="15" width="14.36328125" style="177" customWidth="1"/>
    <col min="16" max="16" width="8.36328125" style="177" customWidth="1"/>
    <col min="17" max="17" width="15.1796875" style="177" customWidth="1"/>
    <col min="18" max="18" width="8.453125" style="177" hidden="1" customWidth="1"/>
    <col min="19" max="19" width="8.984375E-2" style="182" customWidth="1"/>
    <col min="20" max="20" width="8.453125" style="177" customWidth="1"/>
    <col min="21" max="21" width="15.36328125" style="177" customWidth="1"/>
    <col min="22" max="22" width="7.90625" style="177" customWidth="1"/>
    <col min="23" max="23" width="15.6328125" style="177" customWidth="1"/>
    <col min="24" max="24" width="8.36328125" style="177" customWidth="1"/>
    <col min="25" max="25" width="15.6328125" style="177" customWidth="1"/>
    <col min="26" max="26" width="11.1796875" style="1" bestFit="1" customWidth="1"/>
    <col min="27" max="16384" width="9" style="1"/>
  </cols>
  <sheetData>
    <row r="1" spans="1:27" ht="35.25" customHeight="1" x14ac:dyDescent="0.2">
      <c r="B1" s="230" t="s">
        <v>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ht="9" customHeight="1" x14ac:dyDescent="0.2">
      <c r="B2" s="2"/>
      <c r="C2" s="3"/>
      <c r="D2" s="3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7" ht="18.75" customHeight="1" thickBot="1" x14ac:dyDescent="0.35">
      <c r="A3" s="231" t="s">
        <v>1</v>
      </c>
      <c r="B3" s="231"/>
      <c r="C3" s="232" t="s">
        <v>2</v>
      </c>
      <c r="D3" s="232"/>
      <c r="E3" s="232"/>
      <c r="F3" s="232"/>
      <c r="G3" s="232"/>
      <c r="H3" s="5"/>
      <c r="I3" s="6"/>
      <c r="J3" s="5"/>
      <c r="K3" s="5"/>
      <c r="L3" s="5"/>
      <c r="M3" s="5"/>
      <c r="N3" s="7"/>
      <c r="O3" s="5"/>
      <c r="P3" s="7"/>
      <c r="Q3" s="5"/>
      <c r="R3" s="7"/>
      <c r="S3" s="5"/>
      <c r="T3" s="7"/>
      <c r="U3" s="5"/>
      <c r="V3" s="7"/>
      <c r="W3" s="5"/>
      <c r="X3" s="7"/>
      <c r="Y3" s="5"/>
    </row>
    <row r="4" spans="1:27" ht="27.75" customHeight="1" thickTop="1" thickBot="1" x14ac:dyDescent="0.25">
      <c r="A4" s="233" t="s">
        <v>3</v>
      </c>
      <c r="B4" s="234"/>
      <c r="C4" s="237" t="s">
        <v>4</v>
      </c>
      <c r="D4" s="238"/>
      <c r="E4" s="221"/>
      <c r="F4" s="238" t="s">
        <v>5</v>
      </c>
      <c r="G4" s="242"/>
      <c r="H4" s="2"/>
      <c r="I4" s="243" t="s">
        <v>6</v>
      </c>
      <c r="J4" s="2"/>
      <c r="K4" s="2"/>
      <c r="L4" s="233" t="s">
        <v>7</v>
      </c>
      <c r="M4" s="238"/>
      <c r="N4" s="220" t="s">
        <v>8</v>
      </c>
      <c r="O4" s="221"/>
      <c r="P4" s="224" t="s">
        <v>9</v>
      </c>
      <c r="Q4" s="224"/>
      <c r="R4" s="224"/>
      <c r="S4" s="224"/>
      <c r="T4" s="224"/>
      <c r="U4" s="224"/>
      <c r="V4" s="224"/>
      <c r="W4" s="224"/>
      <c r="X4" s="224"/>
      <c r="Y4" s="225"/>
    </row>
    <row r="5" spans="1:27" ht="23.25" customHeight="1" thickBot="1" x14ac:dyDescent="0.25">
      <c r="A5" s="235"/>
      <c r="B5" s="236"/>
      <c r="C5" s="239"/>
      <c r="D5" s="240"/>
      <c r="E5" s="241"/>
      <c r="F5" s="226"/>
      <c r="G5" s="229"/>
      <c r="H5" s="2"/>
      <c r="I5" s="244"/>
      <c r="J5" s="2"/>
      <c r="K5" s="2"/>
      <c r="L5" s="245"/>
      <c r="M5" s="226"/>
      <c r="N5" s="222"/>
      <c r="O5" s="223"/>
      <c r="P5" s="226" t="s">
        <v>10</v>
      </c>
      <c r="Q5" s="226"/>
      <c r="R5" s="227" t="s">
        <v>11</v>
      </c>
      <c r="S5" s="228"/>
      <c r="T5" s="227" t="s">
        <v>12</v>
      </c>
      <c r="U5" s="228"/>
      <c r="V5" s="227" t="s">
        <v>13</v>
      </c>
      <c r="W5" s="228"/>
      <c r="X5" s="226" t="s">
        <v>14</v>
      </c>
      <c r="Y5" s="229"/>
    </row>
    <row r="6" spans="1:27" s="20" customFormat="1" ht="21.9" customHeight="1" thickTop="1" x14ac:dyDescent="0.2">
      <c r="A6" s="215" t="s">
        <v>15</v>
      </c>
      <c r="B6" s="216"/>
      <c r="C6" s="8" t="s">
        <v>16</v>
      </c>
      <c r="D6" s="9" t="s">
        <v>17</v>
      </c>
      <c r="E6" s="10"/>
      <c r="F6" s="11" t="s">
        <v>16</v>
      </c>
      <c r="G6" s="12" t="s">
        <v>17</v>
      </c>
      <c r="H6" s="13"/>
      <c r="I6" s="14"/>
      <c r="J6" s="15"/>
      <c r="K6" s="15"/>
      <c r="L6" s="16" t="s">
        <v>16</v>
      </c>
      <c r="M6" s="17" t="s">
        <v>17</v>
      </c>
      <c r="N6" s="18" t="s">
        <v>16</v>
      </c>
      <c r="O6" s="19" t="s">
        <v>17</v>
      </c>
      <c r="P6" s="11" t="s">
        <v>16</v>
      </c>
      <c r="Q6" s="17" t="s">
        <v>17</v>
      </c>
      <c r="R6" s="18" t="s">
        <v>16</v>
      </c>
      <c r="S6" s="19" t="s">
        <v>17</v>
      </c>
      <c r="T6" s="18" t="s">
        <v>16</v>
      </c>
      <c r="U6" s="19" t="s">
        <v>17</v>
      </c>
      <c r="V6" s="18" t="s">
        <v>16</v>
      </c>
      <c r="W6" s="19" t="s">
        <v>17</v>
      </c>
      <c r="X6" s="11" t="s">
        <v>16</v>
      </c>
      <c r="Y6" s="12" t="s">
        <v>17</v>
      </c>
      <c r="Z6" s="1"/>
      <c r="AA6" s="1"/>
    </row>
    <row r="7" spans="1:27" s="32" customFormat="1" ht="21.9" customHeight="1" x14ac:dyDescent="0.2">
      <c r="A7" s="217" t="s">
        <v>18</v>
      </c>
      <c r="B7" s="21" t="s">
        <v>19</v>
      </c>
      <c r="C7" s="22">
        <f t="shared" ref="C7:C19" si="0">D7/$E$20</f>
        <v>3.6812787599903125E-3</v>
      </c>
      <c r="D7" s="23">
        <f t="shared" ref="D7:D19" si="1">M7+O7+Q7+S7+W7+Y7+U7</f>
        <v>190000</v>
      </c>
      <c r="E7" s="218">
        <f>SUM(D7:D8)</f>
        <v>490000</v>
      </c>
      <c r="F7" s="24">
        <f>G7/$G$20</f>
        <v>3.0748350544268646E-3</v>
      </c>
      <c r="G7" s="25">
        <v>175000</v>
      </c>
      <c r="H7" s="23">
        <f t="shared" ref="H7:H18" si="2">M7+Q7+S7+U7+W7+Y7+O7</f>
        <v>190000</v>
      </c>
      <c r="I7" s="26">
        <f t="shared" ref="I7:I55" si="3">M7+O7+Q7+S7+U7+W7+Y7</f>
        <v>190000</v>
      </c>
      <c r="J7" s="27"/>
      <c r="K7" s="27"/>
      <c r="L7" s="28">
        <f t="shared" ref="L7:L18" si="4">M7/$M$20</f>
        <v>0.99737532808398954</v>
      </c>
      <c r="M7" s="29">
        <f>'[1]事業予算試算表(予算書の連動元）'!V5</f>
        <v>190000</v>
      </c>
      <c r="N7" s="30">
        <f t="shared" ref="N7:N18" si="5">O7/$O$20</f>
        <v>0</v>
      </c>
      <c r="O7" s="29">
        <f>'[1]事業予算試算表(予算書の連動元）'!X5</f>
        <v>0</v>
      </c>
      <c r="P7" s="31">
        <f t="shared" ref="P7:P18" si="6">Q7/$Q$20</f>
        <v>0</v>
      </c>
      <c r="Q7" s="29">
        <f>'[1]事業予算試算表(予算書の連動元）'!AL5</f>
        <v>0</v>
      </c>
      <c r="R7" s="30" t="e">
        <f t="shared" ref="R7:R18" si="7">S7/$S$20</f>
        <v>#DIV/0!</v>
      </c>
      <c r="S7" s="29">
        <f>'[1]事業予算試算表(予算書の連動元）'!CJ5</f>
        <v>0</v>
      </c>
      <c r="T7" s="31">
        <f t="shared" ref="T7:T18" si="8">U7/$U$20</f>
        <v>0</v>
      </c>
      <c r="U7" s="29">
        <f>'[1]事業予算試算表(予算書の連動元）'!AX5</f>
        <v>0</v>
      </c>
      <c r="V7" s="30">
        <f t="shared" ref="V7:V18" si="9">W7/$W$20</f>
        <v>0</v>
      </c>
      <c r="W7" s="29">
        <f>'[1]事業予算試算表(予算書の連動元）'!BJ5</f>
        <v>0</v>
      </c>
      <c r="X7" s="31">
        <f t="shared" ref="X7:X18" si="10">Y7/$Y$20</f>
        <v>0</v>
      </c>
      <c r="Y7" s="25">
        <f>'[1]事業予算試算表(予算書の連動元）'!BZ5</f>
        <v>0</v>
      </c>
      <c r="Z7" s="1"/>
      <c r="AA7" s="1"/>
    </row>
    <row r="8" spans="1:27" s="32" customFormat="1" ht="21.9" customHeight="1" x14ac:dyDescent="0.2">
      <c r="A8" s="210"/>
      <c r="B8" s="33" t="s">
        <v>20</v>
      </c>
      <c r="C8" s="34">
        <f t="shared" si="0"/>
        <v>5.8125454105110198E-3</v>
      </c>
      <c r="D8" s="35">
        <f t="shared" si="1"/>
        <v>300000</v>
      </c>
      <c r="E8" s="219"/>
      <c r="F8" s="36">
        <f t="shared" ref="F8:F18" si="11">G8/$G$20</f>
        <v>5.0075885172094657E-3</v>
      </c>
      <c r="G8" s="37">
        <v>285000</v>
      </c>
      <c r="H8" s="23">
        <f t="shared" si="2"/>
        <v>300000</v>
      </c>
      <c r="I8" s="26">
        <f t="shared" si="3"/>
        <v>300000</v>
      </c>
      <c r="J8" s="27"/>
      <c r="K8" s="27"/>
      <c r="L8" s="38">
        <f t="shared" si="4"/>
        <v>0</v>
      </c>
      <c r="M8" s="39">
        <f>'[1]事業予算試算表(予算書の連動元）'!V6</f>
        <v>0</v>
      </c>
      <c r="N8" s="40">
        <f t="shared" si="5"/>
        <v>0.10152284263959391</v>
      </c>
      <c r="O8" s="39">
        <f>'[1]事業予算試算表(予算書の連動元）'!X6</f>
        <v>200000</v>
      </c>
      <c r="P8" s="41">
        <f t="shared" si="6"/>
        <v>0</v>
      </c>
      <c r="Q8" s="39">
        <f>'[1]事業予算試算表(予算書の連動元）'!AL6</f>
        <v>0</v>
      </c>
      <c r="R8" s="40" t="e">
        <f t="shared" si="7"/>
        <v>#DIV/0!</v>
      </c>
      <c r="S8" s="39">
        <f>'[1]事業予算試算表(予算書の連動元）'!CJ6</f>
        <v>0</v>
      </c>
      <c r="T8" s="41">
        <f t="shared" si="8"/>
        <v>1.1806375442739079E-2</v>
      </c>
      <c r="U8" s="39">
        <f>'[1]事業予算試算表(予算書の連動元）'!AX6</f>
        <v>40000</v>
      </c>
      <c r="V8" s="40">
        <f t="shared" si="9"/>
        <v>1.7211703958691909E-2</v>
      </c>
      <c r="W8" s="39">
        <f>'[1]事業予算試算表(予算書の連動元）'!BJ6</f>
        <v>40000</v>
      </c>
      <c r="X8" s="41">
        <f t="shared" si="10"/>
        <v>1.4084507042253521E-2</v>
      </c>
      <c r="Y8" s="37">
        <f>'[1]事業予算試算表(予算書の連動元）'!BZ6</f>
        <v>20000</v>
      </c>
      <c r="Z8" s="1"/>
      <c r="AA8" s="1"/>
    </row>
    <row r="9" spans="1:27" s="32" customFormat="1" ht="21.9" customHeight="1" x14ac:dyDescent="0.2">
      <c r="A9" s="201" t="s">
        <v>21</v>
      </c>
      <c r="B9" s="33" t="s">
        <v>22</v>
      </c>
      <c r="C9" s="34">
        <f t="shared" si="0"/>
        <v>3.1387745216759508E-2</v>
      </c>
      <c r="D9" s="35">
        <f t="shared" si="1"/>
        <v>1620000</v>
      </c>
      <c r="E9" s="203">
        <f>SUM(D9:D12)</f>
        <v>1620000</v>
      </c>
      <c r="F9" s="36">
        <f t="shared" si="11"/>
        <v>1.0714306673365473E-2</v>
      </c>
      <c r="G9" s="37">
        <v>609790</v>
      </c>
      <c r="H9" s="23">
        <f t="shared" si="2"/>
        <v>1620000</v>
      </c>
      <c r="I9" s="26">
        <f t="shared" si="3"/>
        <v>1620000</v>
      </c>
      <c r="J9" s="27"/>
      <c r="K9" s="27"/>
      <c r="L9" s="38">
        <f t="shared" si="4"/>
        <v>0</v>
      </c>
      <c r="M9" s="39">
        <f>'[1]事業予算試算表(予算書の連動元）'!V7</f>
        <v>0</v>
      </c>
      <c r="N9" s="40">
        <f t="shared" si="5"/>
        <v>0.40609137055837563</v>
      </c>
      <c r="O9" s="39">
        <v>800000</v>
      </c>
      <c r="P9" s="41">
        <f t="shared" si="6"/>
        <v>0</v>
      </c>
      <c r="Q9" s="39">
        <v>0</v>
      </c>
      <c r="R9" s="40" t="e">
        <f t="shared" si="7"/>
        <v>#DIV/0!</v>
      </c>
      <c r="S9" s="39">
        <f>'[1]事業予算試算表(予算書の連動元）'!CJ7</f>
        <v>0</v>
      </c>
      <c r="T9" s="41">
        <f t="shared" si="8"/>
        <v>0.14757969303423848</v>
      </c>
      <c r="U9" s="39">
        <v>500000</v>
      </c>
      <c r="V9" s="40">
        <f t="shared" si="9"/>
        <v>8.6058519793459548E-2</v>
      </c>
      <c r="W9" s="39">
        <v>200000</v>
      </c>
      <c r="X9" s="41">
        <f t="shared" si="10"/>
        <v>8.4507042253521125E-2</v>
      </c>
      <c r="Y9" s="37">
        <v>120000</v>
      </c>
      <c r="Z9" s="1"/>
      <c r="AA9" s="1"/>
    </row>
    <row r="10" spans="1:27" s="32" customFormat="1" ht="21.9" customHeight="1" x14ac:dyDescent="0.2">
      <c r="A10" s="196"/>
      <c r="B10" s="33" t="s">
        <v>23</v>
      </c>
      <c r="C10" s="34">
        <f t="shared" si="0"/>
        <v>0</v>
      </c>
      <c r="D10" s="35">
        <f t="shared" si="1"/>
        <v>0</v>
      </c>
      <c r="E10" s="204"/>
      <c r="F10" s="36">
        <f t="shared" si="11"/>
        <v>1.2973344061637828E-2</v>
      </c>
      <c r="G10" s="37">
        <v>738360</v>
      </c>
      <c r="H10" s="23">
        <f t="shared" si="2"/>
        <v>0</v>
      </c>
      <c r="I10" s="26">
        <f t="shared" si="3"/>
        <v>0</v>
      </c>
      <c r="J10" s="27"/>
      <c r="K10" s="27"/>
      <c r="L10" s="38">
        <f t="shared" si="4"/>
        <v>0</v>
      </c>
      <c r="M10" s="39">
        <f>'[1]事業予算試算表(予算書の連動元）'!V8</f>
        <v>0</v>
      </c>
      <c r="N10" s="40">
        <f t="shared" si="5"/>
        <v>0</v>
      </c>
      <c r="O10" s="39">
        <f>'[1]事業予算試算表(予算書の連動元）'!X8</f>
        <v>0</v>
      </c>
      <c r="P10" s="41">
        <f t="shared" si="6"/>
        <v>0</v>
      </c>
      <c r="Q10" s="39">
        <f>'[1]事業予算試算表(予算書の連動元）'!AL8</f>
        <v>0</v>
      </c>
      <c r="R10" s="40" t="e">
        <f t="shared" si="7"/>
        <v>#DIV/0!</v>
      </c>
      <c r="S10" s="39">
        <f>'[1]事業予算試算表(予算書の連動元）'!CJ8</f>
        <v>0</v>
      </c>
      <c r="T10" s="41">
        <f t="shared" si="8"/>
        <v>0</v>
      </c>
      <c r="U10" s="39">
        <f>'[1]事業予算試算表(予算書の連動元）'!AX8</f>
        <v>0</v>
      </c>
      <c r="V10" s="40">
        <f t="shared" si="9"/>
        <v>0</v>
      </c>
      <c r="W10" s="39">
        <f>'[1]事業予算試算表(予算書の連動元）'!BJ8</f>
        <v>0</v>
      </c>
      <c r="X10" s="41">
        <f t="shared" si="10"/>
        <v>0</v>
      </c>
      <c r="Y10" s="37">
        <f>'[1]事業予算試算表(予算書の連動元）'!BZ8</f>
        <v>0</v>
      </c>
      <c r="Z10" s="1"/>
      <c r="AA10" s="1"/>
    </row>
    <row r="11" spans="1:27" s="54" customFormat="1" ht="21.9" customHeight="1" x14ac:dyDescent="0.2">
      <c r="A11" s="196"/>
      <c r="B11" s="42" t="s">
        <v>24</v>
      </c>
      <c r="C11" s="43">
        <f t="shared" si="0"/>
        <v>0</v>
      </c>
      <c r="D11" s="44">
        <f t="shared" si="1"/>
        <v>0</v>
      </c>
      <c r="E11" s="204"/>
      <c r="F11" s="45">
        <f t="shared" si="11"/>
        <v>1.142081591644264E-2</v>
      </c>
      <c r="G11" s="46">
        <v>650000</v>
      </c>
      <c r="H11" s="47">
        <f t="shared" si="2"/>
        <v>0</v>
      </c>
      <c r="I11" s="48">
        <f t="shared" si="3"/>
        <v>0</v>
      </c>
      <c r="J11" s="27"/>
      <c r="K11" s="27"/>
      <c r="L11" s="49">
        <f t="shared" si="4"/>
        <v>0</v>
      </c>
      <c r="M11" s="50">
        <f>'[1]事業予算試算表(予算書の連動元）'!V9</f>
        <v>0</v>
      </c>
      <c r="N11" s="51">
        <f t="shared" si="5"/>
        <v>0</v>
      </c>
      <c r="O11" s="50">
        <f>'[1]事業予算試算表(予算書の連動元）'!X9</f>
        <v>0</v>
      </c>
      <c r="P11" s="52">
        <f t="shared" si="6"/>
        <v>0</v>
      </c>
      <c r="Q11" s="50">
        <f>'[1]事業予算試算表(予算書の連動元）'!AL9</f>
        <v>0</v>
      </c>
      <c r="R11" s="51" t="e">
        <f t="shared" si="7"/>
        <v>#DIV/0!</v>
      </c>
      <c r="S11" s="50">
        <f>'[1]事業予算試算表(予算書の連動元）'!CJ9</f>
        <v>0</v>
      </c>
      <c r="T11" s="52">
        <f t="shared" si="8"/>
        <v>0</v>
      </c>
      <c r="U11" s="50">
        <f>'[1]事業予算試算表(予算書の連動元）'!AX9</f>
        <v>0</v>
      </c>
      <c r="V11" s="51">
        <f t="shared" si="9"/>
        <v>0</v>
      </c>
      <c r="W11" s="50">
        <f>'[1]事業予算試算表(予算書の連動元）'!BJ9</f>
        <v>0</v>
      </c>
      <c r="X11" s="52">
        <f t="shared" si="10"/>
        <v>0</v>
      </c>
      <c r="Y11" s="46">
        <f>'[1]事業予算試算表(予算書の連動元）'!BZ9</f>
        <v>0</v>
      </c>
      <c r="Z11" s="53"/>
      <c r="AA11" s="53"/>
    </row>
    <row r="12" spans="1:27" s="54" customFormat="1" ht="21.9" customHeight="1" x14ac:dyDescent="0.2">
      <c r="A12" s="197"/>
      <c r="B12" s="42" t="s">
        <v>25</v>
      </c>
      <c r="C12" s="43">
        <f t="shared" si="0"/>
        <v>0</v>
      </c>
      <c r="D12" s="44">
        <f t="shared" si="1"/>
        <v>0</v>
      </c>
      <c r="E12" s="204"/>
      <c r="F12" s="45">
        <f t="shared" si="11"/>
        <v>3.8984515868626321E-2</v>
      </c>
      <c r="G12" s="46">
        <v>2218750</v>
      </c>
      <c r="H12" s="47">
        <f t="shared" si="2"/>
        <v>0</v>
      </c>
      <c r="I12" s="48">
        <f t="shared" si="3"/>
        <v>0</v>
      </c>
      <c r="J12" s="27"/>
      <c r="K12" s="27"/>
      <c r="L12" s="49">
        <f t="shared" si="4"/>
        <v>0</v>
      </c>
      <c r="M12" s="50">
        <f>'[1]事業予算試算表(予算書の連動元）'!V10</f>
        <v>0</v>
      </c>
      <c r="N12" s="51">
        <f t="shared" si="5"/>
        <v>0</v>
      </c>
      <c r="O12" s="50">
        <f>'[1]事業予算試算表(予算書の連動元）'!X10</f>
        <v>0</v>
      </c>
      <c r="P12" s="52">
        <f t="shared" si="6"/>
        <v>0</v>
      </c>
      <c r="Q12" s="50">
        <f>'[1]事業予算試算表(予算書の連動元）'!AL10</f>
        <v>0</v>
      </c>
      <c r="R12" s="51" t="e">
        <f t="shared" si="7"/>
        <v>#DIV/0!</v>
      </c>
      <c r="S12" s="50">
        <f>'[1]事業予算試算表(予算書の連動元）'!CJ10</f>
        <v>0</v>
      </c>
      <c r="T12" s="52">
        <f t="shared" si="8"/>
        <v>0</v>
      </c>
      <c r="U12" s="50">
        <f>'[1]事業予算試算表(予算書の連動元）'!AX10</f>
        <v>0</v>
      </c>
      <c r="V12" s="51">
        <f t="shared" si="9"/>
        <v>0</v>
      </c>
      <c r="W12" s="50">
        <f>'[1]事業予算試算表(予算書の連動元）'!BJ10</f>
        <v>0</v>
      </c>
      <c r="X12" s="52">
        <f t="shared" si="10"/>
        <v>0</v>
      </c>
      <c r="Y12" s="46">
        <f>'[1]事業予算試算表(予算書の連動元）'!BZ10</f>
        <v>0</v>
      </c>
      <c r="Z12" s="53"/>
      <c r="AA12" s="53"/>
    </row>
    <row r="13" spans="1:27" s="32" customFormat="1" ht="21.9" customHeight="1" x14ac:dyDescent="0.2">
      <c r="A13" s="210" t="s">
        <v>26</v>
      </c>
      <c r="B13" s="33" t="s">
        <v>27</v>
      </c>
      <c r="C13" s="34">
        <f t="shared" si="0"/>
        <v>5.9094211673528699E-2</v>
      </c>
      <c r="D13" s="35">
        <f t="shared" si="1"/>
        <v>3050000</v>
      </c>
      <c r="E13" s="211">
        <f>SUM(D13:D14)</f>
        <v>3090000</v>
      </c>
      <c r="F13" s="36">
        <f t="shared" si="11"/>
        <v>4.960821154555934E-2</v>
      </c>
      <c r="G13" s="37">
        <v>2823383</v>
      </c>
      <c r="H13" s="23">
        <f t="shared" si="2"/>
        <v>3050000</v>
      </c>
      <c r="I13" s="26">
        <f t="shared" si="3"/>
        <v>3050000</v>
      </c>
      <c r="J13" s="27"/>
      <c r="K13" s="27"/>
      <c r="L13" s="38">
        <f t="shared" si="4"/>
        <v>0</v>
      </c>
      <c r="M13" s="39">
        <f>'[1]事業予算試算表(予算書の連動元）'!V11</f>
        <v>0</v>
      </c>
      <c r="N13" s="40">
        <f t="shared" si="5"/>
        <v>0</v>
      </c>
      <c r="O13" s="39">
        <f>'[1]事業予算試算表(予算書の連動元）'!X11</f>
        <v>0</v>
      </c>
      <c r="P13" s="41">
        <f t="shared" si="6"/>
        <v>0</v>
      </c>
      <c r="Q13" s="39">
        <f>'[1]事業予算試算表(予算書の連動元）'!AL11</f>
        <v>0</v>
      </c>
      <c r="R13" s="40" t="e">
        <f t="shared" si="7"/>
        <v>#DIV/0!</v>
      </c>
      <c r="S13" s="39">
        <f>'[1]事業予算試算表(予算書の連動元）'!CJ11</f>
        <v>0</v>
      </c>
      <c r="T13" s="41">
        <f t="shared" si="8"/>
        <v>0.7378984651711924</v>
      </c>
      <c r="U13" s="39">
        <f>'[1]事業予算試算表(予算書の連動元）'!AX11</f>
        <v>2500000</v>
      </c>
      <c r="V13" s="40">
        <f t="shared" si="9"/>
        <v>0</v>
      </c>
      <c r="W13" s="39">
        <f>'[1]事業予算試算表(予算書の連動元）'!BJ11</f>
        <v>0</v>
      </c>
      <c r="X13" s="41">
        <f t="shared" si="10"/>
        <v>0.38732394366197181</v>
      </c>
      <c r="Y13" s="37">
        <f>'[1]事業予算試算表(予算書の連動元）'!BZ11</f>
        <v>550000</v>
      </c>
      <c r="Z13" s="1"/>
      <c r="AA13" s="1"/>
    </row>
    <row r="14" spans="1:27" s="32" customFormat="1" ht="21.9" customHeight="1" x14ac:dyDescent="0.2">
      <c r="A14" s="210"/>
      <c r="B14" s="33" t="s">
        <v>28</v>
      </c>
      <c r="C14" s="34">
        <f t="shared" si="0"/>
        <v>7.7500605473480259E-4</v>
      </c>
      <c r="D14" s="35">
        <f t="shared" si="1"/>
        <v>40000</v>
      </c>
      <c r="E14" s="211"/>
      <c r="F14" s="36">
        <f t="shared" si="11"/>
        <v>2.1084583230355641E-3</v>
      </c>
      <c r="G14" s="37">
        <v>120000</v>
      </c>
      <c r="H14" s="23">
        <f t="shared" si="2"/>
        <v>40000</v>
      </c>
      <c r="I14" s="26">
        <f t="shared" si="3"/>
        <v>40000</v>
      </c>
      <c r="J14" s="27"/>
      <c r="K14" s="27"/>
      <c r="L14" s="38">
        <f t="shared" si="4"/>
        <v>0</v>
      </c>
      <c r="M14" s="39">
        <f>'[1]事業予算試算表(予算書の連動元）'!V12</f>
        <v>0</v>
      </c>
      <c r="N14" s="40">
        <f t="shared" si="5"/>
        <v>0</v>
      </c>
      <c r="O14" s="39">
        <f>'[1]事業予算試算表(予算書の連動元）'!X12</f>
        <v>0</v>
      </c>
      <c r="P14" s="41">
        <f t="shared" si="6"/>
        <v>9.4517958412098301E-4</v>
      </c>
      <c r="Q14" s="39">
        <f>'[1]事業予算試算表(予算書の連動元）'!AL12</f>
        <v>40000</v>
      </c>
      <c r="R14" s="40" t="e">
        <f t="shared" si="7"/>
        <v>#DIV/0!</v>
      </c>
      <c r="S14" s="39">
        <f>'[1]事業予算試算表(予算書の連動元）'!CJ12</f>
        <v>0</v>
      </c>
      <c r="T14" s="41">
        <f t="shared" si="8"/>
        <v>0</v>
      </c>
      <c r="U14" s="39">
        <f>'[1]事業予算試算表(予算書の連動元）'!AX12</f>
        <v>0</v>
      </c>
      <c r="V14" s="40">
        <f t="shared" si="9"/>
        <v>0</v>
      </c>
      <c r="W14" s="39">
        <f>'[1]事業予算試算表(予算書の連動元）'!BJ12</f>
        <v>0</v>
      </c>
      <c r="X14" s="41">
        <f t="shared" si="10"/>
        <v>0</v>
      </c>
      <c r="Y14" s="37">
        <f>'[1]事業予算試算表(予算書の連動元）'!BZ12</f>
        <v>0</v>
      </c>
      <c r="Z14" s="1"/>
      <c r="AA14" s="1"/>
    </row>
    <row r="15" spans="1:27" s="32" customFormat="1" ht="21.9" customHeight="1" x14ac:dyDescent="0.2">
      <c r="A15" s="210" t="s">
        <v>29</v>
      </c>
      <c r="B15" s="33" t="s">
        <v>30</v>
      </c>
      <c r="C15" s="34">
        <f t="shared" si="0"/>
        <v>0.74894647614434484</v>
      </c>
      <c r="D15" s="35">
        <f t="shared" si="1"/>
        <v>38655000</v>
      </c>
      <c r="E15" s="211">
        <f>D15+D16</f>
        <v>46412000</v>
      </c>
      <c r="F15" s="36">
        <f t="shared" si="11"/>
        <v>0.71633599421945071</v>
      </c>
      <c r="G15" s="37">
        <v>40769276</v>
      </c>
      <c r="H15" s="23">
        <f t="shared" si="2"/>
        <v>38655000</v>
      </c>
      <c r="I15" s="26">
        <f t="shared" si="3"/>
        <v>38655000</v>
      </c>
      <c r="J15" s="27"/>
      <c r="K15" s="27"/>
      <c r="L15" s="38">
        <f t="shared" si="4"/>
        <v>0</v>
      </c>
      <c r="M15" s="39">
        <f>'[1]事業予算試算表(予算書の連動元）'!V13</f>
        <v>0</v>
      </c>
      <c r="N15" s="40">
        <f t="shared" si="5"/>
        <v>0.35532994923857869</v>
      </c>
      <c r="O15" s="39">
        <f>'[1]事業予算試算表(予算書の連動元）'!X13</f>
        <v>700000</v>
      </c>
      <c r="P15" s="41">
        <f t="shared" si="6"/>
        <v>0.86259451795841213</v>
      </c>
      <c r="Q15" s="39">
        <v>36505000</v>
      </c>
      <c r="R15" s="40" t="e">
        <f t="shared" si="7"/>
        <v>#DIV/0!</v>
      </c>
      <c r="S15" s="39">
        <f>'[1]事業予算試算表(予算書の連動元）'!CJ13</f>
        <v>0</v>
      </c>
      <c r="T15" s="41">
        <f t="shared" si="8"/>
        <v>0</v>
      </c>
      <c r="U15" s="39">
        <f>'[1]事業予算試算表(予算書の連動元）'!AX13</f>
        <v>0</v>
      </c>
      <c r="V15" s="40">
        <f t="shared" si="9"/>
        <v>0.3098106712564544</v>
      </c>
      <c r="W15" s="39">
        <f>'[1]事業予算試算表(予算書の連動元）'!BJ13</f>
        <v>720000</v>
      </c>
      <c r="X15" s="41">
        <f t="shared" si="10"/>
        <v>0.5140845070422535</v>
      </c>
      <c r="Y15" s="37">
        <f>'[1]事業予算試算表(予算書の連動元）'!BZ13</f>
        <v>730000</v>
      </c>
      <c r="Z15" s="1"/>
      <c r="AA15" s="1"/>
    </row>
    <row r="16" spans="1:27" s="32" customFormat="1" ht="21.9" customHeight="1" x14ac:dyDescent="0.2">
      <c r="A16" s="210"/>
      <c r="B16" s="33" t="s">
        <v>31</v>
      </c>
      <c r="C16" s="34">
        <f t="shared" si="0"/>
        <v>0.15029304916444661</v>
      </c>
      <c r="D16" s="35">
        <f t="shared" si="1"/>
        <v>7757000</v>
      </c>
      <c r="E16" s="211"/>
      <c r="F16" s="36">
        <f t="shared" si="11"/>
        <v>0.14863972284174778</v>
      </c>
      <c r="G16" s="37">
        <v>8459625</v>
      </c>
      <c r="H16" s="23">
        <f t="shared" si="2"/>
        <v>7757000</v>
      </c>
      <c r="I16" s="26">
        <f t="shared" si="3"/>
        <v>7757000</v>
      </c>
      <c r="J16" s="27"/>
      <c r="K16" s="27"/>
      <c r="L16" s="38">
        <f t="shared" si="4"/>
        <v>0</v>
      </c>
      <c r="M16" s="39">
        <f>'[1]事業予算試算表(予算書の連動元）'!V14</f>
        <v>0</v>
      </c>
      <c r="N16" s="40">
        <f t="shared" si="5"/>
        <v>0.13705583756345177</v>
      </c>
      <c r="O16" s="39">
        <f>'[1]事業予算試算表(予算書の連動元）'!X14</f>
        <v>270000</v>
      </c>
      <c r="P16" s="41">
        <f t="shared" si="6"/>
        <v>0.13646030245746693</v>
      </c>
      <c r="Q16" s="39">
        <f>'[1]事業予算試算表(予算書の連動元）'!AL14</f>
        <v>5775000</v>
      </c>
      <c r="R16" s="40" t="e">
        <f t="shared" si="7"/>
        <v>#DIV/0!</v>
      </c>
      <c r="S16" s="39">
        <f>'[1]事業予算試算表(予算書の連動元）'!CJ14</f>
        <v>0</v>
      </c>
      <c r="T16" s="41">
        <f t="shared" si="8"/>
        <v>0.10271546635182999</v>
      </c>
      <c r="U16" s="39">
        <f>'[1]事業予算試算表(予算書の連動元）'!AX14</f>
        <v>348000</v>
      </c>
      <c r="V16" s="40">
        <f t="shared" si="9"/>
        <v>0.5869191049913941</v>
      </c>
      <c r="W16" s="39">
        <f>'[1]事業予算試算表(予算書の連動元）'!BJ14</f>
        <v>1364000</v>
      </c>
      <c r="X16" s="41">
        <f t="shared" si="10"/>
        <v>0</v>
      </c>
      <c r="Y16" s="37">
        <f>'[1]事業予算試算表(予算書の連動元）'!BZ14</f>
        <v>0</v>
      </c>
      <c r="Z16" s="1"/>
      <c r="AA16" s="1"/>
    </row>
    <row r="17" spans="1:27" s="32" customFormat="1" ht="21.9" customHeight="1" x14ac:dyDescent="0.2">
      <c r="A17" s="210" t="s">
        <v>32</v>
      </c>
      <c r="B17" s="33" t="s">
        <v>33</v>
      </c>
      <c r="C17" s="34">
        <f t="shared" si="0"/>
        <v>9.6875756841850323E-6</v>
      </c>
      <c r="D17" s="35">
        <f t="shared" si="1"/>
        <v>500</v>
      </c>
      <c r="E17" s="211">
        <f>D17+D18</f>
        <v>500</v>
      </c>
      <c r="F17" s="36">
        <f t="shared" si="11"/>
        <v>9.2772166213564822E-6</v>
      </c>
      <c r="G17" s="37">
        <v>528</v>
      </c>
      <c r="H17" s="23">
        <f t="shared" si="2"/>
        <v>500</v>
      </c>
      <c r="I17" s="26">
        <f t="shared" si="3"/>
        <v>500</v>
      </c>
      <c r="J17" s="27"/>
      <c r="K17" s="27"/>
      <c r="L17" s="38">
        <f t="shared" si="4"/>
        <v>2.6246719160104987E-3</v>
      </c>
      <c r="M17" s="39">
        <v>500</v>
      </c>
      <c r="N17" s="40">
        <f t="shared" si="5"/>
        <v>0</v>
      </c>
      <c r="O17" s="39">
        <v>0</v>
      </c>
      <c r="P17" s="41">
        <f t="shared" si="6"/>
        <v>0</v>
      </c>
      <c r="Q17" s="39">
        <f>'[1]事業予算試算表(予算書の連動元）'!AL15</f>
        <v>0</v>
      </c>
      <c r="R17" s="40" t="e">
        <f t="shared" si="7"/>
        <v>#DIV/0!</v>
      </c>
      <c r="S17" s="39">
        <f>'[1]事業予算試算表(予算書の連動元）'!CJ15</f>
        <v>0</v>
      </c>
      <c r="T17" s="41">
        <f t="shared" si="8"/>
        <v>0</v>
      </c>
      <c r="U17" s="39">
        <f>'[1]事業予算試算表(予算書の連動元）'!AX15</f>
        <v>0</v>
      </c>
      <c r="V17" s="40">
        <f t="shared" si="9"/>
        <v>0</v>
      </c>
      <c r="W17" s="39">
        <f>'[1]事業予算試算表(予算書の連動元）'!BJ15</f>
        <v>0</v>
      </c>
      <c r="X17" s="41">
        <f t="shared" si="10"/>
        <v>0</v>
      </c>
      <c r="Y17" s="37">
        <f>'[1]事業予算試算表(予算書の連動元）'!BZ15</f>
        <v>0</v>
      </c>
      <c r="Z17" s="1"/>
      <c r="AA17" s="1"/>
    </row>
    <row r="18" spans="1:27" s="32" customFormat="1" ht="21.9" customHeight="1" x14ac:dyDescent="0.2">
      <c r="A18" s="210"/>
      <c r="B18" s="33" t="s">
        <v>34</v>
      </c>
      <c r="C18" s="34">
        <f t="shared" si="0"/>
        <v>0</v>
      </c>
      <c r="D18" s="35">
        <f t="shared" si="1"/>
        <v>0</v>
      </c>
      <c r="E18" s="211"/>
      <c r="F18" s="55">
        <f t="shared" si="11"/>
        <v>1.122929761876691E-3</v>
      </c>
      <c r="G18" s="37">
        <v>63910</v>
      </c>
      <c r="H18" s="23">
        <f t="shared" si="2"/>
        <v>0</v>
      </c>
      <c r="I18" s="26">
        <f t="shared" si="3"/>
        <v>0</v>
      </c>
      <c r="J18" s="27"/>
      <c r="K18" s="27"/>
      <c r="L18" s="38">
        <f t="shared" si="4"/>
        <v>0</v>
      </c>
      <c r="M18" s="39">
        <f>'[1]事業予算試算表(予算書の連動元）'!V16</f>
        <v>0</v>
      </c>
      <c r="N18" s="40">
        <f t="shared" si="5"/>
        <v>0</v>
      </c>
      <c r="O18" s="39">
        <f>'[1]事業予算試算表(予算書の連動元）'!X16</f>
        <v>0</v>
      </c>
      <c r="P18" s="41">
        <f t="shared" si="6"/>
        <v>0</v>
      </c>
      <c r="Q18" s="39">
        <f>'[1]事業予算試算表(予算書の連動元）'!AL16</f>
        <v>0</v>
      </c>
      <c r="R18" s="40" t="e">
        <f t="shared" si="7"/>
        <v>#DIV/0!</v>
      </c>
      <c r="S18" s="39">
        <f>'[1]事業予算試算表(予算書の連動元）'!CJ16</f>
        <v>0</v>
      </c>
      <c r="T18" s="41">
        <f t="shared" si="8"/>
        <v>0</v>
      </c>
      <c r="U18" s="39">
        <f>'[1]事業予算試算表(予算書の連動元）'!AX16</f>
        <v>0</v>
      </c>
      <c r="V18" s="40">
        <f t="shared" si="9"/>
        <v>0</v>
      </c>
      <c r="W18" s="39">
        <f>'[1]事業予算試算表(予算書の連動元）'!BJ16</f>
        <v>0</v>
      </c>
      <c r="X18" s="41">
        <f t="shared" si="10"/>
        <v>0</v>
      </c>
      <c r="Y18" s="37">
        <f>'[1]事業予算試算表(予算書の連動元）'!BZ16</f>
        <v>0</v>
      </c>
      <c r="Z18" s="1"/>
      <c r="AA18" s="1"/>
    </row>
    <row r="19" spans="1:27" s="32" customFormat="1" ht="21.9" customHeight="1" thickBot="1" x14ac:dyDescent="0.25">
      <c r="A19" s="56" t="s">
        <v>35</v>
      </c>
      <c r="B19" s="57"/>
      <c r="C19" s="58">
        <f t="shared" si="0"/>
        <v>0</v>
      </c>
      <c r="D19" s="59">
        <f t="shared" si="1"/>
        <v>0</v>
      </c>
      <c r="E19" s="60"/>
      <c r="F19" s="61"/>
      <c r="G19" s="62"/>
      <c r="H19" s="27"/>
      <c r="I19" s="63">
        <f t="shared" si="3"/>
        <v>0</v>
      </c>
      <c r="J19" s="27"/>
      <c r="K19" s="27"/>
      <c r="L19" s="64"/>
      <c r="M19" s="65"/>
      <c r="N19" s="66"/>
      <c r="O19" s="39"/>
      <c r="P19" s="61"/>
      <c r="Q19" s="39"/>
      <c r="R19" s="66"/>
      <c r="S19" s="39"/>
      <c r="T19" s="61"/>
      <c r="U19" s="39"/>
      <c r="V19" s="66"/>
      <c r="W19" s="67"/>
      <c r="X19" s="61"/>
      <c r="Y19" s="37"/>
      <c r="Z19" s="1"/>
      <c r="AA19" s="1"/>
    </row>
    <row r="20" spans="1:27" s="79" customFormat="1" ht="21.9" customHeight="1" thickBot="1" x14ac:dyDescent="0.25">
      <c r="A20" s="206" t="s">
        <v>36</v>
      </c>
      <c r="B20" s="207"/>
      <c r="C20" s="68"/>
      <c r="D20" s="69"/>
      <c r="E20" s="70">
        <f>SUM(E7:E19)</f>
        <v>51612500</v>
      </c>
      <c r="F20" s="71">
        <v>1</v>
      </c>
      <c r="G20" s="72">
        <f>SUM(G7:G19)</f>
        <v>56913622</v>
      </c>
      <c r="H20" s="27">
        <f>SUM(H7:H19)</f>
        <v>51612500</v>
      </c>
      <c r="I20" s="73">
        <f t="shared" si="3"/>
        <v>51612500</v>
      </c>
      <c r="J20" s="27"/>
      <c r="K20" s="27"/>
      <c r="L20" s="74">
        <f>M20/$E$20</f>
        <v>3.6909663356744973E-3</v>
      </c>
      <c r="M20" s="75">
        <f>SUM(M7:M19)</f>
        <v>190500</v>
      </c>
      <c r="N20" s="76">
        <f>O20/$E$20</f>
        <v>3.8169048195689032E-2</v>
      </c>
      <c r="O20" s="75">
        <f>SUM(O7:O19)</f>
        <v>1970000</v>
      </c>
      <c r="P20" s="76">
        <f>Q20/$E$20</f>
        <v>0.8199564059094212</v>
      </c>
      <c r="Q20" s="77">
        <f>SUM(Q7:Q19)</f>
        <v>42320000</v>
      </c>
      <c r="R20" s="76">
        <f>S20/$E$20</f>
        <v>0</v>
      </c>
      <c r="S20" s="75">
        <f>SUM(S7:S19)</f>
        <v>0</v>
      </c>
      <c r="T20" s="76">
        <f>U20/$E$20</f>
        <v>6.5643012836037781E-2</v>
      </c>
      <c r="U20" s="75">
        <f>SUM(U7:U19)</f>
        <v>3388000</v>
      </c>
      <c r="V20" s="76">
        <f>W20/$E$20</f>
        <v>4.5027851780092033E-2</v>
      </c>
      <c r="W20" s="77">
        <f>SUM(W7:W19)</f>
        <v>2324000</v>
      </c>
      <c r="X20" s="76">
        <f>Y20/$E$20</f>
        <v>2.7512714943085492E-2</v>
      </c>
      <c r="Y20" s="72">
        <f>SUM(Y7:Y19)</f>
        <v>1420000</v>
      </c>
      <c r="Z20" s="78"/>
      <c r="AA20" s="78"/>
    </row>
    <row r="21" spans="1:27" s="32" customFormat="1" ht="21.9" customHeight="1" x14ac:dyDescent="0.2">
      <c r="A21" s="212" t="s">
        <v>37</v>
      </c>
      <c r="B21" s="213"/>
      <c r="C21" s="213"/>
      <c r="D21" s="213"/>
      <c r="E21" s="213"/>
      <c r="F21" s="213"/>
      <c r="G21" s="214"/>
      <c r="H21" s="80"/>
      <c r="I21" s="81">
        <f t="shared" si="3"/>
        <v>0</v>
      </c>
      <c r="J21" s="27"/>
      <c r="K21" s="27"/>
      <c r="L21" s="82"/>
      <c r="M21" s="83"/>
      <c r="N21" s="84"/>
      <c r="O21" s="85"/>
      <c r="P21" s="86"/>
      <c r="Q21" s="83"/>
      <c r="R21" s="84"/>
      <c r="S21" s="85"/>
      <c r="T21" s="86"/>
      <c r="U21" s="83"/>
      <c r="V21" s="84"/>
      <c r="W21" s="85"/>
      <c r="X21" s="86"/>
      <c r="Y21" s="87"/>
      <c r="Z21" s="1"/>
      <c r="AA21" s="1"/>
    </row>
    <row r="22" spans="1:27" s="32" customFormat="1" ht="21.9" customHeight="1" x14ac:dyDescent="0.2">
      <c r="A22" s="195" t="s">
        <v>38</v>
      </c>
      <c r="B22" s="88" t="s">
        <v>39</v>
      </c>
      <c r="C22" s="89">
        <f t="shared" ref="C22:C53" si="12">D22/$D$55</f>
        <v>0.21900702349237103</v>
      </c>
      <c r="D22" s="35">
        <f t="shared" ref="D22:D52" si="13">M22+O22+Q22+S22+W22+Y22+U22</f>
        <v>11303500</v>
      </c>
      <c r="E22" s="198">
        <f>SUM(D22:D27)</f>
        <v>12840500</v>
      </c>
      <c r="F22" s="55">
        <f>G22/$G$55</f>
        <v>0.20860702290379673</v>
      </c>
      <c r="G22" s="25">
        <v>11759205</v>
      </c>
      <c r="H22" s="23">
        <f t="shared" ref="H22:H54" si="14">M22+Q22+S22+U22+W22+Y22+O22</f>
        <v>11303500</v>
      </c>
      <c r="I22" s="90">
        <f t="shared" si="3"/>
        <v>11303500</v>
      </c>
      <c r="J22" s="27"/>
      <c r="K22" s="27"/>
      <c r="L22" s="91">
        <f t="shared" ref="L22:L53" si="15">M22/$M$55</f>
        <v>0.48572948058854815</v>
      </c>
      <c r="M22" s="29">
        <v>1370000</v>
      </c>
      <c r="N22" s="92">
        <f t="shared" ref="N22:N53" si="16">O22/$O$55</f>
        <v>0.55837563451776651</v>
      </c>
      <c r="O22" s="93">
        <v>1100000</v>
      </c>
      <c r="P22" s="92">
        <f t="shared" ref="P22:P53" si="17">Q22/$Q$55</f>
        <v>0.15022533800701052</v>
      </c>
      <c r="Q22" s="94">
        <v>6000000</v>
      </c>
      <c r="R22" s="92" t="e">
        <f t="shared" ref="R22:R53" si="18">S22/$S$55</f>
        <v>#DIV/0!</v>
      </c>
      <c r="S22" s="93"/>
      <c r="T22" s="55">
        <f t="shared" ref="T22:T53" si="19">U22/$U$55</f>
        <v>0.36496350364963503</v>
      </c>
      <c r="U22" s="39">
        <v>1200000</v>
      </c>
      <c r="V22" s="92">
        <f t="shared" ref="V22:V53" si="20">W22/$W$55</f>
        <v>0.45053956834532372</v>
      </c>
      <c r="W22" s="39">
        <v>1002000</v>
      </c>
      <c r="X22" s="55">
        <f>Y22/$Y$55</f>
        <v>0.46094890510948905</v>
      </c>
      <c r="Y22" s="95">
        <v>631500</v>
      </c>
      <c r="Z22" s="1"/>
      <c r="AA22" s="1"/>
    </row>
    <row r="23" spans="1:27" s="32" customFormat="1" ht="21.9" customHeight="1" x14ac:dyDescent="0.2">
      <c r="A23" s="196"/>
      <c r="B23" s="96" t="s">
        <v>40</v>
      </c>
      <c r="C23" s="97">
        <f t="shared" si="12"/>
        <v>0</v>
      </c>
      <c r="D23" s="35">
        <f t="shared" si="13"/>
        <v>0</v>
      </c>
      <c r="E23" s="199"/>
      <c r="F23" s="55">
        <f t="shared" ref="F23:F53" si="21">G23/$G$55</f>
        <v>1.4759589874992305E-5</v>
      </c>
      <c r="G23" s="37">
        <v>832</v>
      </c>
      <c r="H23" s="23">
        <f t="shared" si="14"/>
        <v>0</v>
      </c>
      <c r="I23" s="26">
        <f t="shared" si="3"/>
        <v>0</v>
      </c>
      <c r="J23" s="27"/>
      <c r="K23" s="27"/>
      <c r="L23" s="91">
        <f t="shared" si="15"/>
        <v>0</v>
      </c>
      <c r="M23" s="93">
        <f>'[1]事業予算試算表(予算書の連動元）'!V33</f>
        <v>0</v>
      </c>
      <c r="N23" s="92">
        <f t="shared" si="16"/>
        <v>0</v>
      </c>
      <c r="O23" s="93">
        <f>'[1]事業予算試算表(予算書の連動元）'!X35</f>
        <v>0</v>
      </c>
      <c r="P23" s="92">
        <f t="shared" si="17"/>
        <v>0</v>
      </c>
      <c r="Q23" s="94">
        <f>'[1]事業予算試算表(予算書の連動元）'!AL33</f>
        <v>0</v>
      </c>
      <c r="R23" s="92" t="e">
        <f t="shared" si="18"/>
        <v>#DIV/0!</v>
      </c>
      <c r="S23" s="93"/>
      <c r="T23" s="55">
        <f t="shared" si="19"/>
        <v>0</v>
      </c>
      <c r="U23" s="39">
        <f>'[1]事業予算試算表(予算書の連動元）'!AX35</f>
        <v>0</v>
      </c>
      <c r="V23" s="92">
        <f t="shared" si="20"/>
        <v>0</v>
      </c>
      <c r="W23" s="39">
        <f>'[1]事業予算試算表(予算書の連動元）'!BJ33</f>
        <v>0</v>
      </c>
      <c r="X23" s="55">
        <f t="shared" ref="X23:X52" si="22">Y23/$Y$55</f>
        <v>0</v>
      </c>
      <c r="Y23" s="95">
        <f>'[1]事業予算試算表(予算書の連動元）'!BZ36</f>
        <v>0</v>
      </c>
      <c r="Z23" s="1"/>
      <c r="AA23" s="1"/>
    </row>
    <row r="24" spans="1:27" s="54" customFormat="1" ht="21.9" customHeight="1" x14ac:dyDescent="0.2">
      <c r="A24" s="196"/>
      <c r="B24" s="98" t="s">
        <v>41</v>
      </c>
      <c r="C24" s="99">
        <f t="shared" si="12"/>
        <v>0</v>
      </c>
      <c r="D24" s="44">
        <f t="shared" si="13"/>
        <v>0</v>
      </c>
      <c r="E24" s="199"/>
      <c r="F24" s="100">
        <f t="shared" si="21"/>
        <v>3.93603846576192E-2</v>
      </c>
      <c r="G24" s="46">
        <v>2218750</v>
      </c>
      <c r="H24" s="47">
        <f t="shared" si="14"/>
        <v>0</v>
      </c>
      <c r="I24" s="48">
        <f t="shared" si="3"/>
        <v>0</v>
      </c>
      <c r="J24" s="27"/>
      <c r="K24" s="27"/>
      <c r="L24" s="101">
        <f t="shared" si="15"/>
        <v>0</v>
      </c>
      <c r="M24" s="50">
        <v>0</v>
      </c>
      <c r="N24" s="102">
        <f t="shared" si="16"/>
        <v>0</v>
      </c>
      <c r="O24" s="103">
        <v>0</v>
      </c>
      <c r="P24" s="102">
        <f t="shared" si="17"/>
        <v>0</v>
      </c>
      <c r="Q24" s="104">
        <v>0</v>
      </c>
      <c r="R24" s="102" t="e">
        <f t="shared" si="18"/>
        <v>#DIV/0!</v>
      </c>
      <c r="S24" s="103">
        <v>0</v>
      </c>
      <c r="T24" s="100">
        <f t="shared" si="19"/>
        <v>0</v>
      </c>
      <c r="U24" s="50"/>
      <c r="V24" s="102">
        <f t="shared" si="20"/>
        <v>0</v>
      </c>
      <c r="W24" s="103">
        <v>0</v>
      </c>
      <c r="X24" s="100">
        <f t="shared" si="22"/>
        <v>0</v>
      </c>
      <c r="Y24" s="105">
        <v>0</v>
      </c>
      <c r="Z24" s="53"/>
      <c r="AA24" s="53"/>
    </row>
    <row r="25" spans="1:27" s="118" customFormat="1" ht="21.9" customHeight="1" x14ac:dyDescent="0.2">
      <c r="A25" s="196"/>
      <c r="B25" s="106" t="s">
        <v>42</v>
      </c>
      <c r="C25" s="97">
        <f t="shared" si="12"/>
        <v>1.0656333252603536E-2</v>
      </c>
      <c r="D25" s="35">
        <f t="shared" si="13"/>
        <v>550000</v>
      </c>
      <c r="E25" s="199"/>
      <c r="F25" s="55">
        <f t="shared" si="21"/>
        <v>0</v>
      </c>
      <c r="G25" s="107">
        <v>0</v>
      </c>
      <c r="H25" s="108"/>
      <c r="I25" s="109"/>
      <c r="J25" s="110"/>
      <c r="K25" s="110"/>
      <c r="L25" s="91">
        <f t="shared" si="15"/>
        <v>0.1950008863676653</v>
      </c>
      <c r="M25" s="111">
        <v>550000</v>
      </c>
      <c r="N25" s="112"/>
      <c r="O25" s="113"/>
      <c r="P25" s="112"/>
      <c r="Q25" s="114"/>
      <c r="R25" s="112"/>
      <c r="S25" s="113"/>
      <c r="T25" s="115"/>
      <c r="U25" s="111"/>
      <c r="V25" s="112"/>
      <c r="W25" s="113"/>
      <c r="X25" s="115"/>
      <c r="Y25" s="116"/>
      <c r="Z25" s="117"/>
      <c r="AA25" s="117"/>
    </row>
    <row r="26" spans="1:27" s="32" customFormat="1" ht="21.9" customHeight="1" x14ac:dyDescent="0.2">
      <c r="A26" s="196"/>
      <c r="B26" s="119" t="s">
        <v>43</v>
      </c>
      <c r="C26" s="97">
        <f t="shared" si="12"/>
        <v>1.7185759263744247E-2</v>
      </c>
      <c r="D26" s="35">
        <f t="shared" si="13"/>
        <v>887000</v>
      </c>
      <c r="E26" s="199"/>
      <c r="F26" s="55">
        <f t="shared" si="21"/>
        <v>1.4981604619325873E-2</v>
      </c>
      <c r="G26" s="37">
        <v>844515</v>
      </c>
      <c r="H26" s="23">
        <f t="shared" si="14"/>
        <v>887000</v>
      </c>
      <c r="I26" s="26">
        <f t="shared" si="3"/>
        <v>887000</v>
      </c>
      <c r="J26" s="27"/>
      <c r="K26" s="27"/>
      <c r="L26" s="91">
        <f t="shared" si="15"/>
        <v>2.4818294628611948E-2</v>
      </c>
      <c r="M26" s="39">
        <v>70000</v>
      </c>
      <c r="N26" s="92">
        <f t="shared" si="16"/>
        <v>6.5989847715736044E-2</v>
      </c>
      <c r="O26" s="93">
        <v>130000</v>
      </c>
      <c r="P26" s="92">
        <f t="shared" si="17"/>
        <v>1.0590886329494242E-2</v>
      </c>
      <c r="Q26" s="94">
        <v>423000</v>
      </c>
      <c r="R26" s="92" t="e">
        <f t="shared" si="18"/>
        <v>#DIV/0!</v>
      </c>
      <c r="S26" s="93"/>
      <c r="T26" s="55">
        <f t="shared" si="19"/>
        <v>3.6496350364963501E-2</v>
      </c>
      <c r="U26" s="39">
        <v>120000</v>
      </c>
      <c r="V26" s="92">
        <f t="shared" si="20"/>
        <v>2.3381294964028777E-2</v>
      </c>
      <c r="W26" s="39">
        <v>52000</v>
      </c>
      <c r="X26" s="55">
        <f t="shared" si="22"/>
        <v>6.7153284671532851E-2</v>
      </c>
      <c r="Y26" s="95">
        <v>92000</v>
      </c>
      <c r="Z26" s="1"/>
      <c r="AA26" s="1"/>
    </row>
    <row r="27" spans="1:27" s="32" customFormat="1" ht="21.9" customHeight="1" x14ac:dyDescent="0.2">
      <c r="A27" s="197"/>
      <c r="B27" s="96" t="s">
        <v>44</v>
      </c>
      <c r="C27" s="97">
        <f t="shared" si="12"/>
        <v>1.9375151368370065E-3</v>
      </c>
      <c r="D27" s="35">
        <f t="shared" si="13"/>
        <v>100000</v>
      </c>
      <c r="E27" s="200"/>
      <c r="F27" s="55">
        <f t="shared" si="21"/>
        <v>9.4860522762675906E-4</v>
      </c>
      <c r="G27" s="37">
        <v>53473</v>
      </c>
      <c r="H27" s="23">
        <f t="shared" si="14"/>
        <v>100000</v>
      </c>
      <c r="I27" s="26">
        <f t="shared" si="3"/>
        <v>100000</v>
      </c>
      <c r="J27" s="27"/>
      <c r="K27" s="27"/>
      <c r="L27" s="91">
        <f t="shared" si="15"/>
        <v>3.545470661230278E-2</v>
      </c>
      <c r="M27" s="39">
        <v>100000</v>
      </c>
      <c r="N27" s="92">
        <f t="shared" si="16"/>
        <v>0</v>
      </c>
      <c r="O27" s="93">
        <f>'[1]事業予算試算表(予算書の連動元）'!X50</f>
        <v>0</v>
      </c>
      <c r="P27" s="92">
        <f t="shared" si="17"/>
        <v>0</v>
      </c>
      <c r="Q27" s="94">
        <f>'[1]事業予算試算表(予算書の連動元）'!AL50</f>
        <v>0</v>
      </c>
      <c r="R27" s="92" t="e">
        <f t="shared" si="18"/>
        <v>#DIV/0!</v>
      </c>
      <c r="S27" s="93"/>
      <c r="T27" s="55">
        <f t="shared" si="19"/>
        <v>0</v>
      </c>
      <c r="U27" s="39">
        <f>'[1]事業予算試算表(予算書の連動元）'!AX50</f>
        <v>0</v>
      </c>
      <c r="V27" s="92">
        <f t="shared" si="20"/>
        <v>0</v>
      </c>
      <c r="W27" s="39">
        <f>'[1]事業予算試算表(予算書の連動元）'!BJ50</f>
        <v>0</v>
      </c>
      <c r="X27" s="55">
        <f t="shared" si="22"/>
        <v>0</v>
      </c>
      <c r="Y27" s="95">
        <f>'[1]事業予算試算表(予算書の連動元）'!BZ50</f>
        <v>0</v>
      </c>
      <c r="Z27" s="1"/>
      <c r="AA27" s="1"/>
    </row>
    <row r="28" spans="1:27" s="32" customFormat="1" ht="21.9" customHeight="1" x14ac:dyDescent="0.2">
      <c r="A28" s="201" t="s">
        <v>45</v>
      </c>
      <c r="B28" s="120" t="s">
        <v>46</v>
      </c>
      <c r="C28" s="97">
        <f t="shared" si="12"/>
        <v>0.57544199564059095</v>
      </c>
      <c r="D28" s="35">
        <f t="shared" si="13"/>
        <v>29700000</v>
      </c>
      <c r="E28" s="203">
        <f>SUM(D28:D53)</f>
        <v>38772000</v>
      </c>
      <c r="F28" s="55">
        <f t="shared" si="21"/>
        <v>0.52610797597947712</v>
      </c>
      <c r="G28" s="37">
        <v>29656775</v>
      </c>
      <c r="H28" s="23">
        <f t="shared" si="14"/>
        <v>29700000</v>
      </c>
      <c r="I28" s="26">
        <f t="shared" si="3"/>
        <v>29700000</v>
      </c>
      <c r="J28" s="27"/>
      <c r="K28" s="27"/>
      <c r="L28" s="91">
        <f t="shared" si="15"/>
        <v>0</v>
      </c>
      <c r="M28" s="93">
        <f>'[1]事業予算試算表(予算書の連動元）'!V52</f>
        <v>0</v>
      </c>
      <c r="N28" s="92">
        <f t="shared" si="16"/>
        <v>0</v>
      </c>
      <c r="O28" s="93">
        <f>'[1]事業予算試算表(予算書の連動元）'!X52</f>
        <v>0</v>
      </c>
      <c r="P28" s="92">
        <f t="shared" si="17"/>
        <v>0.74361542313470208</v>
      </c>
      <c r="Q28" s="94">
        <v>29700000</v>
      </c>
      <c r="R28" s="92" t="e">
        <f t="shared" si="18"/>
        <v>#DIV/0!</v>
      </c>
      <c r="S28" s="93"/>
      <c r="T28" s="55">
        <f t="shared" si="19"/>
        <v>0</v>
      </c>
      <c r="U28" s="39">
        <f>'[1]事業予算試算表(予算書の連動元）'!AX52</f>
        <v>0</v>
      </c>
      <c r="V28" s="92">
        <f t="shared" si="20"/>
        <v>0</v>
      </c>
      <c r="W28" s="39">
        <f>'[1]事業予算試算表(予算書の連動元）'!BJ37</f>
        <v>0</v>
      </c>
      <c r="X28" s="55">
        <f t="shared" si="22"/>
        <v>0</v>
      </c>
      <c r="Y28" s="95">
        <v>0</v>
      </c>
      <c r="Z28" s="1"/>
      <c r="AA28" s="1"/>
    </row>
    <row r="29" spans="1:27" s="32" customFormat="1" ht="21.9" customHeight="1" x14ac:dyDescent="0.2">
      <c r="A29" s="196"/>
      <c r="B29" s="96" t="s">
        <v>47</v>
      </c>
      <c r="C29" s="97">
        <f t="shared" si="12"/>
        <v>5.0569145071445873E-2</v>
      </c>
      <c r="D29" s="35">
        <f t="shared" si="13"/>
        <v>2610000</v>
      </c>
      <c r="E29" s="204"/>
      <c r="F29" s="55">
        <f t="shared" si="21"/>
        <v>5.7798713609494956E-2</v>
      </c>
      <c r="G29" s="37">
        <v>3258121</v>
      </c>
      <c r="H29" s="23">
        <f t="shared" si="14"/>
        <v>2610000</v>
      </c>
      <c r="I29" s="26">
        <f t="shared" si="3"/>
        <v>2610000</v>
      </c>
      <c r="J29" s="27"/>
      <c r="K29" s="27"/>
      <c r="L29" s="91">
        <f t="shared" si="15"/>
        <v>0</v>
      </c>
      <c r="M29" s="93">
        <f>'[1]事業予算試算表(予算書の連動元）'!V53</f>
        <v>0</v>
      </c>
      <c r="N29" s="92">
        <f t="shared" si="16"/>
        <v>0.12690355329949238</v>
      </c>
      <c r="O29" s="93">
        <v>250000</v>
      </c>
      <c r="P29" s="92">
        <f t="shared" si="17"/>
        <v>1.0015022533800702E-2</v>
      </c>
      <c r="Q29" s="94">
        <f>'[1]事業予算試算表(予算書の連動元）'!AL53</f>
        <v>400000</v>
      </c>
      <c r="R29" s="92" t="e">
        <f t="shared" si="18"/>
        <v>#DIV/0!</v>
      </c>
      <c r="S29" s="93"/>
      <c r="T29" s="55">
        <f t="shared" si="19"/>
        <v>0.38077858880778587</v>
      </c>
      <c r="U29" s="39">
        <v>1252000</v>
      </c>
      <c r="V29" s="92">
        <f t="shared" si="20"/>
        <v>0.16456834532374101</v>
      </c>
      <c r="W29" s="39">
        <v>366000</v>
      </c>
      <c r="X29" s="55">
        <f t="shared" si="22"/>
        <v>0.24963503649635035</v>
      </c>
      <c r="Y29" s="95">
        <f>'[1]事業予算試算表(予算書の連動元）'!BZ53</f>
        <v>342000</v>
      </c>
      <c r="Z29" s="1"/>
      <c r="AA29" s="1"/>
    </row>
    <row r="30" spans="1:27" s="20" customFormat="1" ht="21.9" customHeight="1" x14ac:dyDescent="0.2">
      <c r="A30" s="196"/>
      <c r="B30" s="119" t="s">
        <v>48</v>
      </c>
      <c r="C30" s="97">
        <f t="shared" si="12"/>
        <v>0</v>
      </c>
      <c r="D30" s="35">
        <f t="shared" si="13"/>
        <v>0</v>
      </c>
      <c r="E30" s="204"/>
      <c r="F30" s="55">
        <f t="shared" si="21"/>
        <v>5.4028614090476639E-3</v>
      </c>
      <c r="G30" s="37">
        <v>304560</v>
      </c>
      <c r="H30" s="23">
        <f t="shared" si="14"/>
        <v>0</v>
      </c>
      <c r="I30" s="26">
        <f t="shared" si="3"/>
        <v>0</v>
      </c>
      <c r="J30" s="27"/>
      <c r="K30" s="27"/>
      <c r="L30" s="91">
        <f t="shared" si="15"/>
        <v>0</v>
      </c>
      <c r="M30" s="93">
        <f>'[1]事業予算試算表(予算書の連動元）'!V54</f>
        <v>0</v>
      </c>
      <c r="N30" s="92">
        <f t="shared" si="16"/>
        <v>0</v>
      </c>
      <c r="O30" s="93">
        <f>'[1]事業予算試算表(予算書の連動元）'!X54</f>
        <v>0</v>
      </c>
      <c r="P30" s="92">
        <f t="shared" si="17"/>
        <v>0</v>
      </c>
      <c r="Q30" s="94">
        <f>'[1]事業予算試算表(予算書の連動元）'!AL54</f>
        <v>0</v>
      </c>
      <c r="R30" s="92" t="e">
        <f t="shared" si="18"/>
        <v>#DIV/0!</v>
      </c>
      <c r="S30" s="93">
        <v>0</v>
      </c>
      <c r="T30" s="55">
        <f t="shared" si="19"/>
        <v>0</v>
      </c>
      <c r="U30" s="39">
        <f>'[1]事業予算試算表(予算書の連動元）'!AX54</f>
        <v>0</v>
      </c>
      <c r="V30" s="92">
        <f t="shared" si="20"/>
        <v>0</v>
      </c>
      <c r="W30" s="39">
        <f>'[1]事業予算試算表(予算書の連動元）'!BJ54</f>
        <v>0</v>
      </c>
      <c r="X30" s="55">
        <f t="shared" si="22"/>
        <v>0</v>
      </c>
      <c r="Y30" s="95">
        <f>'[1]事業予算試算表(予算書の連動元）'!BZ54</f>
        <v>0</v>
      </c>
      <c r="Z30" s="1"/>
      <c r="AA30" s="1"/>
    </row>
    <row r="31" spans="1:27" s="20" customFormat="1" ht="21.9" customHeight="1" x14ac:dyDescent="0.2">
      <c r="A31" s="196"/>
      <c r="B31" s="119" t="s">
        <v>49</v>
      </c>
      <c r="C31" s="97">
        <f t="shared" si="12"/>
        <v>1.1024461128602567E-2</v>
      </c>
      <c r="D31" s="35">
        <f t="shared" si="13"/>
        <v>569000</v>
      </c>
      <c r="E31" s="204"/>
      <c r="F31" s="55">
        <f t="shared" si="21"/>
        <v>1.5006546907023277E-2</v>
      </c>
      <c r="G31" s="37">
        <v>845921</v>
      </c>
      <c r="H31" s="23">
        <f t="shared" si="14"/>
        <v>569000</v>
      </c>
      <c r="I31" s="26">
        <f t="shared" si="3"/>
        <v>569000</v>
      </c>
      <c r="J31" s="27"/>
      <c r="K31" s="27"/>
      <c r="L31" s="91">
        <f t="shared" si="15"/>
        <v>0</v>
      </c>
      <c r="M31" s="93">
        <f>'[1]事業予算試算表(予算書の連動元）'!V55</f>
        <v>0</v>
      </c>
      <c r="N31" s="92">
        <f t="shared" si="16"/>
        <v>1.015228426395939E-2</v>
      </c>
      <c r="O31" s="93">
        <f>'[1]事業予算試算表(予算書の連動元）'!X55</f>
        <v>20000</v>
      </c>
      <c r="P31" s="92">
        <f t="shared" si="17"/>
        <v>1.1016524787180772E-3</v>
      </c>
      <c r="Q31" s="94">
        <v>44000</v>
      </c>
      <c r="R31" s="92" t="e">
        <f t="shared" si="18"/>
        <v>#DIV/0!</v>
      </c>
      <c r="S31" s="93">
        <v>0</v>
      </c>
      <c r="T31" s="55">
        <f t="shared" si="19"/>
        <v>1.2165450121654502E-2</v>
      </c>
      <c r="U31" s="39">
        <f>'[1]事業予算試算表(予算書の連動元）'!AX55</f>
        <v>40000</v>
      </c>
      <c r="V31" s="92">
        <f t="shared" si="20"/>
        <v>0.1191546762589928</v>
      </c>
      <c r="W31" s="39">
        <f>'[1]事業予算試算表(予算書の連動元）'!BJ55</f>
        <v>265000</v>
      </c>
      <c r="X31" s="55">
        <f t="shared" si="22"/>
        <v>0.145985401459854</v>
      </c>
      <c r="Y31" s="95">
        <f>'[1]事業予算試算表(予算書の連動元）'!BZ55</f>
        <v>200000</v>
      </c>
      <c r="Z31" s="1"/>
      <c r="AA31" s="1"/>
    </row>
    <row r="32" spans="1:27" s="32" customFormat="1" ht="21.9" customHeight="1" x14ac:dyDescent="0.2">
      <c r="A32" s="196"/>
      <c r="B32" s="96" t="s">
        <v>50</v>
      </c>
      <c r="C32" s="97">
        <f t="shared" si="12"/>
        <v>2.8820537660450472E-2</v>
      </c>
      <c r="D32" s="35">
        <f t="shared" si="13"/>
        <v>1487500</v>
      </c>
      <c r="E32" s="204"/>
      <c r="F32" s="55">
        <f t="shared" si="21"/>
        <v>2.6986774733356124E-2</v>
      </c>
      <c r="G32" s="37">
        <v>1521248</v>
      </c>
      <c r="H32" s="23">
        <f t="shared" si="14"/>
        <v>1487500</v>
      </c>
      <c r="I32" s="26">
        <f t="shared" si="3"/>
        <v>1487500</v>
      </c>
      <c r="J32" s="27"/>
      <c r="K32" s="27"/>
      <c r="L32" s="91">
        <f t="shared" si="15"/>
        <v>2.4818294628611948E-2</v>
      </c>
      <c r="M32" s="93">
        <v>70000</v>
      </c>
      <c r="N32" s="92">
        <f t="shared" si="16"/>
        <v>9.1370558375634514E-2</v>
      </c>
      <c r="O32" s="93">
        <v>180000</v>
      </c>
      <c r="P32" s="92">
        <f t="shared" si="17"/>
        <v>1.6274411617426141E-2</v>
      </c>
      <c r="Q32" s="94">
        <v>650000</v>
      </c>
      <c r="R32" s="92" t="e">
        <f t="shared" si="18"/>
        <v>#DIV/0!</v>
      </c>
      <c r="S32" s="93"/>
      <c r="T32" s="55">
        <f t="shared" si="19"/>
        <v>0.10644768856447688</v>
      </c>
      <c r="U32" s="39">
        <v>350000</v>
      </c>
      <c r="V32" s="92">
        <f t="shared" si="20"/>
        <v>8.8354316546762596E-2</v>
      </c>
      <c r="W32" s="39">
        <f>'[1]事業予算試算表(予算書の連動元）'!BJ56</f>
        <v>196500</v>
      </c>
      <c r="X32" s="55">
        <f t="shared" si="22"/>
        <v>2.9927007299270073E-2</v>
      </c>
      <c r="Y32" s="95">
        <v>41000</v>
      </c>
      <c r="Z32" s="1"/>
      <c r="AA32" s="1"/>
    </row>
    <row r="33" spans="1:27" s="32" customFormat="1" ht="21.9" customHeight="1" x14ac:dyDescent="0.2">
      <c r="A33" s="196"/>
      <c r="B33" s="119" t="s">
        <v>51</v>
      </c>
      <c r="C33" s="97">
        <f t="shared" si="12"/>
        <v>7.7500605473480259E-4</v>
      </c>
      <c r="D33" s="35">
        <f t="shared" si="13"/>
        <v>40000</v>
      </c>
      <c r="E33" s="204"/>
      <c r="F33" s="55">
        <f t="shared" si="21"/>
        <v>3.7820029863333648E-3</v>
      </c>
      <c r="G33" s="37">
        <v>213192</v>
      </c>
      <c r="H33" s="23">
        <f t="shared" si="14"/>
        <v>40000</v>
      </c>
      <c r="I33" s="26">
        <f t="shared" si="3"/>
        <v>40000</v>
      </c>
      <c r="J33" s="27"/>
      <c r="K33" s="27"/>
      <c r="L33" s="91">
        <f t="shared" si="15"/>
        <v>0</v>
      </c>
      <c r="M33" s="93">
        <f>'[1]事業予算試算表(予算書の連動元）'!V57</f>
        <v>0</v>
      </c>
      <c r="N33" s="92">
        <f t="shared" si="16"/>
        <v>2.030456852791878E-2</v>
      </c>
      <c r="O33" s="93">
        <f>'[1]事業予算試算表(予算書の連動元）'!X57</f>
        <v>40000</v>
      </c>
      <c r="P33" s="92">
        <f t="shared" si="17"/>
        <v>0</v>
      </c>
      <c r="Q33" s="94">
        <f>'[1]事業予算試算表(予算書の連動元）'!AL57</f>
        <v>0</v>
      </c>
      <c r="R33" s="92" t="e">
        <f t="shared" si="18"/>
        <v>#DIV/0!</v>
      </c>
      <c r="S33" s="93">
        <v>0</v>
      </c>
      <c r="T33" s="55">
        <f t="shared" si="19"/>
        <v>0</v>
      </c>
      <c r="U33" s="39">
        <f>'[1]事業予算試算表(予算書の連動元）'!AX57</f>
        <v>0</v>
      </c>
      <c r="V33" s="92">
        <f t="shared" si="20"/>
        <v>0</v>
      </c>
      <c r="W33" s="39">
        <f>'[1]事業予算試算表(予算書の連動元）'!BJ57</f>
        <v>0</v>
      </c>
      <c r="X33" s="55">
        <f t="shared" si="22"/>
        <v>0</v>
      </c>
      <c r="Y33" s="95">
        <f>'[1]事業予算試算表(予算書の連動元）'!BZ57</f>
        <v>0</v>
      </c>
      <c r="Z33" s="1"/>
      <c r="AA33" s="1"/>
    </row>
    <row r="34" spans="1:27" s="32" customFormat="1" ht="21.9" customHeight="1" x14ac:dyDescent="0.2">
      <c r="A34" s="196"/>
      <c r="B34" s="96" t="s">
        <v>52</v>
      </c>
      <c r="C34" s="97">
        <f t="shared" si="12"/>
        <v>5.3087914749333975E-3</v>
      </c>
      <c r="D34" s="35">
        <f t="shared" si="13"/>
        <v>274000</v>
      </c>
      <c r="E34" s="204"/>
      <c r="F34" s="55">
        <f t="shared" si="21"/>
        <v>6.9396859648895616E-3</v>
      </c>
      <c r="G34" s="37">
        <v>391191</v>
      </c>
      <c r="H34" s="23">
        <f t="shared" si="14"/>
        <v>274000</v>
      </c>
      <c r="I34" s="26">
        <f t="shared" si="3"/>
        <v>274000</v>
      </c>
      <c r="J34" s="27"/>
      <c r="K34" s="27"/>
      <c r="L34" s="91">
        <f t="shared" si="15"/>
        <v>3.0136500620457367E-3</v>
      </c>
      <c r="M34" s="93">
        <v>8500</v>
      </c>
      <c r="N34" s="92">
        <f t="shared" si="16"/>
        <v>0</v>
      </c>
      <c r="O34" s="93">
        <f>'[1]事業予算試算表(予算書の連動元）'!X58</f>
        <v>0</v>
      </c>
      <c r="P34" s="92">
        <f t="shared" si="17"/>
        <v>5.0075112669003509E-3</v>
      </c>
      <c r="Q34" s="94">
        <f>'[1]事業予算試算表(予算書の連動元）'!AL58</f>
        <v>200000</v>
      </c>
      <c r="R34" s="92" t="e">
        <f t="shared" si="18"/>
        <v>#DIV/0!</v>
      </c>
      <c r="S34" s="93"/>
      <c r="T34" s="55">
        <f t="shared" si="19"/>
        <v>9.1240875912408752E-3</v>
      </c>
      <c r="U34" s="39">
        <v>30000</v>
      </c>
      <c r="V34" s="92">
        <f t="shared" si="20"/>
        <v>1.596223021582734E-2</v>
      </c>
      <c r="W34" s="39">
        <f>'[1]事業予算試算表(予算書の連動元）'!BJ58</f>
        <v>35500</v>
      </c>
      <c r="X34" s="55">
        <f t="shared" si="22"/>
        <v>0</v>
      </c>
      <c r="Y34" s="95">
        <f>'[1]事業予算試算表(予算書の連動元）'!BZ58</f>
        <v>0</v>
      </c>
      <c r="Z34" s="1"/>
      <c r="AA34" s="1"/>
    </row>
    <row r="35" spans="1:27" s="32" customFormat="1" ht="21.9" customHeight="1" x14ac:dyDescent="0.2">
      <c r="A35" s="196"/>
      <c r="B35" s="96" t="s">
        <v>53</v>
      </c>
      <c r="C35" s="97">
        <f t="shared" si="12"/>
        <v>2.2572051344151127E-2</v>
      </c>
      <c r="D35" s="35">
        <f t="shared" si="13"/>
        <v>1165000</v>
      </c>
      <c r="E35" s="204"/>
      <c r="F35" s="55">
        <f t="shared" si="21"/>
        <v>2.0666973803324561E-2</v>
      </c>
      <c r="G35" s="37">
        <v>1165000</v>
      </c>
      <c r="H35" s="23">
        <f t="shared" si="14"/>
        <v>1165000</v>
      </c>
      <c r="I35" s="26">
        <f t="shared" si="3"/>
        <v>1165000</v>
      </c>
      <c r="J35" s="27"/>
      <c r="K35" s="27"/>
      <c r="L35" s="91">
        <f t="shared" si="15"/>
        <v>0.13827335578798086</v>
      </c>
      <c r="M35" s="93">
        <v>390000</v>
      </c>
      <c r="N35" s="92">
        <f t="shared" si="16"/>
        <v>3.8071065989847719E-2</v>
      </c>
      <c r="O35" s="93">
        <v>75000</v>
      </c>
      <c r="P35" s="92">
        <f t="shared" si="17"/>
        <v>1.2518778167250876E-2</v>
      </c>
      <c r="Q35" s="94">
        <v>500000</v>
      </c>
      <c r="R35" s="92" t="e">
        <f t="shared" si="18"/>
        <v>#DIV/0!</v>
      </c>
      <c r="S35" s="93"/>
      <c r="T35" s="55">
        <f t="shared" si="19"/>
        <v>2.5851581508515815E-2</v>
      </c>
      <c r="U35" s="39">
        <v>85000</v>
      </c>
      <c r="V35" s="92">
        <f t="shared" si="20"/>
        <v>3.1474820143884891E-2</v>
      </c>
      <c r="W35" s="39">
        <v>70000</v>
      </c>
      <c r="X35" s="55">
        <f t="shared" si="22"/>
        <v>3.2846715328467155E-2</v>
      </c>
      <c r="Y35" s="95">
        <v>45000</v>
      </c>
      <c r="Z35" s="1"/>
      <c r="AA35" s="1"/>
    </row>
    <row r="36" spans="1:27" s="54" customFormat="1" ht="21.9" customHeight="1" x14ac:dyDescent="0.2">
      <c r="A36" s="196"/>
      <c r="B36" s="98" t="s">
        <v>54</v>
      </c>
      <c r="C36" s="99">
        <f t="shared" si="12"/>
        <v>0</v>
      </c>
      <c r="D36" s="44">
        <f t="shared" si="13"/>
        <v>0</v>
      </c>
      <c r="E36" s="204"/>
      <c r="F36" s="100">
        <f t="shared" si="21"/>
        <v>1.1530929589837738E-2</v>
      </c>
      <c r="G36" s="46">
        <v>650000</v>
      </c>
      <c r="H36" s="47">
        <f t="shared" si="14"/>
        <v>0</v>
      </c>
      <c r="I36" s="48">
        <f t="shared" si="3"/>
        <v>0</v>
      </c>
      <c r="J36" s="27"/>
      <c r="K36" s="27"/>
      <c r="L36" s="101">
        <f t="shared" si="15"/>
        <v>0</v>
      </c>
      <c r="M36" s="50">
        <v>0</v>
      </c>
      <c r="N36" s="102">
        <f t="shared" si="16"/>
        <v>0</v>
      </c>
      <c r="O36" s="103">
        <v>0</v>
      </c>
      <c r="P36" s="102">
        <f t="shared" si="17"/>
        <v>0</v>
      </c>
      <c r="Q36" s="104">
        <v>0</v>
      </c>
      <c r="R36" s="102" t="e">
        <f t="shared" si="18"/>
        <v>#DIV/0!</v>
      </c>
      <c r="S36" s="103">
        <v>0</v>
      </c>
      <c r="T36" s="100">
        <f t="shared" si="19"/>
        <v>0</v>
      </c>
      <c r="U36" s="50">
        <v>0</v>
      </c>
      <c r="V36" s="102">
        <f t="shared" si="20"/>
        <v>0</v>
      </c>
      <c r="W36" s="103">
        <v>0</v>
      </c>
      <c r="X36" s="100">
        <f t="shared" si="22"/>
        <v>0</v>
      </c>
      <c r="Y36" s="105">
        <v>0</v>
      </c>
      <c r="Z36" s="53"/>
      <c r="AA36" s="53"/>
    </row>
    <row r="37" spans="1:27" s="32" customFormat="1" ht="21.9" customHeight="1" x14ac:dyDescent="0.2">
      <c r="A37" s="196"/>
      <c r="B37" s="96" t="s">
        <v>55</v>
      </c>
      <c r="C37" s="97">
        <f t="shared" si="12"/>
        <v>4.4562848147251151E-3</v>
      </c>
      <c r="D37" s="35">
        <f t="shared" si="13"/>
        <v>230000</v>
      </c>
      <c r="E37" s="204"/>
      <c r="F37" s="55">
        <f t="shared" si="21"/>
        <v>4.0801750856348925E-3</v>
      </c>
      <c r="G37" s="37">
        <v>230000</v>
      </c>
      <c r="H37" s="23">
        <f t="shared" si="14"/>
        <v>230000</v>
      </c>
      <c r="I37" s="26">
        <f t="shared" si="3"/>
        <v>230000</v>
      </c>
      <c r="J37" s="27"/>
      <c r="K37" s="27"/>
      <c r="L37" s="91">
        <f t="shared" si="15"/>
        <v>3.2618330083318561E-2</v>
      </c>
      <c r="M37" s="93">
        <f>'[1]事業予算試算表(予算書の連動元）'!V61</f>
        <v>92000</v>
      </c>
      <c r="N37" s="92">
        <f t="shared" si="16"/>
        <v>1.1167512690355329E-2</v>
      </c>
      <c r="O37" s="93">
        <v>22000</v>
      </c>
      <c r="P37" s="92">
        <f t="shared" si="17"/>
        <v>2.00300450676014E-3</v>
      </c>
      <c r="Q37" s="94">
        <v>80000</v>
      </c>
      <c r="R37" s="92" t="e">
        <f t="shared" si="18"/>
        <v>#DIV/0!</v>
      </c>
      <c r="S37" s="93"/>
      <c r="T37" s="55">
        <f t="shared" si="19"/>
        <v>4.8661800486618006E-3</v>
      </c>
      <c r="U37" s="39">
        <v>16000</v>
      </c>
      <c r="V37" s="92">
        <f t="shared" si="20"/>
        <v>5.8453237410071943E-3</v>
      </c>
      <c r="W37" s="39">
        <v>13000</v>
      </c>
      <c r="X37" s="55">
        <f t="shared" si="22"/>
        <v>5.1094890510948905E-3</v>
      </c>
      <c r="Y37" s="95">
        <v>7000</v>
      </c>
      <c r="Z37" s="1"/>
      <c r="AA37" s="1"/>
    </row>
    <row r="38" spans="1:27" s="32" customFormat="1" ht="21.9" customHeight="1" x14ac:dyDescent="0.2">
      <c r="A38" s="196"/>
      <c r="B38" s="96" t="s">
        <v>56</v>
      </c>
      <c r="C38" s="97">
        <f t="shared" si="12"/>
        <v>1.6468878663114556E-3</v>
      </c>
      <c r="D38" s="35">
        <f t="shared" si="13"/>
        <v>85000</v>
      </c>
      <c r="E38" s="204"/>
      <c r="F38" s="55">
        <f t="shared" si="21"/>
        <v>9.3710977782027465E-4</v>
      </c>
      <c r="G38" s="37">
        <v>52825</v>
      </c>
      <c r="H38" s="23">
        <f t="shared" si="14"/>
        <v>85000</v>
      </c>
      <c r="I38" s="26">
        <f t="shared" si="3"/>
        <v>85000</v>
      </c>
      <c r="J38" s="27"/>
      <c r="K38" s="27"/>
      <c r="L38" s="91">
        <f t="shared" si="15"/>
        <v>1.7727353306151391E-3</v>
      </c>
      <c r="M38" s="93">
        <f>'[1]事業予算試算表(予算書の連動元）'!V62</f>
        <v>5000</v>
      </c>
      <c r="N38" s="92">
        <f t="shared" si="16"/>
        <v>6.5989847715736041E-3</v>
      </c>
      <c r="O38" s="93">
        <v>13000</v>
      </c>
      <c r="P38" s="92">
        <f t="shared" si="17"/>
        <v>1.4271407110665998E-3</v>
      </c>
      <c r="Q38" s="94">
        <v>57000</v>
      </c>
      <c r="R38" s="92" t="e">
        <f t="shared" si="18"/>
        <v>#DIV/0!</v>
      </c>
      <c r="S38" s="93">
        <v>0</v>
      </c>
      <c r="T38" s="55">
        <f t="shared" si="19"/>
        <v>3.0413625304136255E-3</v>
      </c>
      <c r="U38" s="39">
        <v>10000</v>
      </c>
      <c r="V38" s="92">
        <f t="shared" si="20"/>
        <v>0</v>
      </c>
      <c r="W38" s="39">
        <f>'[1]事業予算試算表(予算書の連動元）'!BJ62</f>
        <v>0</v>
      </c>
      <c r="X38" s="55">
        <f t="shared" si="22"/>
        <v>0</v>
      </c>
      <c r="Y38" s="95">
        <f>'[1]事業予算試算表(予算書の連動元）'!BZ62</f>
        <v>0</v>
      </c>
      <c r="Z38" s="1"/>
      <c r="AA38" s="1"/>
    </row>
    <row r="39" spans="1:27" s="32" customFormat="1" ht="21.9" customHeight="1" x14ac:dyDescent="0.2">
      <c r="A39" s="196"/>
      <c r="B39" s="96" t="s">
        <v>57</v>
      </c>
      <c r="C39" s="97">
        <f t="shared" si="12"/>
        <v>8.8738193267134894E-3</v>
      </c>
      <c r="D39" s="35">
        <f t="shared" si="13"/>
        <v>458000</v>
      </c>
      <c r="E39" s="204"/>
      <c r="F39" s="55">
        <f t="shared" si="21"/>
        <v>8.7396995536465853E-3</v>
      </c>
      <c r="G39" s="37">
        <v>492658</v>
      </c>
      <c r="H39" s="23">
        <f t="shared" si="14"/>
        <v>458000</v>
      </c>
      <c r="I39" s="26">
        <f t="shared" si="3"/>
        <v>458000</v>
      </c>
      <c r="J39" s="27"/>
      <c r="K39" s="27"/>
      <c r="L39" s="91">
        <f t="shared" si="15"/>
        <v>3.5454706612302782E-3</v>
      </c>
      <c r="M39" s="93">
        <v>10000</v>
      </c>
      <c r="N39" s="92">
        <f t="shared" si="16"/>
        <v>2.030456852791878E-2</v>
      </c>
      <c r="O39" s="93">
        <v>40000</v>
      </c>
      <c r="P39" s="92">
        <f t="shared" si="17"/>
        <v>8.7631447170756129E-3</v>
      </c>
      <c r="Q39" s="94">
        <v>350000</v>
      </c>
      <c r="R39" s="92" t="e">
        <f t="shared" si="18"/>
        <v>#DIV/0!</v>
      </c>
      <c r="S39" s="93"/>
      <c r="T39" s="55">
        <f t="shared" si="19"/>
        <v>3.3454987834549877E-3</v>
      </c>
      <c r="U39" s="39">
        <v>11000</v>
      </c>
      <c r="V39" s="92">
        <f t="shared" si="20"/>
        <v>2.1133093525179857E-2</v>
      </c>
      <c r="W39" s="39">
        <v>47000</v>
      </c>
      <c r="X39" s="55">
        <f t="shared" si="22"/>
        <v>0</v>
      </c>
      <c r="Y39" s="95">
        <f>'[1]事業予算試算表(予算書の連動元）'!BZ63</f>
        <v>0</v>
      </c>
      <c r="Z39" s="1"/>
      <c r="AA39" s="1"/>
    </row>
    <row r="40" spans="1:27" s="32" customFormat="1" ht="21.9" customHeight="1" x14ac:dyDescent="0.2">
      <c r="A40" s="196"/>
      <c r="B40" s="119" t="s">
        <v>58</v>
      </c>
      <c r="C40" s="97">
        <f t="shared" si="12"/>
        <v>1.7147008961007509E-3</v>
      </c>
      <c r="D40" s="35">
        <f t="shared" si="13"/>
        <v>88500</v>
      </c>
      <c r="E40" s="204"/>
      <c r="F40" s="55">
        <f t="shared" si="21"/>
        <v>2.2029042686259547E-3</v>
      </c>
      <c r="G40" s="37">
        <v>124178</v>
      </c>
      <c r="H40" s="23">
        <f t="shared" si="14"/>
        <v>88500</v>
      </c>
      <c r="I40" s="26">
        <f t="shared" si="3"/>
        <v>88500</v>
      </c>
      <c r="J40" s="27"/>
      <c r="K40" s="27"/>
      <c r="L40" s="91">
        <f t="shared" si="15"/>
        <v>5.3182059918454178E-3</v>
      </c>
      <c r="M40" s="93">
        <v>15000</v>
      </c>
      <c r="N40" s="92">
        <f t="shared" si="16"/>
        <v>2.7918781725888324E-3</v>
      </c>
      <c r="O40" s="93">
        <v>5500</v>
      </c>
      <c r="P40" s="92">
        <f t="shared" si="17"/>
        <v>1.00150225338007E-3</v>
      </c>
      <c r="Q40" s="94">
        <v>40000</v>
      </c>
      <c r="R40" s="92" t="e">
        <f t="shared" si="18"/>
        <v>#DIV/0!</v>
      </c>
      <c r="S40" s="93">
        <v>0</v>
      </c>
      <c r="T40" s="55">
        <f t="shared" si="19"/>
        <v>8.5158150851581509E-3</v>
      </c>
      <c r="U40" s="39">
        <v>28000</v>
      </c>
      <c r="V40" s="92">
        <f t="shared" si="20"/>
        <v>0</v>
      </c>
      <c r="W40" s="39">
        <f>'[1]事業予算試算表(予算書の連動元）'!BJ64</f>
        <v>0</v>
      </c>
      <c r="X40" s="55">
        <f t="shared" si="22"/>
        <v>0</v>
      </c>
      <c r="Y40" s="95">
        <f>'[1]事業予算試算表(予算書の連動元）'!BZ64</f>
        <v>0</v>
      </c>
      <c r="Z40" s="1"/>
      <c r="AA40" s="1"/>
    </row>
    <row r="41" spans="1:27" s="32" customFormat="1" ht="21.9" customHeight="1" x14ac:dyDescent="0.2">
      <c r="A41" s="196"/>
      <c r="B41" s="119" t="s">
        <v>59</v>
      </c>
      <c r="C41" s="97">
        <f t="shared" si="12"/>
        <v>6.5294260111407121E-3</v>
      </c>
      <c r="D41" s="35">
        <f t="shared" si="13"/>
        <v>337000</v>
      </c>
      <c r="E41" s="204"/>
      <c r="F41" s="55">
        <f t="shared" si="21"/>
        <v>5.2332680446186657E-3</v>
      </c>
      <c r="G41" s="37">
        <v>295000</v>
      </c>
      <c r="H41" s="23">
        <f t="shared" si="14"/>
        <v>337000</v>
      </c>
      <c r="I41" s="26">
        <f t="shared" si="3"/>
        <v>337000</v>
      </c>
      <c r="J41" s="27"/>
      <c r="K41" s="27"/>
      <c r="L41" s="91">
        <f t="shared" si="15"/>
        <v>3.5454706612302782E-3</v>
      </c>
      <c r="M41" s="93">
        <f>'[1]事業予算試算表(予算書の連動元）'!V65</f>
        <v>10000</v>
      </c>
      <c r="N41" s="92">
        <f t="shared" si="16"/>
        <v>1.6751269035532996E-2</v>
      </c>
      <c r="O41" s="93">
        <v>33000</v>
      </c>
      <c r="P41" s="92">
        <f t="shared" si="17"/>
        <v>5.0075112669003509E-3</v>
      </c>
      <c r="Q41" s="94">
        <f>'[1]事業予算試算表(予算書の連動元）'!AL65</f>
        <v>200000</v>
      </c>
      <c r="R41" s="92" t="e">
        <f t="shared" si="18"/>
        <v>#DIV/0!</v>
      </c>
      <c r="S41" s="93">
        <v>0</v>
      </c>
      <c r="T41" s="55">
        <f t="shared" si="19"/>
        <v>1.4598540145985401E-2</v>
      </c>
      <c r="U41" s="39">
        <f>'[1]事業予算試算表(予算書の連動元）'!AX65</f>
        <v>48000</v>
      </c>
      <c r="V41" s="92">
        <f t="shared" si="20"/>
        <v>2.0683453237410072E-2</v>
      </c>
      <c r="W41" s="39">
        <f>'[1]事業予算試算表(予算書の連動元）'!BJ65</f>
        <v>46000</v>
      </c>
      <c r="X41" s="55">
        <f t="shared" si="22"/>
        <v>0</v>
      </c>
      <c r="Y41" s="95">
        <f>'[1]事業予算試算表(予算書の連動元）'!BZ65</f>
        <v>0</v>
      </c>
      <c r="Z41" s="1"/>
      <c r="AA41" s="1"/>
    </row>
    <row r="42" spans="1:27" s="32" customFormat="1" ht="21.9" customHeight="1" x14ac:dyDescent="0.2">
      <c r="A42" s="196"/>
      <c r="B42" s="119" t="s">
        <v>60</v>
      </c>
      <c r="C42" s="97">
        <f t="shared" si="12"/>
        <v>0</v>
      </c>
      <c r="D42" s="35">
        <f t="shared" si="13"/>
        <v>0</v>
      </c>
      <c r="E42" s="204"/>
      <c r="F42" s="55">
        <f t="shared" si="21"/>
        <v>6.1289551753739078E-4</v>
      </c>
      <c r="G42" s="37">
        <v>34549</v>
      </c>
      <c r="H42" s="23">
        <f t="shared" si="14"/>
        <v>0</v>
      </c>
      <c r="I42" s="26">
        <f t="shared" si="3"/>
        <v>0</v>
      </c>
      <c r="J42" s="27"/>
      <c r="K42" s="27"/>
      <c r="L42" s="91">
        <f t="shared" si="15"/>
        <v>0</v>
      </c>
      <c r="M42" s="93">
        <f>'[1]事業予算試算表(予算書の連動元）'!V66</f>
        <v>0</v>
      </c>
      <c r="N42" s="92">
        <f t="shared" si="16"/>
        <v>0</v>
      </c>
      <c r="O42" s="93">
        <f>'[1]事業予算試算表(予算書の連動元）'!X66</f>
        <v>0</v>
      </c>
      <c r="P42" s="92">
        <f t="shared" si="17"/>
        <v>0</v>
      </c>
      <c r="Q42" s="94">
        <f>'[1]事業予算試算表(予算書の連動元）'!AL66</f>
        <v>0</v>
      </c>
      <c r="R42" s="92" t="e">
        <f t="shared" si="18"/>
        <v>#DIV/0!</v>
      </c>
      <c r="S42" s="93">
        <v>0</v>
      </c>
      <c r="T42" s="55">
        <f t="shared" si="19"/>
        <v>0</v>
      </c>
      <c r="U42" s="39">
        <f>'[1]事業予算試算表(予算書の連動元）'!AX66</f>
        <v>0</v>
      </c>
      <c r="V42" s="92">
        <f t="shared" si="20"/>
        <v>0</v>
      </c>
      <c r="W42" s="39">
        <f>'[1]事業予算試算表(予算書の連動元）'!BJ66</f>
        <v>0</v>
      </c>
      <c r="X42" s="55">
        <f t="shared" si="22"/>
        <v>0</v>
      </c>
      <c r="Y42" s="95">
        <f>'[1]事業予算試算表(予算書の連動元）'!BZ66</f>
        <v>0</v>
      </c>
      <c r="Z42" s="1"/>
      <c r="AA42" s="1"/>
    </row>
    <row r="43" spans="1:27" s="32" customFormat="1" ht="21.9" customHeight="1" x14ac:dyDescent="0.2">
      <c r="A43" s="196"/>
      <c r="B43" s="119" t="s">
        <v>61</v>
      </c>
      <c r="C43" s="97">
        <f t="shared" si="12"/>
        <v>2.1816420440784693E-3</v>
      </c>
      <c r="D43" s="35">
        <f t="shared" si="13"/>
        <v>112600</v>
      </c>
      <c r="E43" s="204"/>
      <c r="F43" s="55">
        <f t="shared" si="21"/>
        <v>1.7213726489543309E-3</v>
      </c>
      <c r="G43" s="37">
        <v>97034</v>
      </c>
      <c r="H43" s="23">
        <f t="shared" si="14"/>
        <v>112600</v>
      </c>
      <c r="I43" s="26">
        <f t="shared" si="3"/>
        <v>112600</v>
      </c>
      <c r="J43" s="27"/>
      <c r="K43" s="27"/>
      <c r="L43" s="91">
        <f t="shared" si="15"/>
        <v>2.1272823967381671E-4</v>
      </c>
      <c r="M43" s="93">
        <v>600</v>
      </c>
      <c r="N43" s="92">
        <f t="shared" si="16"/>
        <v>1.5228426395939086E-3</v>
      </c>
      <c r="O43" s="93">
        <v>3000</v>
      </c>
      <c r="P43" s="92">
        <f t="shared" si="17"/>
        <v>2.5037556334501754E-3</v>
      </c>
      <c r="Q43" s="94">
        <v>100000</v>
      </c>
      <c r="R43" s="92" t="e">
        <f t="shared" si="18"/>
        <v>#DIV/0!</v>
      </c>
      <c r="S43" s="93"/>
      <c r="T43" s="55">
        <f t="shared" si="19"/>
        <v>6.0827250608272508E-4</v>
      </c>
      <c r="U43" s="39">
        <v>2000</v>
      </c>
      <c r="V43" s="92">
        <f t="shared" si="20"/>
        <v>2.0233812949640288E-3</v>
      </c>
      <c r="W43" s="39">
        <v>4500</v>
      </c>
      <c r="X43" s="55">
        <f t="shared" si="22"/>
        <v>1.8248175182481751E-3</v>
      </c>
      <c r="Y43" s="95">
        <v>2500</v>
      </c>
      <c r="Z43" s="1"/>
      <c r="AA43" s="1"/>
    </row>
    <row r="44" spans="1:27" s="32" customFormat="1" ht="21.9" customHeight="1" x14ac:dyDescent="0.2">
      <c r="A44" s="196"/>
      <c r="B44" s="119" t="s">
        <v>62</v>
      </c>
      <c r="C44" s="97">
        <f t="shared" si="12"/>
        <v>7.4497457011382905E-3</v>
      </c>
      <c r="D44" s="35">
        <f t="shared" si="13"/>
        <v>384500</v>
      </c>
      <c r="E44" s="204"/>
      <c r="F44" s="55">
        <f t="shared" si="21"/>
        <v>1.3098426418388605E-2</v>
      </c>
      <c r="G44" s="37">
        <v>738360</v>
      </c>
      <c r="H44" s="23">
        <f t="shared" si="14"/>
        <v>384500</v>
      </c>
      <c r="I44" s="26">
        <f t="shared" si="3"/>
        <v>384500</v>
      </c>
      <c r="J44" s="27"/>
      <c r="K44" s="27"/>
      <c r="L44" s="91">
        <f t="shared" si="15"/>
        <v>1.950008863676653E-3</v>
      </c>
      <c r="M44" s="93">
        <v>5500</v>
      </c>
      <c r="N44" s="92">
        <f t="shared" si="16"/>
        <v>2.5380710659898475E-3</v>
      </c>
      <c r="O44" s="93">
        <v>5000</v>
      </c>
      <c r="P44" s="92">
        <f t="shared" si="17"/>
        <v>7.5112669003505259E-3</v>
      </c>
      <c r="Q44" s="94">
        <f>'[1]事業予算試算表(予算書の連動元）'!AL68</f>
        <v>300000</v>
      </c>
      <c r="R44" s="92" t="e">
        <f t="shared" si="18"/>
        <v>#DIV/0!</v>
      </c>
      <c r="S44" s="93">
        <v>0</v>
      </c>
      <c r="T44" s="55">
        <f t="shared" si="19"/>
        <v>1.3381995133819951E-2</v>
      </c>
      <c r="U44" s="39">
        <v>44000</v>
      </c>
      <c r="V44" s="92">
        <f t="shared" si="20"/>
        <v>1.3489208633093525E-2</v>
      </c>
      <c r="W44" s="39">
        <f>'[1]事業予算試算表(予算書の連動元）'!BJ68</f>
        <v>30000</v>
      </c>
      <c r="X44" s="55">
        <f t="shared" si="22"/>
        <v>0</v>
      </c>
      <c r="Y44" s="95">
        <f>'[1]事業予算試算表(予算書の連動元）'!BZ68</f>
        <v>0</v>
      </c>
      <c r="Z44" s="1"/>
      <c r="AA44" s="1"/>
    </row>
    <row r="45" spans="1:27" s="32" customFormat="1" ht="21.9" customHeight="1" x14ac:dyDescent="0.2">
      <c r="A45" s="196"/>
      <c r="B45" s="119" t="s">
        <v>63</v>
      </c>
      <c r="C45" s="97">
        <f t="shared" si="12"/>
        <v>1.0850084766287236E-3</v>
      </c>
      <c r="D45" s="35">
        <f t="shared" si="13"/>
        <v>56000</v>
      </c>
      <c r="E45" s="204"/>
      <c r="F45" s="55">
        <f t="shared" si="21"/>
        <v>1.8023729943500218E-3</v>
      </c>
      <c r="G45" s="37">
        <v>101600</v>
      </c>
      <c r="H45" s="23">
        <f t="shared" si="14"/>
        <v>56000</v>
      </c>
      <c r="I45" s="26">
        <f t="shared" si="3"/>
        <v>56000</v>
      </c>
      <c r="J45" s="27"/>
      <c r="K45" s="27"/>
      <c r="L45" s="91">
        <f t="shared" si="15"/>
        <v>1.772735330615139E-2</v>
      </c>
      <c r="M45" s="93">
        <v>50000</v>
      </c>
      <c r="N45" s="92">
        <f t="shared" si="16"/>
        <v>0</v>
      </c>
      <c r="O45" s="93">
        <f>'[1]事業予算試算表(予算書の連動元）'!X69</f>
        <v>0</v>
      </c>
      <c r="P45" s="92">
        <f t="shared" si="17"/>
        <v>1.5022533800701052E-4</v>
      </c>
      <c r="Q45" s="94">
        <v>6000</v>
      </c>
      <c r="R45" s="92" t="e">
        <f t="shared" si="18"/>
        <v>#DIV/0!</v>
      </c>
      <c r="S45" s="93">
        <v>0</v>
      </c>
      <c r="T45" s="55">
        <f t="shared" si="19"/>
        <v>0</v>
      </c>
      <c r="U45" s="39">
        <f>'[1]事業予算試算表(予算書の連動元）'!AX69</f>
        <v>0</v>
      </c>
      <c r="V45" s="92">
        <f t="shared" si="20"/>
        <v>0</v>
      </c>
      <c r="W45" s="39">
        <f>'[1]事業予算試算表(予算書の連動元）'!BJ69</f>
        <v>0</v>
      </c>
      <c r="X45" s="55">
        <f t="shared" si="22"/>
        <v>0</v>
      </c>
      <c r="Y45" s="95">
        <f>'[1]事業予算試算表(予算書の連動元）'!BZ69</f>
        <v>0</v>
      </c>
      <c r="Z45" s="1"/>
      <c r="AA45" s="1"/>
    </row>
    <row r="46" spans="1:27" s="32" customFormat="1" ht="21.9" customHeight="1" x14ac:dyDescent="0.2">
      <c r="A46" s="196"/>
      <c r="B46" s="119" t="s">
        <v>64</v>
      </c>
      <c r="C46" s="97">
        <f t="shared" si="12"/>
        <v>9.6875756841850323E-6</v>
      </c>
      <c r="D46" s="35">
        <f t="shared" si="13"/>
        <v>500</v>
      </c>
      <c r="E46" s="204"/>
      <c r="F46" s="55">
        <f t="shared" si="21"/>
        <v>0</v>
      </c>
      <c r="G46" s="37">
        <v>0</v>
      </c>
      <c r="H46" s="23">
        <f t="shared" si="14"/>
        <v>500</v>
      </c>
      <c r="I46" s="26">
        <f t="shared" si="3"/>
        <v>500</v>
      </c>
      <c r="J46" s="27"/>
      <c r="K46" s="27"/>
      <c r="L46" s="91">
        <f t="shared" si="15"/>
        <v>1.7727353306151391E-4</v>
      </c>
      <c r="M46" s="93">
        <f>'[1]事業予算試算表(予算書の連動元）'!V70</f>
        <v>500</v>
      </c>
      <c r="N46" s="92">
        <f t="shared" si="16"/>
        <v>0</v>
      </c>
      <c r="O46" s="93">
        <f>'[1]事業予算試算表(予算書の連動元）'!X70</f>
        <v>0</v>
      </c>
      <c r="P46" s="92">
        <f t="shared" si="17"/>
        <v>0</v>
      </c>
      <c r="Q46" s="94">
        <f>'[1]事業予算試算表(予算書の連動元）'!AL70</f>
        <v>0</v>
      </c>
      <c r="R46" s="92" t="e">
        <f t="shared" si="18"/>
        <v>#DIV/0!</v>
      </c>
      <c r="S46" s="93">
        <v>0</v>
      </c>
      <c r="T46" s="55">
        <f t="shared" si="19"/>
        <v>0</v>
      </c>
      <c r="U46" s="39">
        <f>'[1]事業予算試算表(予算書の連動元）'!AX70</f>
        <v>0</v>
      </c>
      <c r="V46" s="92">
        <f t="shared" si="20"/>
        <v>0</v>
      </c>
      <c r="W46" s="39">
        <f>'[1]事業予算試算表(予算書の連動元）'!BJ70</f>
        <v>0</v>
      </c>
      <c r="X46" s="55">
        <f t="shared" si="22"/>
        <v>0</v>
      </c>
      <c r="Y46" s="95">
        <f>'[1]事業予算試算表(予算書の連動元）'!BZ70</f>
        <v>0</v>
      </c>
      <c r="Z46" s="1"/>
      <c r="AA46" s="1"/>
    </row>
    <row r="47" spans="1:27" s="32" customFormat="1" ht="21.9" customHeight="1" x14ac:dyDescent="0.2">
      <c r="A47" s="196"/>
      <c r="B47" s="119" t="s">
        <v>65</v>
      </c>
      <c r="C47" s="97">
        <f t="shared" si="12"/>
        <v>9.6875756841850323E-4</v>
      </c>
      <c r="D47" s="35">
        <f t="shared" si="13"/>
        <v>50000</v>
      </c>
      <c r="E47" s="204"/>
      <c r="F47" s="55">
        <f t="shared" si="21"/>
        <v>1.339361821588845E-3</v>
      </c>
      <c r="G47" s="37">
        <v>75500</v>
      </c>
      <c r="H47" s="23">
        <f t="shared" si="14"/>
        <v>50000</v>
      </c>
      <c r="I47" s="26">
        <f t="shared" si="3"/>
        <v>50000</v>
      </c>
      <c r="J47" s="27"/>
      <c r="K47" s="27"/>
      <c r="L47" s="91">
        <f t="shared" si="15"/>
        <v>0</v>
      </c>
      <c r="M47" s="93">
        <f>'[1]事業予算試算表(予算書の連動元）'!V71</f>
        <v>0</v>
      </c>
      <c r="N47" s="92">
        <f t="shared" si="16"/>
        <v>0</v>
      </c>
      <c r="O47" s="93">
        <f>'[1]事業予算試算表(予算書の連動元）'!X71</f>
        <v>0</v>
      </c>
      <c r="P47" s="92">
        <f t="shared" si="17"/>
        <v>1.2518778167250877E-3</v>
      </c>
      <c r="Q47" s="94">
        <v>50000</v>
      </c>
      <c r="R47" s="92" t="e">
        <f t="shared" si="18"/>
        <v>#DIV/0!</v>
      </c>
      <c r="S47" s="93">
        <v>0</v>
      </c>
      <c r="T47" s="55">
        <f t="shared" si="19"/>
        <v>0</v>
      </c>
      <c r="U47" s="39">
        <f>'[1]事業予算試算表(予算書の連動元）'!AX71</f>
        <v>0</v>
      </c>
      <c r="V47" s="92">
        <f t="shared" si="20"/>
        <v>0</v>
      </c>
      <c r="W47" s="39">
        <f>'[1]事業予算試算表(予算書の連動元）'!BJ71</f>
        <v>0</v>
      </c>
      <c r="X47" s="55">
        <f t="shared" si="22"/>
        <v>0</v>
      </c>
      <c r="Y47" s="95">
        <f>'[1]事業予算試算表(予算書の連動元）'!BZ71</f>
        <v>0</v>
      </c>
      <c r="Z47" s="1"/>
      <c r="AA47" s="1"/>
    </row>
    <row r="48" spans="1:27" s="32" customFormat="1" ht="21.9" customHeight="1" x14ac:dyDescent="0.2">
      <c r="A48" s="196"/>
      <c r="B48" s="119" t="s">
        <v>66</v>
      </c>
      <c r="C48" s="97">
        <f t="shared" si="12"/>
        <v>1.9258900460159847E-2</v>
      </c>
      <c r="D48" s="35">
        <f t="shared" si="13"/>
        <v>994000</v>
      </c>
      <c r="E48" s="204"/>
      <c r="F48" s="55">
        <f t="shared" si="21"/>
        <v>1.8803682020956843E-2</v>
      </c>
      <c r="G48" s="37">
        <v>1059966</v>
      </c>
      <c r="H48" s="23">
        <f t="shared" si="14"/>
        <v>994000</v>
      </c>
      <c r="I48" s="26">
        <f t="shared" si="3"/>
        <v>994000</v>
      </c>
      <c r="J48" s="27"/>
      <c r="K48" s="27"/>
      <c r="L48" s="91">
        <f t="shared" si="15"/>
        <v>2.5881935826981031E-2</v>
      </c>
      <c r="M48" s="93">
        <v>73000</v>
      </c>
      <c r="N48" s="92">
        <f t="shared" si="16"/>
        <v>2.6903553299492386E-2</v>
      </c>
      <c r="O48" s="93">
        <v>53000</v>
      </c>
      <c r="P48" s="36">
        <f t="shared" si="17"/>
        <v>1.8903355032548825E-2</v>
      </c>
      <c r="Q48" s="94">
        <v>755000</v>
      </c>
      <c r="R48" s="92" t="e">
        <f t="shared" si="18"/>
        <v>#DIV/0!</v>
      </c>
      <c r="S48" s="93"/>
      <c r="T48" s="55">
        <f t="shared" si="19"/>
        <v>4.5620437956204376E-3</v>
      </c>
      <c r="U48" s="39">
        <v>15000</v>
      </c>
      <c r="V48" s="92">
        <f t="shared" si="20"/>
        <v>4.0467625899280574E-2</v>
      </c>
      <c r="W48" s="39">
        <v>90000</v>
      </c>
      <c r="X48" s="55">
        <f t="shared" si="22"/>
        <v>5.8394160583941602E-3</v>
      </c>
      <c r="Y48" s="95">
        <v>8000</v>
      </c>
      <c r="Z48" s="1"/>
      <c r="AA48" s="1"/>
    </row>
    <row r="49" spans="1:27" s="32" customFormat="1" ht="21.9" customHeight="1" x14ac:dyDescent="0.2">
      <c r="A49" s="196"/>
      <c r="B49" s="119" t="s">
        <v>67</v>
      </c>
      <c r="C49" s="97">
        <f t="shared" si="12"/>
        <v>5.5025429886170981E-4</v>
      </c>
      <c r="D49" s="35">
        <f t="shared" si="13"/>
        <v>28400</v>
      </c>
      <c r="E49" s="204"/>
      <c r="F49" s="55">
        <f t="shared" si="21"/>
        <v>5.1067826169639847E-4</v>
      </c>
      <c r="G49" s="37">
        <v>28787</v>
      </c>
      <c r="H49" s="23">
        <f t="shared" si="14"/>
        <v>28400</v>
      </c>
      <c r="I49" s="26">
        <f t="shared" si="3"/>
        <v>28400</v>
      </c>
      <c r="J49" s="27"/>
      <c r="K49" s="27"/>
      <c r="L49" s="91">
        <f t="shared" si="15"/>
        <v>1.4181882644921114E-4</v>
      </c>
      <c r="M49" s="93">
        <v>400</v>
      </c>
      <c r="N49" s="92">
        <f t="shared" si="16"/>
        <v>2.5380710659898478E-4</v>
      </c>
      <c r="O49" s="93">
        <v>500</v>
      </c>
      <c r="P49" s="121">
        <f t="shared" si="17"/>
        <v>5.7586379569354027E-4</v>
      </c>
      <c r="Q49" s="94">
        <v>23000</v>
      </c>
      <c r="R49" s="92" t="e">
        <f t="shared" si="18"/>
        <v>#DIV/0!</v>
      </c>
      <c r="S49" s="93"/>
      <c r="T49" s="55">
        <f t="shared" si="19"/>
        <v>6.0827250608272508E-4</v>
      </c>
      <c r="U49" s="39">
        <v>2000</v>
      </c>
      <c r="V49" s="92">
        <f t="shared" si="20"/>
        <v>6.7446043165467629E-4</v>
      </c>
      <c r="W49" s="39">
        <v>1500</v>
      </c>
      <c r="X49" s="55">
        <f t="shared" si="22"/>
        <v>7.2992700729927003E-4</v>
      </c>
      <c r="Y49" s="95">
        <v>1000</v>
      </c>
      <c r="Z49" s="1"/>
      <c r="AA49" s="1"/>
    </row>
    <row r="50" spans="1:27" s="32" customFormat="1" ht="21.9" customHeight="1" x14ac:dyDescent="0.2">
      <c r="A50" s="196"/>
      <c r="B50" s="119" t="s">
        <v>68</v>
      </c>
      <c r="C50" s="97">
        <f t="shared" si="12"/>
        <v>0</v>
      </c>
      <c r="D50" s="35">
        <f t="shared" si="13"/>
        <v>0</v>
      </c>
      <c r="E50" s="204"/>
      <c r="F50" s="55">
        <f t="shared" si="21"/>
        <v>1.3127519840738349E-4</v>
      </c>
      <c r="G50" s="37">
        <v>7400</v>
      </c>
      <c r="H50" s="23">
        <f t="shared" si="14"/>
        <v>0</v>
      </c>
      <c r="I50" s="26">
        <f t="shared" si="3"/>
        <v>0</v>
      </c>
      <c r="J50" s="27"/>
      <c r="K50" s="27"/>
      <c r="L50" s="91">
        <f t="shared" si="15"/>
        <v>0</v>
      </c>
      <c r="M50" s="93">
        <f>'[1]事業予算試算表(予算書の連動元）'!V74</f>
        <v>0</v>
      </c>
      <c r="N50" s="92">
        <f t="shared" si="16"/>
        <v>0</v>
      </c>
      <c r="O50" s="93">
        <f>'[1]事業予算試算表(予算書の連動元）'!X74</f>
        <v>0</v>
      </c>
      <c r="P50" s="121">
        <f t="shared" si="17"/>
        <v>0</v>
      </c>
      <c r="Q50" s="94">
        <f>'[1]事業予算試算表(予算書の連動元）'!AL74</f>
        <v>0</v>
      </c>
      <c r="R50" s="36" t="e">
        <f t="shared" si="18"/>
        <v>#DIV/0!</v>
      </c>
      <c r="S50" s="93"/>
      <c r="T50" s="55">
        <f t="shared" si="19"/>
        <v>0</v>
      </c>
      <c r="U50" s="39">
        <f>'[1]事業予算試算表(予算書の連動元）'!AX74</f>
        <v>0</v>
      </c>
      <c r="V50" s="92">
        <f t="shared" si="20"/>
        <v>0</v>
      </c>
      <c r="W50" s="39">
        <f>'[1]事業予算試算表(予算書の連動元）'!BJ74</f>
        <v>0</v>
      </c>
      <c r="X50" s="55">
        <f t="shared" si="22"/>
        <v>0</v>
      </c>
      <c r="Y50" s="95">
        <f>'[1]事業予算試算表(予算書の連動元）'!BZ74</f>
        <v>0</v>
      </c>
      <c r="Z50" s="1"/>
      <c r="AA50" s="1"/>
    </row>
    <row r="51" spans="1:27" s="32" customFormat="1" ht="21.9" customHeight="1" x14ac:dyDescent="0.2">
      <c r="A51" s="196"/>
      <c r="B51" s="96" t="s">
        <v>69</v>
      </c>
      <c r="C51" s="97">
        <f t="shared" si="12"/>
        <v>5.2312908694599175E-4</v>
      </c>
      <c r="D51" s="35">
        <f t="shared" si="13"/>
        <v>27000</v>
      </c>
      <c r="E51" s="204"/>
      <c r="F51" s="55">
        <f t="shared" si="21"/>
        <v>7.9339891534754305E-4</v>
      </c>
      <c r="G51" s="37">
        <v>44724</v>
      </c>
      <c r="H51" s="23">
        <f t="shared" si="14"/>
        <v>27000</v>
      </c>
      <c r="I51" s="26">
        <f t="shared" si="3"/>
        <v>27000</v>
      </c>
      <c r="J51" s="27"/>
      <c r="K51" s="27"/>
      <c r="L51" s="91">
        <f t="shared" si="15"/>
        <v>0</v>
      </c>
      <c r="M51" s="93">
        <f>'[1]事業予算試算表(予算書の連動元）'!V75</f>
        <v>0</v>
      </c>
      <c r="N51" s="92">
        <f t="shared" si="16"/>
        <v>0</v>
      </c>
      <c r="O51" s="93">
        <f>'[1]事業予算試算表(予算書の連動元）'!X75</f>
        <v>0</v>
      </c>
      <c r="P51" s="121">
        <f t="shared" si="17"/>
        <v>3.0045067601402103E-4</v>
      </c>
      <c r="Q51" s="94">
        <v>12000</v>
      </c>
      <c r="R51" s="121" t="e">
        <f t="shared" si="18"/>
        <v>#DIV/0!</v>
      </c>
      <c r="S51" s="93"/>
      <c r="T51" s="55">
        <f t="shared" si="19"/>
        <v>4.5620437956204376E-3</v>
      </c>
      <c r="U51" s="39">
        <v>15000</v>
      </c>
      <c r="V51" s="40">
        <f t="shared" si="20"/>
        <v>0</v>
      </c>
      <c r="W51" s="39">
        <f>'[1]事業予算試算表(予算書の連動元）'!BJ75</f>
        <v>0</v>
      </c>
      <c r="X51" s="55">
        <f t="shared" si="22"/>
        <v>0</v>
      </c>
      <c r="Y51" s="95">
        <f>'[1]事業予算試算表(予算書の連動元）'!BZ75</f>
        <v>0</v>
      </c>
      <c r="Z51" s="1"/>
      <c r="AA51" s="1"/>
    </row>
    <row r="52" spans="1:27" s="32" customFormat="1" ht="21.9" customHeight="1" x14ac:dyDescent="0.2">
      <c r="A52" s="196"/>
      <c r="B52" s="96" t="s">
        <v>70</v>
      </c>
      <c r="C52" s="97">
        <f t="shared" si="12"/>
        <v>1.453136352627755E-3</v>
      </c>
      <c r="D52" s="35">
        <f t="shared" si="13"/>
        <v>75000</v>
      </c>
      <c r="E52" s="204"/>
      <c r="F52" s="55">
        <f t="shared" si="21"/>
        <v>1.8500046035018901E-3</v>
      </c>
      <c r="G52" s="37">
        <v>104285</v>
      </c>
      <c r="H52" s="23">
        <f t="shared" si="14"/>
        <v>75000</v>
      </c>
      <c r="I52" s="26">
        <f t="shared" si="3"/>
        <v>75000</v>
      </c>
      <c r="J52" s="27"/>
      <c r="K52" s="27"/>
      <c r="L52" s="91">
        <f t="shared" si="15"/>
        <v>0</v>
      </c>
      <c r="M52" s="93">
        <f>'[1]事業予算試算表(予算書の連動元）'!V76</f>
        <v>0</v>
      </c>
      <c r="N52" s="92">
        <f t="shared" si="16"/>
        <v>0</v>
      </c>
      <c r="O52" s="93">
        <f>'[1]事業予算試算表(予算書の連動元）'!X76</f>
        <v>0</v>
      </c>
      <c r="P52" s="121">
        <f t="shared" si="17"/>
        <v>1.2518778167250877E-3</v>
      </c>
      <c r="Q52" s="94">
        <v>50000</v>
      </c>
      <c r="R52" s="121" t="e">
        <f t="shared" si="18"/>
        <v>#DIV/0!</v>
      </c>
      <c r="S52" s="93">
        <v>0</v>
      </c>
      <c r="T52" s="55">
        <f t="shared" si="19"/>
        <v>6.082725060827251E-3</v>
      </c>
      <c r="U52" s="39">
        <v>20000</v>
      </c>
      <c r="V52" s="92">
        <f t="shared" si="20"/>
        <v>2.2482014388489208E-3</v>
      </c>
      <c r="W52" s="39">
        <f>'[1]事業予算試算表(予算書の連動元）'!BJ76</f>
        <v>5000</v>
      </c>
      <c r="X52" s="55">
        <f t="shared" si="22"/>
        <v>0</v>
      </c>
      <c r="Y52" s="95">
        <f>'[1]事業予算試算表(予算書の連動元）'!BZ76</f>
        <v>0</v>
      </c>
      <c r="Z52" s="1"/>
      <c r="AA52" s="1"/>
    </row>
    <row r="53" spans="1:27" s="134" customFormat="1" ht="21.9" customHeight="1" x14ac:dyDescent="0.2">
      <c r="A53" s="202"/>
      <c r="B53" s="119" t="s">
        <v>71</v>
      </c>
      <c r="C53" s="122">
        <f t="shared" si="12"/>
        <v>0</v>
      </c>
      <c r="D53" s="123">
        <f>M53+O53+Q53+S53+W53+Y53</f>
        <v>0</v>
      </c>
      <c r="E53" s="205"/>
      <c r="F53" s="55">
        <f t="shared" si="21"/>
        <v>8.5328878964799257E-6</v>
      </c>
      <c r="G53" s="124">
        <v>481</v>
      </c>
      <c r="H53" s="125">
        <f t="shared" si="14"/>
        <v>0</v>
      </c>
      <c r="I53" s="126">
        <f t="shared" si="3"/>
        <v>0</v>
      </c>
      <c r="J53" s="27"/>
      <c r="K53" s="127"/>
      <c r="L53" s="128">
        <f t="shared" si="15"/>
        <v>0</v>
      </c>
      <c r="M53" s="39">
        <f>'[1]事業予算試算表(予算書の連動元）'!V77</f>
        <v>0</v>
      </c>
      <c r="N53" s="129">
        <f t="shared" si="16"/>
        <v>0</v>
      </c>
      <c r="O53" s="93">
        <f>'[1]事業予算試算表(予算書の連動元）'!X77</f>
        <v>0</v>
      </c>
      <c r="P53" s="130">
        <f t="shared" si="17"/>
        <v>0</v>
      </c>
      <c r="Q53" s="94">
        <f>'[1]事業予算試算表(予算書の連動元）'!AL77</f>
        <v>0</v>
      </c>
      <c r="R53" s="130" t="e">
        <f t="shared" si="18"/>
        <v>#DIV/0!</v>
      </c>
      <c r="S53" s="131">
        <v>0</v>
      </c>
      <c r="T53" s="129">
        <f t="shared" si="19"/>
        <v>0</v>
      </c>
      <c r="U53" s="39">
        <f>'[1]事業予算試算表(予算書の連動元）'!AX77</f>
        <v>0</v>
      </c>
      <c r="V53" s="132">
        <f t="shared" si="20"/>
        <v>0</v>
      </c>
      <c r="W53" s="39">
        <f>'[1]事業予算試算表(予算書の連動元）'!BJ77</f>
        <v>0</v>
      </c>
      <c r="X53" s="133">
        <f>Y53/$Y$55</f>
        <v>0</v>
      </c>
      <c r="Y53" s="95">
        <f>'[1]事業予算試算表(予算書の連動元）'!BZ77</f>
        <v>0</v>
      </c>
      <c r="Z53" s="1"/>
      <c r="AA53" s="1"/>
    </row>
    <row r="54" spans="1:27" s="148" customFormat="1" ht="21.9" customHeight="1" thickBot="1" x14ac:dyDescent="0.25">
      <c r="A54" s="135" t="s">
        <v>72</v>
      </c>
      <c r="B54" s="136"/>
      <c r="C54" s="137"/>
      <c r="D54" s="138"/>
      <c r="E54" s="139"/>
      <c r="F54" s="24"/>
      <c r="G54" s="140"/>
      <c r="H54" s="23">
        <f t="shared" si="14"/>
        <v>0</v>
      </c>
      <c r="I54" s="141">
        <f t="shared" si="3"/>
        <v>0</v>
      </c>
      <c r="J54" s="142"/>
      <c r="K54" s="127"/>
      <c r="L54" s="28"/>
      <c r="M54" s="143"/>
      <c r="N54" s="144"/>
      <c r="O54" s="145"/>
      <c r="P54" s="144"/>
      <c r="Q54" s="145"/>
      <c r="R54" s="144"/>
      <c r="S54" s="145"/>
      <c r="T54" s="144"/>
      <c r="U54" s="145"/>
      <c r="V54" s="146"/>
      <c r="W54" s="29"/>
      <c r="X54" s="24"/>
      <c r="Y54" s="25"/>
      <c r="Z54" s="147"/>
      <c r="AA54" s="147"/>
    </row>
    <row r="55" spans="1:27" s="32" customFormat="1" ht="21.9" customHeight="1" thickBot="1" x14ac:dyDescent="0.25">
      <c r="A55" s="206" t="s">
        <v>73</v>
      </c>
      <c r="B55" s="207"/>
      <c r="C55" s="149">
        <f>SUM(C22:C53)</f>
        <v>0.99999999999999989</v>
      </c>
      <c r="D55" s="208">
        <f>SUM(D22:D53)</f>
        <v>51612500</v>
      </c>
      <c r="E55" s="209"/>
      <c r="F55" s="149">
        <v>1</v>
      </c>
      <c r="G55" s="150">
        <f>SUM(G22:G53)</f>
        <v>56370130</v>
      </c>
      <c r="H55" s="23">
        <f>SUM(H22:H54)</f>
        <v>51062500</v>
      </c>
      <c r="I55" s="73">
        <f t="shared" si="3"/>
        <v>51612500</v>
      </c>
      <c r="J55" s="27"/>
      <c r="K55" s="127"/>
      <c r="L55" s="74">
        <f>M55/$D$55</f>
        <v>5.4647614434487769E-2</v>
      </c>
      <c r="M55" s="151">
        <f>SUM(M22:M54)</f>
        <v>2820500</v>
      </c>
      <c r="N55" s="76">
        <f>O55/$D$55</f>
        <v>3.8169048195689032E-2</v>
      </c>
      <c r="O55" s="151">
        <f>SUM(O22:O54)</f>
        <v>1970000</v>
      </c>
      <c r="P55" s="76">
        <f>Q55/$D$55</f>
        <v>0.77384354565270042</v>
      </c>
      <c r="Q55" s="77">
        <f>SUM(Q22:Q54)</f>
        <v>39940000</v>
      </c>
      <c r="R55" s="76">
        <f>S55/$D$55</f>
        <v>0</v>
      </c>
      <c r="S55" s="151">
        <f>SUM(S22:S54)</f>
        <v>0</v>
      </c>
      <c r="T55" s="76">
        <f>U55/$D$55</f>
        <v>6.370549769920078E-2</v>
      </c>
      <c r="U55" s="77">
        <f>SUM(U22:U53)</f>
        <v>3288000</v>
      </c>
      <c r="V55" s="76">
        <f>W55/$D$55</f>
        <v>4.3090336643255026E-2</v>
      </c>
      <c r="W55" s="77">
        <f>SUM(W22:W53)</f>
        <v>2224000</v>
      </c>
      <c r="X55" s="76">
        <f>Y55/$D$55</f>
        <v>2.6543957374666988E-2</v>
      </c>
      <c r="Y55" s="150">
        <f>SUM(Y22:Y53)</f>
        <v>1370000</v>
      </c>
      <c r="Z55" s="1">
        <f>M55+O55+Q55+S55+W55+Y55</f>
        <v>48324500</v>
      </c>
      <c r="AA55" s="1"/>
    </row>
    <row r="56" spans="1:27" ht="27" customHeight="1" thickBot="1" x14ac:dyDescent="0.25">
      <c r="A56" s="183" t="s">
        <v>74</v>
      </c>
      <c r="B56" s="184"/>
      <c r="C56" s="185">
        <f>E20-D55</f>
        <v>0</v>
      </c>
      <c r="D56" s="186"/>
      <c r="E56" s="187"/>
      <c r="F56" s="152"/>
      <c r="G56" s="153">
        <f>G20-G55</f>
        <v>543492</v>
      </c>
      <c r="H56" s="23"/>
      <c r="I56" s="73">
        <f>I20-I55</f>
        <v>0</v>
      </c>
      <c r="J56" s="1"/>
      <c r="K56" s="1"/>
      <c r="L56" s="154"/>
      <c r="M56" s="155">
        <f>M20-M55</f>
        <v>-2630000</v>
      </c>
      <c r="N56" s="156"/>
      <c r="O56" s="155">
        <f>O20-O55</f>
        <v>0</v>
      </c>
      <c r="P56" s="156"/>
      <c r="Q56" s="155">
        <f>Q20-Q55</f>
        <v>2380000</v>
      </c>
      <c r="R56" s="156"/>
      <c r="S56" s="155">
        <f>S20-S55</f>
        <v>0</v>
      </c>
      <c r="T56" s="156"/>
      <c r="U56" s="155">
        <f>U20-U55</f>
        <v>100000</v>
      </c>
      <c r="V56" s="157"/>
      <c r="W56" s="158">
        <f>W20-W55</f>
        <v>100000</v>
      </c>
      <c r="X56" s="159"/>
      <c r="Y56" s="158">
        <f>Y20-Y55</f>
        <v>50000</v>
      </c>
    </row>
    <row r="57" spans="1:27" ht="27" customHeight="1" thickBot="1" x14ac:dyDescent="0.25">
      <c r="A57" s="188" t="s">
        <v>75</v>
      </c>
      <c r="B57" s="189"/>
      <c r="C57" s="185">
        <f>G58</f>
        <v>11105935</v>
      </c>
      <c r="D57" s="186"/>
      <c r="E57" s="187"/>
      <c r="F57" s="160"/>
      <c r="G57" s="150">
        <v>10562443</v>
      </c>
      <c r="H57" s="23" t="e">
        <f>M57+Q57+S57+U57+W57+Y57+O57</f>
        <v>#VALUE!</v>
      </c>
      <c r="I57" s="73" t="e">
        <f>M57+O57+Q57+S57+U57+W57+Y57</f>
        <v>#VALUE!</v>
      </c>
      <c r="J57" s="1"/>
      <c r="K57" s="1"/>
      <c r="L57" s="161"/>
      <c r="M57" s="162" t="s">
        <v>76</v>
      </c>
      <c r="N57" s="163"/>
      <c r="O57" s="162" t="s">
        <v>77</v>
      </c>
      <c r="P57" s="163"/>
      <c r="Q57" s="162" t="s">
        <v>77</v>
      </c>
      <c r="R57" s="163"/>
      <c r="S57" s="162" t="s">
        <v>77</v>
      </c>
      <c r="T57" s="163"/>
      <c r="U57" s="77">
        <v>0</v>
      </c>
      <c r="V57" s="163"/>
      <c r="W57" s="164" t="s">
        <v>77</v>
      </c>
      <c r="X57" s="160"/>
      <c r="Y57" s="165" t="s">
        <v>77</v>
      </c>
    </row>
    <row r="58" spans="1:27" ht="27" customHeight="1" thickBot="1" x14ac:dyDescent="0.25">
      <c r="A58" s="190" t="s">
        <v>78</v>
      </c>
      <c r="B58" s="191"/>
      <c r="C58" s="192">
        <f>C56+C57</f>
        <v>11105935</v>
      </c>
      <c r="D58" s="193"/>
      <c r="E58" s="194"/>
      <c r="F58" s="166"/>
      <c r="G58" s="167">
        <f>SUM(G56:G57)</f>
        <v>11105935</v>
      </c>
      <c r="H58" s="23"/>
      <c r="I58" s="168" t="e">
        <f>M58+O58+Q58+S58+U58+W58+Y58</f>
        <v>#VALUE!</v>
      </c>
      <c r="J58" s="1"/>
      <c r="K58" s="1"/>
      <c r="L58" s="169"/>
      <c r="M58" s="170" t="s">
        <v>76</v>
      </c>
      <c r="N58" s="171"/>
      <c r="O58" s="170" t="s">
        <v>77</v>
      </c>
      <c r="P58" s="171"/>
      <c r="Q58" s="170" t="s">
        <v>77</v>
      </c>
      <c r="R58" s="171"/>
      <c r="S58" s="170" t="s">
        <v>77</v>
      </c>
      <c r="T58" s="171"/>
      <c r="U58" s="170" t="s">
        <v>77</v>
      </c>
      <c r="V58" s="171"/>
      <c r="W58" s="172" t="s">
        <v>77</v>
      </c>
      <c r="X58" s="173"/>
      <c r="Y58" s="174" t="s">
        <v>77</v>
      </c>
    </row>
    <row r="59" spans="1:27" ht="30" customHeight="1" thickTop="1" x14ac:dyDescent="0.2">
      <c r="A59" s="15"/>
      <c r="G59" s="1"/>
      <c r="H59" s="1"/>
      <c r="I59" s="178"/>
      <c r="J59" s="1"/>
      <c r="K59" s="1"/>
      <c r="L59" s="1"/>
      <c r="M59" s="1"/>
      <c r="O59" s="1"/>
      <c r="Q59" s="1"/>
      <c r="S59" s="179"/>
      <c r="U59" s="1"/>
      <c r="W59" s="1"/>
      <c r="Y59" s="1"/>
    </row>
    <row r="60" spans="1:27" ht="15" customHeight="1" x14ac:dyDescent="0.2">
      <c r="A60" s="15"/>
      <c r="G60" s="1"/>
      <c r="H60" s="1"/>
      <c r="I60" s="178"/>
      <c r="J60" s="1"/>
      <c r="K60" s="1"/>
      <c r="L60" s="1"/>
      <c r="M60" s="1"/>
      <c r="O60" s="1"/>
      <c r="Q60" s="1"/>
      <c r="S60" s="179"/>
      <c r="U60" s="1"/>
      <c r="W60" s="1"/>
      <c r="Y60" s="1"/>
    </row>
    <row r="61" spans="1:27" ht="15" customHeight="1" x14ac:dyDescent="0.2">
      <c r="A61" s="15"/>
      <c r="G61" s="1"/>
      <c r="H61" s="1"/>
      <c r="I61" s="178"/>
      <c r="J61" s="1"/>
      <c r="K61" s="1"/>
      <c r="L61" s="1"/>
      <c r="M61" s="1"/>
      <c r="O61" s="1"/>
      <c r="Q61" s="1"/>
      <c r="S61" s="179"/>
      <c r="U61" s="1"/>
      <c r="W61" s="1"/>
      <c r="Y61" s="1"/>
    </row>
    <row r="62" spans="1:27" ht="15" customHeight="1" x14ac:dyDescent="0.2">
      <c r="A62" s="15"/>
      <c r="C62" s="180"/>
      <c r="G62" s="1"/>
      <c r="H62" s="1"/>
      <c r="I62" s="178"/>
      <c r="J62" s="1"/>
      <c r="K62" s="1"/>
      <c r="L62" s="1"/>
      <c r="M62" s="1"/>
      <c r="O62" s="1"/>
      <c r="Q62" s="1"/>
      <c r="S62" s="179"/>
      <c r="U62" s="1"/>
      <c r="W62" s="1"/>
      <c r="Y62" s="1"/>
    </row>
  </sheetData>
  <mergeCells count="40">
    <mergeCell ref="B1:M1"/>
    <mergeCell ref="A3:B3"/>
    <mergeCell ref="C3:G3"/>
    <mergeCell ref="A4:B5"/>
    <mergeCell ref="C4:E5"/>
    <mergeCell ref="F4:G5"/>
    <mergeCell ref="I4:I5"/>
    <mergeCell ref="L4:M5"/>
    <mergeCell ref="N4:O5"/>
    <mergeCell ref="P4:Y4"/>
    <mergeCell ref="P5:Q5"/>
    <mergeCell ref="R5:S5"/>
    <mergeCell ref="T5:U5"/>
    <mergeCell ref="V5:W5"/>
    <mergeCell ref="X5:Y5"/>
    <mergeCell ref="A21:G21"/>
    <mergeCell ref="A6:B6"/>
    <mergeCell ref="A7:A8"/>
    <mergeCell ref="E7:E8"/>
    <mergeCell ref="A9:A12"/>
    <mergeCell ref="E9:E12"/>
    <mergeCell ref="A13:A14"/>
    <mergeCell ref="E13:E14"/>
    <mergeCell ref="A15:A16"/>
    <mergeCell ref="E15:E16"/>
    <mergeCell ref="A17:A18"/>
    <mergeCell ref="E17:E18"/>
    <mergeCell ref="A20:B20"/>
    <mergeCell ref="A22:A27"/>
    <mergeCell ref="E22:E27"/>
    <mergeCell ref="A28:A53"/>
    <mergeCell ref="E28:E53"/>
    <mergeCell ref="A55:B55"/>
    <mergeCell ref="D55:E55"/>
    <mergeCell ref="A56:B56"/>
    <mergeCell ref="C56:E56"/>
    <mergeCell ref="A57:B57"/>
    <mergeCell ref="C57:E57"/>
    <mergeCell ref="A58:B58"/>
    <mergeCell ref="C58:E58"/>
  </mergeCells>
  <phoneticPr fontId="2"/>
  <printOptions horizontalCentered="1" verticalCentered="1"/>
  <pageMargins left="0.25" right="0.25" top="0.75" bottom="0.75" header="0.3" footer="0.3"/>
  <pageSetup paperSize="8" scale="5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印刷用予算書</vt:lpstr>
      <vt:lpstr>印刷用予算書!Print_Area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浜松NPOネットワークセンター</dc:creator>
  <cp:lastModifiedBy>浜松NPOネットワークセンター</cp:lastModifiedBy>
  <dcterms:created xsi:type="dcterms:W3CDTF">2019-05-13T06:29:34Z</dcterms:created>
  <dcterms:modified xsi:type="dcterms:W3CDTF">2019-05-13T06:42:44Z</dcterms:modified>
</cp:coreProperties>
</file>