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60" windowWidth="12000" windowHeight="10155" activeTab="1"/>
  </bookViews>
  <sheets>
    <sheet name="資金収支予算書 (全体) " sheetId="7" r:id="rId1"/>
    <sheet name="資金収支予算書（部門別）" sheetId="8" r:id="rId2"/>
    <sheet name="補正予算書 (全体) " sheetId="5" r:id="rId3"/>
    <sheet name="補正予算書（部門別）" sheetId="6" r:id="rId4"/>
  </sheets>
  <definedNames>
    <definedName name="_xlnm.Print_Area" localSheetId="1">'資金収支予算書（部門別）'!$A$1:$G$271</definedName>
    <definedName name="_xlnm.Print_Area" localSheetId="2">'補正予算書 (全体) '!$A$1:$G$100</definedName>
    <definedName name="_xlnm.Print_Area" localSheetId="3">'補正予算書（部門別）'!$A$1:$G$271</definedName>
  </definedNames>
  <calcPr calcId="145621"/>
</workbook>
</file>

<file path=xl/calcChain.xml><?xml version="1.0" encoding="utf-8"?>
<calcChain xmlns="http://schemas.openxmlformats.org/spreadsheetml/2006/main">
  <c r="D175" i="6" l="1"/>
  <c r="D270" i="8"/>
  <c r="D194" i="8"/>
  <c r="F182" i="8"/>
  <c r="E174" i="8"/>
  <c r="E182" i="8"/>
  <c r="D181" i="8"/>
  <c r="E181" i="8"/>
  <c r="F171" i="8"/>
  <c r="F170" i="8"/>
  <c r="F169" i="8"/>
  <c r="F168" i="8"/>
  <c r="E137" i="8" l="1"/>
  <c r="F137" i="8"/>
  <c r="D39" i="7"/>
  <c r="E86" i="8"/>
  <c r="F86" i="8"/>
  <c r="E87" i="8"/>
  <c r="F87" i="8" s="1"/>
  <c r="E88" i="8"/>
  <c r="F88" i="8"/>
  <c r="E89" i="8"/>
  <c r="F89" i="8" s="1"/>
  <c r="D90" i="8"/>
  <c r="E90" i="8"/>
  <c r="E168" i="8"/>
  <c r="E169" i="8"/>
  <c r="E170" i="8"/>
  <c r="E171" i="8"/>
  <c r="E172" i="8"/>
  <c r="E76" i="7" s="1"/>
  <c r="E173" i="8"/>
  <c r="E77" i="7" s="1"/>
  <c r="E250" i="8"/>
  <c r="F250" i="8" s="1"/>
  <c r="E251" i="8"/>
  <c r="F251" i="8" s="1"/>
  <c r="E252" i="8"/>
  <c r="F252" i="8" s="1"/>
  <c r="E253" i="8"/>
  <c r="F253" i="8" s="1"/>
  <c r="D254" i="8"/>
  <c r="D72" i="7"/>
  <c r="D73" i="7"/>
  <c r="D74" i="7"/>
  <c r="D75" i="7"/>
  <c r="D14" i="8"/>
  <c r="D63" i="7"/>
  <c r="D61" i="7"/>
  <c r="E65" i="5"/>
  <c r="D64" i="5"/>
  <c r="D264" i="6"/>
  <c r="D266" i="6" s="1"/>
  <c r="D261" i="6"/>
  <c r="D263" i="6" s="1"/>
  <c r="D257" i="6"/>
  <c r="D255" i="6"/>
  <c r="D254" i="6"/>
  <c r="D246" i="6"/>
  <c r="D230" i="6"/>
  <c r="D219" i="6"/>
  <c r="D214" i="6"/>
  <c r="D211" i="6"/>
  <c r="D209" i="6"/>
  <c r="D207" i="6"/>
  <c r="D205" i="6"/>
  <c r="D204" i="6"/>
  <c r="D188" i="6"/>
  <c r="D186" i="6"/>
  <c r="D190" i="6" s="1"/>
  <c r="D183" i="6"/>
  <c r="D185" i="6" s="1"/>
  <c r="D177" i="6"/>
  <c r="D181" i="6"/>
  <c r="D164" i="6"/>
  <c r="D148" i="6"/>
  <c r="D134" i="6"/>
  <c r="D128" i="6"/>
  <c r="D125" i="6"/>
  <c r="D123" i="6"/>
  <c r="D120" i="6"/>
  <c r="D118" i="6"/>
  <c r="D100" i="6"/>
  <c r="D102" i="6" s="1"/>
  <c r="D97" i="6"/>
  <c r="D99" i="6" s="1"/>
  <c r="D103" i="6" s="1"/>
  <c r="D93" i="6"/>
  <c r="D91" i="6"/>
  <c r="D95" i="6" s="1"/>
  <c r="D96" i="6" s="1"/>
  <c r="D90" i="6"/>
  <c r="D82" i="6"/>
  <c r="D68" i="6"/>
  <c r="D58" i="6"/>
  <c r="D53" i="6"/>
  <c r="D50" i="6"/>
  <c r="D48" i="6"/>
  <c r="D45" i="6"/>
  <c r="D44" i="6" s="1"/>
  <c r="D14" i="6"/>
  <c r="D28" i="6"/>
  <c r="D30" i="6" s="1"/>
  <c r="D25" i="6"/>
  <c r="D27" i="6" s="1"/>
  <c r="D21" i="6"/>
  <c r="D23" i="6" s="1"/>
  <c r="D11" i="6"/>
  <c r="D9" i="6"/>
  <c r="F90" i="8" l="1"/>
  <c r="F73" i="7"/>
  <c r="E73" i="7"/>
  <c r="E74" i="7"/>
  <c r="F75" i="7"/>
  <c r="E72" i="7"/>
  <c r="E75" i="7"/>
  <c r="F72" i="7"/>
  <c r="F74" i="7"/>
  <c r="E254" i="8"/>
  <c r="D166" i="6"/>
  <c r="D191" i="6"/>
  <c r="D13" i="6"/>
  <c r="D24" i="6" s="1"/>
  <c r="D52" i="6"/>
  <c r="D248" i="6"/>
  <c r="D84" i="6"/>
  <c r="D117" i="6"/>
  <c r="D116" i="6" s="1"/>
  <c r="D127" i="6" s="1"/>
  <c r="D167" i="6" s="1"/>
  <c r="D193" i="6" s="1"/>
  <c r="D195" i="6" s="1"/>
  <c r="D213" i="6"/>
  <c r="D259" i="6"/>
  <c r="D260" i="6" s="1"/>
  <c r="D267" i="6"/>
  <c r="D31" i="6"/>
  <c r="D33" i="6" s="1"/>
  <c r="D35" i="6" s="1"/>
  <c r="E78" i="7" l="1"/>
  <c r="F254" i="8"/>
  <c r="D249" i="6"/>
  <c r="D269" i="6" s="1"/>
  <c r="D271" i="6" s="1"/>
  <c r="D85" i="6"/>
  <c r="D105" i="6" s="1"/>
  <c r="D107" i="6" s="1"/>
  <c r="A5" i="7"/>
  <c r="D83" i="7"/>
  <c r="D257" i="8"/>
  <c r="D93" i="8"/>
  <c r="E177" i="6" l="1"/>
  <c r="E83" i="5" l="1"/>
  <c r="D83" i="5"/>
  <c r="D82" i="5"/>
  <c r="E85" i="5"/>
  <c r="D85" i="5"/>
  <c r="E84" i="5"/>
  <c r="D84" i="5"/>
  <c r="D86" i="5" l="1"/>
  <c r="E257" i="6"/>
  <c r="F258" i="6"/>
  <c r="E93" i="6"/>
  <c r="F94" i="6"/>
  <c r="F93" i="6" s="1"/>
  <c r="E93" i="8" s="1"/>
  <c r="F93" i="8" s="1"/>
  <c r="F179" i="6"/>
  <c r="E179" i="8" s="1"/>
  <c r="F179" i="8" s="1"/>
  <c r="E76" i="5"/>
  <c r="E74" i="5"/>
  <c r="D76" i="5"/>
  <c r="D75" i="5"/>
  <c r="D74" i="5"/>
  <c r="D73" i="5"/>
  <c r="F253" i="6"/>
  <c r="E252" i="6"/>
  <c r="F252" i="6" s="1"/>
  <c r="F251" i="6"/>
  <c r="E250" i="6"/>
  <c r="F250" i="6" s="1"/>
  <c r="F89" i="6"/>
  <c r="E88" i="6"/>
  <c r="F87" i="6"/>
  <c r="E86" i="6"/>
  <c r="F86" i="6" s="1"/>
  <c r="F171" i="6"/>
  <c r="F169" i="6"/>
  <c r="F161" i="6"/>
  <c r="F158" i="6"/>
  <c r="F157" i="6"/>
  <c r="E170" i="6"/>
  <c r="F170" i="6" s="1"/>
  <c r="E168" i="6"/>
  <c r="F168" i="6" s="1"/>
  <c r="E254" i="6" l="1"/>
  <c r="E82" i="5"/>
  <c r="F254" i="6"/>
  <c r="F257" i="6"/>
  <c r="E257" i="8" s="1"/>
  <c r="F257" i="8" s="1"/>
  <c r="E258" i="8"/>
  <c r="F258" i="8" s="1"/>
  <c r="E75" i="5"/>
  <c r="F88" i="6"/>
  <c r="F76" i="5"/>
  <c r="E90" i="6"/>
  <c r="E73" i="5"/>
  <c r="F74" i="5"/>
  <c r="F73" i="5"/>
  <c r="E94" i="8"/>
  <c r="F84" i="5"/>
  <c r="F90" i="6" l="1"/>
  <c r="F75" i="5"/>
  <c r="F94" i="8"/>
  <c r="F83" i="7" s="1"/>
  <c r="E83" i="7"/>
  <c r="D84" i="7"/>
  <c r="E175" i="6" l="1"/>
  <c r="E181" i="6" s="1"/>
  <c r="D82" i="7"/>
  <c r="D177" i="8"/>
  <c r="F178" i="6"/>
  <c r="F176" i="6"/>
  <c r="F175" i="6" s="1"/>
  <c r="F180" i="6"/>
  <c r="E180" i="8" s="1"/>
  <c r="E78" i="5"/>
  <c r="D81" i="5"/>
  <c r="E81" i="5"/>
  <c r="E172" i="6"/>
  <c r="E174" i="6" s="1"/>
  <c r="E79" i="5" s="1"/>
  <c r="D81" i="7" l="1"/>
  <c r="F177" i="8"/>
  <c r="F180" i="8"/>
  <c r="F84" i="7" s="1"/>
  <c r="E84" i="7"/>
  <c r="F85" i="5"/>
  <c r="F177" i="6"/>
  <c r="E177" i="8" s="1"/>
  <c r="F83" i="5"/>
  <c r="E182" i="6"/>
  <c r="E77" i="5"/>
  <c r="E178" i="8"/>
  <c r="F178" i="8" s="1"/>
  <c r="A200" i="8"/>
  <c r="A112" i="8"/>
  <c r="A40" i="8"/>
  <c r="D67" i="7"/>
  <c r="E68" i="5"/>
  <c r="D68" i="5"/>
  <c r="F81" i="7" l="1"/>
  <c r="E81" i="7"/>
  <c r="E82" i="7"/>
  <c r="F82" i="7" s="1"/>
  <c r="F181" i="6"/>
  <c r="F82" i="5"/>
  <c r="D28" i="7"/>
  <c r="D11" i="8"/>
  <c r="E28" i="5" l="1"/>
  <c r="D28" i="5"/>
  <c r="F12" i="6" l="1"/>
  <c r="E12" i="8" s="1"/>
  <c r="E11" i="6"/>
  <c r="E62" i="5"/>
  <c r="F19" i="6"/>
  <c r="E19" i="8" s="1"/>
  <c r="F19" i="8" s="1"/>
  <c r="F12" i="8" l="1"/>
  <c r="E11" i="8"/>
  <c r="F11" i="8" s="1"/>
  <c r="F11" i="6"/>
  <c r="A198" i="6"/>
  <c r="A110" i="6"/>
  <c r="A38" i="6" l="1"/>
  <c r="E99" i="5" l="1"/>
  <c r="F270" i="6"/>
  <c r="E270" i="8" s="1"/>
  <c r="F270" i="8" s="1"/>
  <c r="F106" i="6"/>
  <c r="E106" i="8" s="1"/>
  <c r="F106" i="8" s="1"/>
  <c r="F34" i="6"/>
  <c r="E34" i="8" s="1"/>
  <c r="F34" i="8" s="1"/>
  <c r="D82" i="8" l="1"/>
  <c r="F268" i="6" l="1"/>
  <c r="E268" i="8" s="1"/>
  <c r="F268" i="8" s="1"/>
  <c r="F265" i="6"/>
  <c r="E265" i="8" s="1"/>
  <c r="F265" i="8" s="1"/>
  <c r="F264" i="8" s="1"/>
  <c r="F266" i="8" s="1"/>
  <c r="E264" i="6"/>
  <c r="E266" i="6" s="1"/>
  <c r="F262" i="6"/>
  <c r="E261" i="6"/>
  <c r="E263" i="6" s="1"/>
  <c r="F256" i="6"/>
  <c r="E256" i="8" s="1"/>
  <c r="F256" i="8" s="1"/>
  <c r="E255" i="6"/>
  <c r="E259" i="6" s="1"/>
  <c r="E260" i="6" s="1"/>
  <c r="F260" i="6" s="1"/>
  <c r="F247" i="6"/>
  <c r="E247" i="8" s="1"/>
  <c r="F247" i="8" s="1"/>
  <c r="E246" i="6"/>
  <c r="F245" i="6"/>
  <c r="E245" i="8" s="1"/>
  <c r="F245" i="8" s="1"/>
  <c r="F244" i="6"/>
  <c r="E244" i="8" s="1"/>
  <c r="F244" i="8" s="1"/>
  <c r="F243" i="6"/>
  <c r="E243" i="8" s="1"/>
  <c r="F243" i="8" s="1"/>
  <c r="F242" i="6"/>
  <c r="E242" i="8" s="1"/>
  <c r="F242" i="8" s="1"/>
  <c r="F241" i="6"/>
  <c r="E241" i="8" s="1"/>
  <c r="F241" i="8" s="1"/>
  <c r="F240" i="6"/>
  <c r="E240" i="8" s="1"/>
  <c r="F240" i="8" s="1"/>
  <c r="F239" i="6"/>
  <c r="E239" i="8" s="1"/>
  <c r="F239" i="8" s="1"/>
  <c r="F238" i="6"/>
  <c r="E238" i="8" s="1"/>
  <c r="F238" i="8" s="1"/>
  <c r="F237" i="6"/>
  <c r="E237" i="8" s="1"/>
  <c r="F237" i="8" s="1"/>
  <c r="F236" i="6"/>
  <c r="E236" i="8" s="1"/>
  <c r="F236" i="8" s="1"/>
  <c r="F235" i="6"/>
  <c r="E235" i="8" s="1"/>
  <c r="F235" i="8" s="1"/>
  <c r="F234" i="6"/>
  <c r="E234" i="8" s="1"/>
  <c r="F234" i="8" s="1"/>
  <c r="F233" i="6"/>
  <c r="E233" i="8" s="1"/>
  <c r="F233" i="8" s="1"/>
  <c r="F232" i="6"/>
  <c r="E232" i="8" s="1"/>
  <c r="F232" i="8" s="1"/>
  <c r="F231" i="6"/>
  <c r="E231" i="8" s="1"/>
  <c r="F231" i="8" s="1"/>
  <c r="E230" i="6"/>
  <c r="F229" i="6"/>
  <c r="E229" i="8" s="1"/>
  <c r="F229" i="8" s="1"/>
  <c r="F228" i="6"/>
  <c r="E228" i="8" s="1"/>
  <c r="F228" i="8" s="1"/>
  <c r="F227" i="6"/>
  <c r="E227" i="8" s="1"/>
  <c r="F227" i="8" s="1"/>
  <c r="F226" i="6"/>
  <c r="E226" i="8" s="1"/>
  <c r="F226" i="8" s="1"/>
  <c r="F225" i="6"/>
  <c r="E225" i="8" s="1"/>
  <c r="F225" i="8" s="1"/>
  <c r="F224" i="6"/>
  <c r="E224" i="8" s="1"/>
  <c r="F224" i="8" s="1"/>
  <c r="F223" i="6"/>
  <c r="E223" i="8" s="1"/>
  <c r="F223" i="8" s="1"/>
  <c r="F222" i="6"/>
  <c r="E222" i="8" s="1"/>
  <c r="F222" i="8" s="1"/>
  <c r="F221" i="6"/>
  <c r="E221" i="8" s="1"/>
  <c r="F220" i="6"/>
  <c r="E220" i="8" s="1"/>
  <c r="E219" i="6"/>
  <c r="F218" i="6"/>
  <c r="E218" i="8" s="1"/>
  <c r="F218" i="8" s="1"/>
  <c r="F217" i="6"/>
  <c r="F216" i="6"/>
  <c r="E216" i="8" s="1"/>
  <c r="F216" i="8" s="1"/>
  <c r="F215" i="6"/>
  <c r="E215" i="8" s="1"/>
  <c r="F215" i="8" s="1"/>
  <c r="E214" i="6"/>
  <c r="F212" i="6"/>
  <c r="E212" i="8" s="1"/>
  <c r="E211" i="8" s="1"/>
  <c r="E211" i="6"/>
  <c r="F210" i="6"/>
  <c r="E210" i="8" s="1"/>
  <c r="F210" i="8" s="1"/>
  <c r="E209" i="6"/>
  <c r="F208" i="6"/>
  <c r="E208" i="8" s="1"/>
  <c r="E207" i="8" s="1"/>
  <c r="E23" i="7" s="1"/>
  <c r="E207" i="6"/>
  <c r="D23" i="5"/>
  <c r="F206" i="6"/>
  <c r="E206" i="8" s="1"/>
  <c r="E205" i="8" s="1"/>
  <c r="E204" i="8" s="1"/>
  <c r="E205" i="6"/>
  <c r="E21" i="5" s="1"/>
  <c r="D21" i="5"/>
  <c r="F192" i="6"/>
  <c r="E192" i="8" s="1"/>
  <c r="F192" i="8" s="1"/>
  <c r="F189" i="6"/>
  <c r="E188" i="6"/>
  <c r="F187" i="6"/>
  <c r="F92" i="5" s="1"/>
  <c r="E186" i="6"/>
  <c r="E91" i="5" s="1"/>
  <c r="D91" i="5"/>
  <c r="F184" i="6"/>
  <c r="E184" i="8" s="1"/>
  <c r="E183" i="8" s="1"/>
  <c r="E185" i="8" s="1"/>
  <c r="E183" i="6"/>
  <c r="E185" i="6" s="1"/>
  <c r="F165" i="6"/>
  <c r="E165" i="8" s="1"/>
  <c r="F165" i="8" s="1"/>
  <c r="E164" i="6"/>
  <c r="F163" i="6"/>
  <c r="E163" i="8" s="1"/>
  <c r="F163" i="8" s="1"/>
  <c r="F162" i="6"/>
  <c r="E162" i="8" s="1"/>
  <c r="F162" i="8" s="1"/>
  <c r="E161" i="8"/>
  <c r="F161" i="8" s="1"/>
  <c r="F160" i="6"/>
  <c r="E160" i="8" s="1"/>
  <c r="F160" i="8" s="1"/>
  <c r="F159" i="6"/>
  <c r="F62" i="5" s="1"/>
  <c r="E158" i="8"/>
  <c r="F158" i="8" s="1"/>
  <c r="E157" i="8"/>
  <c r="F157" i="8" s="1"/>
  <c r="F156" i="6"/>
  <c r="F155" i="6"/>
  <c r="E155" i="8" s="1"/>
  <c r="F155" i="8" s="1"/>
  <c r="F154" i="6"/>
  <c r="E154" i="8" s="1"/>
  <c r="F154" i="8" s="1"/>
  <c r="F153" i="6"/>
  <c r="F152" i="6"/>
  <c r="E152" i="8" s="1"/>
  <c r="F152" i="8" s="1"/>
  <c r="F151" i="6"/>
  <c r="E151" i="8" s="1"/>
  <c r="E53" i="7" s="1"/>
  <c r="F150" i="6"/>
  <c r="E150" i="8" s="1"/>
  <c r="F150" i="8" s="1"/>
  <c r="F149" i="6"/>
  <c r="E149" i="8" s="1"/>
  <c r="F149" i="8" s="1"/>
  <c r="E148" i="6"/>
  <c r="F148" i="6" s="1"/>
  <c r="F147" i="6"/>
  <c r="E147" i="8" s="1"/>
  <c r="F147" i="8" s="1"/>
  <c r="F146" i="6"/>
  <c r="F145" i="6"/>
  <c r="E145" i="8" s="1"/>
  <c r="F145" i="8" s="1"/>
  <c r="F144" i="6"/>
  <c r="E144" i="8" s="1"/>
  <c r="F144" i="8" s="1"/>
  <c r="F143" i="6"/>
  <c r="E143" i="8" s="1"/>
  <c r="F143" i="8" s="1"/>
  <c r="F142" i="6"/>
  <c r="F141" i="6"/>
  <c r="E141" i="8" s="1"/>
  <c r="F141" i="8" s="1"/>
  <c r="F140" i="6"/>
  <c r="E140" i="8" s="1"/>
  <c r="F140" i="8" s="1"/>
  <c r="F139" i="6"/>
  <c r="F138" i="6"/>
  <c r="E138" i="8" s="1"/>
  <c r="F138" i="8" s="1"/>
  <c r="F137" i="6"/>
  <c r="F136" i="6"/>
  <c r="E136" i="8" s="1"/>
  <c r="F136" i="8" s="1"/>
  <c r="F38" i="7" s="1"/>
  <c r="F135" i="6"/>
  <c r="E135" i="8" s="1"/>
  <c r="F135" i="8" s="1"/>
  <c r="E134" i="6"/>
  <c r="F133" i="6"/>
  <c r="E133" i="8" s="1"/>
  <c r="F133" i="8" s="1"/>
  <c r="F132" i="6"/>
  <c r="E132" i="8" s="1"/>
  <c r="F132" i="8" s="1"/>
  <c r="F131" i="6"/>
  <c r="E131" i="8" s="1"/>
  <c r="F131" i="8" s="1"/>
  <c r="F130" i="6"/>
  <c r="E130" i="8" s="1"/>
  <c r="F130" i="8" s="1"/>
  <c r="F129" i="6"/>
  <c r="E129" i="8" s="1"/>
  <c r="F129" i="8" s="1"/>
  <c r="E128" i="6"/>
  <c r="F126" i="6"/>
  <c r="E126" i="8" s="1"/>
  <c r="E125" i="8" s="1"/>
  <c r="E125" i="6"/>
  <c r="F124" i="6"/>
  <c r="E124" i="8" s="1"/>
  <c r="E123" i="8" s="1"/>
  <c r="E123" i="6"/>
  <c r="F122" i="6"/>
  <c r="E122" i="8" s="1"/>
  <c r="E15" i="7" s="1"/>
  <c r="F121" i="6"/>
  <c r="E121" i="8" s="1"/>
  <c r="F121" i="8" s="1"/>
  <c r="F14" i="7" s="1"/>
  <c r="E120" i="6"/>
  <c r="E13" i="5" s="1"/>
  <c r="D13" i="5"/>
  <c r="F119" i="6"/>
  <c r="E118" i="6"/>
  <c r="D11" i="5"/>
  <c r="F104" i="6"/>
  <c r="E104" i="8" s="1"/>
  <c r="F104" i="8" s="1"/>
  <c r="E103" i="6"/>
  <c r="F101" i="6"/>
  <c r="F100" i="6" s="1"/>
  <c r="F102" i="6" s="1"/>
  <c r="E100" i="6"/>
  <c r="F98" i="6"/>
  <c r="E98" i="8" s="1"/>
  <c r="F98" i="8" s="1"/>
  <c r="F97" i="8" s="1"/>
  <c r="F99" i="8" s="1"/>
  <c r="F103" i="8" s="1"/>
  <c r="E97" i="6"/>
  <c r="E99" i="6" s="1"/>
  <c r="F92" i="6"/>
  <c r="E91" i="6"/>
  <c r="E95" i="6" s="1"/>
  <c r="F83" i="6"/>
  <c r="E82" i="6"/>
  <c r="F81" i="6"/>
  <c r="F80" i="6"/>
  <c r="F79" i="6"/>
  <c r="F78" i="6"/>
  <c r="F77" i="6"/>
  <c r="E77" i="8" s="1"/>
  <c r="F77" i="8" s="1"/>
  <c r="F76" i="6"/>
  <c r="E76" i="8" s="1"/>
  <c r="F76" i="8" s="1"/>
  <c r="F75" i="6"/>
  <c r="E75" i="8" s="1"/>
  <c r="F75" i="8" s="1"/>
  <c r="F74" i="6"/>
  <c r="E74" i="8" s="1"/>
  <c r="F74" i="8" s="1"/>
  <c r="F73" i="6"/>
  <c r="E73" i="8" s="1"/>
  <c r="F72" i="6"/>
  <c r="E72" i="8" s="1"/>
  <c r="F71" i="6"/>
  <c r="E71" i="8" s="1"/>
  <c r="F71" i="8" s="1"/>
  <c r="F70" i="6"/>
  <c r="F69" i="6"/>
  <c r="E69" i="8" s="1"/>
  <c r="E68" i="6"/>
  <c r="F67" i="6"/>
  <c r="F66" i="6"/>
  <c r="E66" i="8" s="1"/>
  <c r="F66" i="8" s="1"/>
  <c r="F65" i="6"/>
  <c r="E65" i="8" s="1"/>
  <c r="F64" i="6"/>
  <c r="F63" i="6"/>
  <c r="E63" i="8" s="1"/>
  <c r="F63" i="8" s="1"/>
  <c r="F62" i="6"/>
  <c r="E62" i="8" s="1"/>
  <c r="F62" i="8" s="1"/>
  <c r="F61" i="6"/>
  <c r="E61" i="8" s="1"/>
  <c r="F61" i="8" s="1"/>
  <c r="F60" i="6"/>
  <c r="F59" i="6"/>
  <c r="E58" i="6"/>
  <c r="F57" i="6"/>
  <c r="F56" i="6"/>
  <c r="F34" i="5" s="1"/>
  <c r="F55" i="6"/>
  <c r="F54" i="6"/>
  <c r="E54" i="8" s="1"/>
  <c r="F54" i="8" s="1"/>
  <c r="E53" i="6"/>
  <c r="F51" i="6"/>
  <c r="E50" i="6"/>
  <c r="F49" i="6"/>
  <c r="E48" i="6"/>
  <c r="F47" i="6"/>
  <c r="F19" i="5" s="1"/>
  <c r="F46" i="6"/>
  <c r="F18" i="5" s="1"/>
  <c r="E45" i="6"/>
  <c r="E44" i="6" s="1"/>
  <c r="E16" i="5" s="1"/>
  <c r="F32" i="6"/>
  <c r="E32" i="8" s="1"/>
  <c r="F32" i="8" s="1"/>
  <c r="F29" i="6"/>
  <c r="E28" i="6"/>
  <c r="E30" i="6" s="1"/>
  <c r="F26" i="6"/>
  <c r="F25" i="6" s="1"/>
  <c r="E25" i="6"/>
  <c r="F22" i="6"/>
  <c r="F70" i="5" s="1"/>
  <c r="E21" i="6"/>
  <c r="E69" i="5" s="1"/>
  <c r="D69" i="5"/>
  <c r="F20" i="6"/>
  <c r="E20" i="8" s="1"/>
  <c r="F20" i="8" s="1"/>
  <c r="F18" i="6"/>
  <c r="E18" i="8" s="1"/>
  <c r="F18" i="8" s="1"/>
  <c r="F17" i="6"/>
  <c r="E17" i="8" s="1"/>
  <c r="F16" i="6"/>
  <c r="F15" i="6"/>
  <c r="E15" i="8" s="1"/>
  <c r="E14" i="6"/>
  <c r="F10" i="6"/>
  <c r="F9" i="6" s="1"/>
  <c r="E9" i="6"/>
  <c r="E13" i="6" s="1"/>
  <c r="E97" i="5"/>
  <c r="D97" i="5"/>
  <c r="E94" i="5"/>
  <c r="D94" i="5"/>
  <c r="E92" i="5"/>
  <c r="D92" i="5"/>
  <c r="E89" i="5"/>
  <c r="D89" i="5"/>
  <c r="E70" i="5"/>
  <c r="D70" i="5"/>
  <c r="E66" i="5"/>
  <c r="D66" i="5"/>
  <c r="D65" i="5"/>
  <c r="E64" i="5"/>
  <c r="E63" i="5"/>
  <c r="D63" i="5"/>
  <c r="D62" i="5"/>
  <c r="E61" i="5"/>
  <c r="D61" i="5"/>
  <c r="E60" i="5"/>
  <c r="D60" i="5"/>
  <c r="E59" i="5"/>
  <c r="D59" i="5"/>
  <c r="E58" i="5"/>
  <c r="D58" i="5"/>
  <c r="E57" i="5"/>
  <c r="D57" i="5"/>
  <c r="E56" i="5"/>
  <c r="D56" i="5"/>
  <c r="E55" i="5"/>
  <c r="D55" i="5"/>
  <c r="E54" i="5"/>
  <c r="D54" i="5"/>
  <c r="E53" i="5"/>
  <c r="D53" i="5"/>
  <c r="E52" i="5"/>
  <c r="D52" i="5"/>
  <c r="E51" i="5"/>
  <c r="D51" i="5"/>
  <c r="E49" i="5"/>
  <c r="D49" i="5"/>
  <c r="E48" i="5"/>
  <c r="D48" i="5"/>
  <c r="E47" i="5"/>
  <c r="D47" i="5"/>
  <c r="E46" i="5"/>
  <c r="D46" i="5"/>
  <c r="E45" i="5"/>
  <c r="D45" i="5"/>
  <c r="E44" i="5"/>
  <c r="D44" i="5"/>
  <c r="E43" i="5"/>
  <c r="D43" i="5"/>
  <c r="E42" i="5"/>
  <c r="D42" i="5"/>
  <c r="E41" i="5"/>
  <c r="D41" i="5"/>
  <c r="E40" i="5"/>
  <c r="D40" i="5"/>
  <c r="E39" i="5"/>
  <c r="D39" i="5"/>
  <c r="E38" i="5"/>
  <c r="D38" i="5"/>
  <c r="E37" i="5"/>
  <c r="D37" i="5"/>
  <c r="E35" i="5"/>
  <c r="D35" i="5"/>
  <c r="E34" i="5"/>
  <c r="D34" i="5"/>
  <c r="E33" i="5"/>
  <c r="D33" i="5"/>
  <c r="E32" i="5"/>
  <c r="D32" i="5"/>
  <c r="E31" i="5"/>
  <c r="D31" i="5"/>
  <c r="E26" i="5"/>
  <c r="D26" i="5"/>
  <c r="E24" i="5"/>
  <c r="D24" i="5"/>
  <c r="E22" i="5"/>
  <c r="D22" i="5"/>
  <c r="E19" i="5"/>
  <c r="D19" i="5"/>
  <c r="E18" i="5"/>
  <c r="D18" i="5"/>
  <c r="E15" i="5"/>
  <c r="D15" i="5"/>
  <c r="E14" i="5"/>
  <c r="D14" i="5"/>
  <c r="E12" i="5"/>
  <c r="D12" i="5"/>
  <c r="D264" i="8"/>
  <c r="D266" i="8" s="1"/>
  <c r="D261" i="8"/>
  <c r="D263" i="8" s="1"/>
  <c r="D255" i="8"/>
  <c r="D259" i="8" s="1"/>
  <c r="D260" i="8" s="1"/>
  <c r="D246" i="8"/>
  <c r="D230" i="8"/>
  <c r="D219" i="8"/>
  <c r="D214" i="8"/>
  <c r="D211" i="8"/>
  <c r="D209" i="8"/>
  <c r="D207" i="8"/>
  <c r="D205" i="8"/>
  <c r="D204" i="8" s="1"/>
  <c r="D20" i="7" s="1"/>
  <c r="D188" i="8"/>
  <c r="D186" i="8"/>
  <c r="D183" i="8"/>
  <c r="D185" i="8" s="1"/>
  <c r="D175" i="8"/>
  <c r="D164" i="8"/>
  <c r="D148" i="8"/>
  <c r="D134" i="8"/>
  <c r="D128" i="8"/>
  <c r="D125" i="8"/>
  <c r="D123" i="8"/>
  <c r="D120" i="8"/>
  <c r="D13" i="7" s="1"/>
  <c r="D118" i="8"/>
  <c r="D11" i="7" s="1"/>
  <c r="D100" i="8"/>
  <c r="D102" i="8" s="1"/>
  <c r="D97" i="8"/>
  <c r="D99" i="8" s="1"/>
  <c r="D91" i="8"/>
  <c r="D68" i="8"/>
  <c r="D58" i="8"/>
  <c r="D53" i="8"/>
  <c r="D50" i="8"/>
  <c r="D48" i="8"/>
  <c r="D45" i="8"/>
  <c r="D28" i="8"/>
  <c r="D30" i="8" s="1"/>
  <c r="D25" i="8"/>
  <c r="D27" i="8" s="1"/>
  <c r="D21" i="8"/>
  <c r="D9" i="8"/>
  <c r="D13" i="8" s="1"/>
  <c r="D96" i="7"/>
  <c r="D93" i="7"/>
  <c r="D91" i="7"/>
  <c r="D88" i="7"/>
  <c r="D80" i="7"/>
  <c r="D69" i="7"/>
  <c r="D65" i="7"/>
  <c r="D64" i="7"/>
  <c r="D62" i="7"/>
  <c r="D60" i="7"/>
  <c r="D59" i="7"/>
  <c r="D58" i="7"/>
  <c r="D57" i="7"/>
  <c r="D56" i="7"/>
  <c r="D55" i="7"/>
  <c r="D54" i="7"/>
  <c r="D53" i="7"/>
  <c r="D52" i="7"/>
  <c r="D51" i="7"/>
  <c r="D49" i="7"/>
  <c r="D48" i="7"/>
  <c r="D47" i="7"/>
  <c r="D46" i="7"/>
  <c r="D45" i="7"/>
  <c r="D44" i="7"/>
  <c r="D43" i="7"/>
  <c r="D42" i="7"/>
  <c r="D41" i="7"/>
  <c r="D40" i="7"/>
  <c r="D38" i="7"/>
  <c r="D37" i="7"/>
  <c r="D35" i="7"/>
  <c r="D34" i="7"/>
  <c r="D33" i="7"/>
  <c r="D32" i="7"/>
  <c r="D31" i="7"/>
  <c r="D26" i="7"/>
  <c r="D24" i="7"/>
  <c r="D22" i="7"/>
  <c r="D19" i="7"/>
  <c r="D18" i="7"/>
  <c r="D15" i="7"/>
  <c r="D14" i="7"/>
  <c r="D12" i="7"/>
  <c r="F175" i="8" l="1"/>
  <c r="F221" i="8"/>
  <c r="F39" i="7" s="1"/>
  <c r="E39" i="7"/>
  <c r="D68" i="7"/>
  <c r="D23" i="8"/>
  <c r="E23" i="6"/>
  <c r="F65" i="5"/>
  <c r="E86" i="5"/>
  <c r="E96" i="6"/>
  <c r="D17" i="7"/>
  <c r="F31" i="7"/>
  <c r="D66" i="7"/>
  <c r="D103" i="8"/>
  <c r="F212" i="8"/>
  <c r="D166" i="8"/>
  <c r="D167" i="8" s="1"/>
  <c r="E24" i="6"/>
  <c r="D80" i="5"/>
  <c r="F128" i="6"/>
  <c r="F164" i="6"/>
  <c r="D67" i="5"/>
  <c r="E80" i="5"/>
  <c r="E189" i="8"/>
  <c r="E188" i="8" s="1"/>
  <c r="F188" i="6"/>
  <c r="F23" i="6"/>
  <c r="E67" i="5"/>
  <c r="F91" i="6"/>
  <c r="F95" i="6" s="1"/>
  <c r="F81" i="5"/>
  <c r="E187" i="8"/>
  <c r="E91" i="7" s="1"/>
  <c r="F186" i="6"/>
  <c r="F68" i="5"/>
  <c r="D190" i="8"/>
  <c r="D191" i="8" s="1"/>
  <c r="D89" i="7"/>
  <c r="D44" i="8"/>
  <c r="D21" i="7"/>
  <c r="F123" i="8"/>
  <c r="D27" i="7"/>
  <c r="E88" i="5"/>
  <c r="F53" i="6"/>
  <c r="F219" i="6"/>
  <c r="E101" i="8"/>
  <c r="F101" i="8" s="1"/>
  <c r="F100" i="8" s="1"/>
  <c r="F102" i="8" s="1"/>
  <c r="F56" i="5"/>
  <c r="F64" i="5"/>
  <c r="F24" i="5"/>
  <c r="F183" i="6"/>
  <c r="F185" i="6" s="1"/>
  <c r="E52" i="6"/>
  <c r="F52" i="6" s="1"/>
  <c r="E27" i="5"/>
  <c r="E10" i="8"/>
  <c r="F10" i="8" s="1"/>
  <c r="F48" i="6"/>
  <c r="F42" i="5"/>
  <c r="F82" i="6"/>
  <c r="F123" i="6"/>
  <c r="E26" i="8"/>
  <c r="F26" i="8" s="1"/>
  <c r="F25" i="8" s="1"/>
  <c r="E79" i="8"/>
  <c r="E22" i="8"/>
  <c r="E21" i="8" s="1"/>
  <c r="E68" i="7" s="1"/>
  <c r="E27" i="6"/>
  <c r="E31" i="6" s="1"/>
  <c r="F97" i="5"/>
  <c r="F26" i="5"/>
  <c r="E83" i="8"/>
  <c r="F118" i="6"/>
  <c r="F11" i="5" s="1"/>
  <c r="E36" i="5"/>
  <c r="E51" i="8"/>
  <c r="F28" i="5"/>
  <c r="E190" i="6"/>
  <c r="E191" i="6" s="1"/>
  <c r="E17" i="5"/>
  <c r="F13" i="6"/>
  <c r="F230" i="6"/>
  <c r="F246" i="6"/>
  <c r="F15" i="8"/>
  <c r="E22" i="7"/>
  <c r="F206" i="8"/>
  <c r="F22" i="7" s="1"/>
  <c r="F14" i="5"/>
  <c r="F151" i="8"/>
  <c r="F53" i="7" s="1"/>
  <c r="E166" i="6"/>
  <c r="E117" i="6"/>
  <c r="E116" i="6" s="1"/>
  <c r="E127" i="6" s="1"/>
  <c r="E11" i="5"/>
  <c r="F68" i="6"/>
  <c r="F63" i="5"/>
  <c r="F35" i="5"/>
  <c r="F211" i="6"/>
  <c r="F54" i="5"/>
  <c r="F38" i="5"/>
  <c r="F134" i="6"/>
  <c r="F120" i="6"/>
  <c r="F13" i="5" s="1"/>
  <c r="F117" i="6"/>
  <c r="F10" i="5" s="1"/>
  <c r="F57" i="5"/>
  <c r="D36" i="5"/>
  <c r="D30" i="5"/>
  <c r="F45" i="6"/>
  <c r="F17" i="5" s="1"/>
  <c r="D17" i="5"/>
  <c r="F15" i="5"/>
  <c r="F122" i="8"/>
  <c r="F15" i="7" s="1"/>
  <c r="E264" i="8"/>
  <c r="E266" i="8" s="1"/>
  <c r="E78" i="8"/>
  <c r="F78" i="8" s="1"/>
  <c r="F62" i="7" s="1"/>
  <c r="E255" i="8"/>
  <c r="F39" i="5"/>
  <c r="F32" i="5"/>
  <c r="F47" i="5"/>
  <c r="E49" i="8"/>
  <c r="E46" i="8"/>
  <c r="E56" i="8"/>
  <c r="F56" i="8" s="1"/>
  <c r="F34" i="7" s="1"/>
  <c r="E246" i="8"/>
  <c r="F246" i="8" s="1"/>
  <c r="E24" i="7"/>
  <c r="E47" i="8"/>
  <c r="F47" i="8" s="1"/>
  <c r="F124" i="8"/>
  <c r="D16" i="5"/>
  <c r="E55" i="8"/>
  <c r="F55" i="8" s="1"/>
  <c r="F32" i="7" s="1"/>
  <c r="E92" i="8"/>
  <c r="E91" i="8" s="1"/>
  <c r="E95" i="8" s="1"/>
  <c r="E96" i="8" s="1"/>
  <c r="E164" i="8"/>
  <c r="F164" i="8" s="1"/>
  <c r="F53" i="5"/>
  <c r="F61" i="5"/>
  <c r="F44" i="6"/>
  <c r="F16" i="5" s="1"/>
  <c r="F50" i="6"/>
  <c r="E84" i="6"/>
  <c r="F52" i="5"/>
  <c r="E93" i="5"/>
  <c r="D93" i="5"/>
  <c r="D27" i="5"/>
  <c r="E248" i="6"/>
  <c r="E47" i="7"/>
  <c r="F264" i="6"/>
  <c r="F266" i="6" s="1"/>
  <c r="E57" i="8"/>
  <c r="E35" i="7" s="1"/>
  <c r="F22" i="5"/>
  <c r="E25" i="5"/>
  <c r="F28" i="6"/>
  <c r="F58" i="6"/>
  <c r="F97" i="6"/>
  <c r="F99" i="6" s="1"/>
  <c r="F103" i="6" s="1"/>
  <c r="E102" i="6"/>
  <c r="F125" i="6"/>
  <c r="D20" i="5"/>
  <c r="F209" i="6"/>
  <c r="D88" i="5"/>
  <c r="F126" i="8"/>
  <c r="F208" i="8"/>
  <c r="F24" i="7" s="1"/>
  <c r="E120" i="8"/>
  <c r="E13" i="7" s="1"/>
  <c r="F184" i="8"/>
  <c r="F183" i="8" s="1"/>
  <c r="F185" i="8" s="1"/>
  <c r="E209" i="8"/>
  <c r="E213" i="8" s="1"/>
  <c r="F66" i="5"/>
  <c r="E219" i="8"/>
  <c r="F219" i="8" s="1"/>
  <c r="E38" i="7"/>
  <c r="F220" i="8"/>
  <c r="D50" i="5"/>
  <c r="F37" i="5"/>
  <c r="E59" i="8"/>
  <c r="F59" i="8" s="1"/>
  <c r="E153" i="8"/>
  <c r="F55" i="5"/>
  <c r="E217" i="8"/>
  <c r="F33" i="5"/>
  <c r="E262" i="8"/>
  <c r="F261" i="6"/>
  <c r="F46" i="5"/>
  <c r="E50" i="5"/>
  <c r="F21" i="6"/>
  <c r="F69" i="5" s="1"/>
  <c r="F40" i="5"/>
  <c r="E60" i="8"/>
  <c r="F60" i="8" s="1"/>
  <c r="F40" i="7" s="1"/>
  <c r="E64" i="8"/>
  <c r="F45" i="5"/>
  <c r="E119" i="8"/>
  <c r="F12" i="5"/>
  <c r="E23" i="5"/>
  <c r="F207" i="6"/>
  <c r="F23" i="5" s="1"/>
  <c r="F214" i="6"/>
  <c r="F255" i="6"/>
  <c r="F259" i="6" s="1"/>
  <c r="E267" i="6"/>
  <c r="E14" i="7"/>
  <c r="E80" i="8"/>
  <c r="F80" i="8" s="1"/>
  <c r="F64" i="7" s="1"/>
  <c r="E128" i="8"/>
  <c r="F128" i="8" s="1"/>
  <c r="E230" i="8"/>
  <c r="F230" i="8" s="1"/>
  <c r="F43" i="5"/>
  <c r="F60" i="5"/>
  <c r="F94" i="5"/>
  <c r="E29" i="8"/>
  <c r="E28" i="8" s="1"/>
  <c r="E30" i="8" s="1"/>
  <c r="F205" i="6"/>
  <c r="F21" i="5" s="1"/>
  <c r="E204" i="6"/>
  <c r="E213" i="6" s="1"/>
  <c r="F49" i="5"/>
  <c r="E67" i="8"/>
  <c r="F67" i="8" s="1"/>
  <c r="F49" i="7" s="1"/>
  <c r="E139" i="8"/>
  <c r="F139" i="8" s="1"/>
  <c r="F41" i="7" s="1"/>
  <c r="F41" i="5"/>
  <c r="F65" i="8"/>
  <c r="F46" i="7" s="1"/>
  <c r="E46" i="7"/>
  <c r="E70" i="8"/>
  <c r="F70" i="8" s="1"/>
  <c r="E81" i="8"/>
  <c r="F81" i="8" s="1"/>
  <c r="F65" i="7" s="1"/>
  <c r="D25" i="5"/>
  <c r="E30" i="5"/>
  <c r="F31" i="5"/>
  <c r="F89" i="5"/>
  <c r="F30" i="6"/>
  <c r="F51" i="5"/>
  <c r="E142" i="8"/>
  <c r="F44" i="5"/>
  <c r="E146" i="8"/>
  <c r="F48" i="5"/>
  <c r="E156" i="8"/>
  <c r="F156" i="8" s="1"/>
  <c r="F58" i="7" s="1"/>
  <c r="F59" i="5"/>
  <c r="E159" i="8"/>
  <c r="E61" i="7" s="1"/>
  <c r="E176" i="8"/>
  <c r="F58" i="5"/>
  <c r="E16" i="8"/>
  <c r="F16" i="8" s="1"/>
  <c r="F57" i="7" s="1"/>
  <c r="F207" i="8"/>
  <c r="F23" i="7" s="1"/>
  <c r="F14" i="6"/>
  <c r="F42" i="7"/>
  <c r="E60" i="7"/>
  <c r="E42" i="7"/>
  <c r="E43" i="7"/>
  <c r="F211" i="8"/>
  <c r="D87" i="7"/>
  <c r="F43" i="7"/>
  <c r="F204" i="8"/>
  <c r="F20" i="7" s="1"/>
  <c r="E20" i="7"/>
  <c r="D23" i="7"/>
  <c r="D117" i="8"/>
  <c r="D116" i="8" s="1"/>
  <c r="D127" i="8" s="1"/>
  <c r="D50" i="7"/>
  <c r="E96" i="7"/>
  <c r="F60" i="7"/>
  <c r="D25" i="7"/>
  <c r="F125" i="8"/>
  <c r="D248" i="8"/>
  <c r="D95" i="8"/>
  <c r="D96" i="8" s="1"/>
  <c r="D79" i="7"/>
  <c r="D36" i="7"/>
  <c r="E21" i="7"/>
  <c r="D30" i="7"/>
  <c r="D92" i="7"/>
  <c r="F17" i="8"/>
  <c r="F59" i="7" s="1"/>
  <c r="E59" i="7"/>
  <c r="F205" i="8"/>
  <c r="F21" i="7" s="1"/>
  <c r="F72" i="8"/>
  <c r="F54" i="7" s="1"/>
  <c r="E54" i="7"/>
  <c r="F47" i="7"/>
  <c r="D90" i="7"/>
  <c r="D267" i="8"/>
  <c r="E31" i="7"/>
  <c r="D31" i="8"/>
  <c r="F69" i="8"/>
  <c r="F51" i="7" s="1"/>
  <c r="E51" i="7"/>
  <c r="E56" i="7"/>
  <c r="F73" i="8"/>
  <c r="F56" i="7" s="1"/>
  <c r="D84" i="8"/>
  <c r="E97" i="8"/>
  <c r="E99" i="8" s="1"/>
  <c r="D213" i="8"/>
  <c r="F96" i="7"/>
  <c r="E48" i="8" l="1"/>
  <c r="F48" i="8" s="1"/>
  <c r="F49" i="8"/>
  <c r="F96" i="6"/>
  <c r="E87" i="5"/>
  <c r="F46" i="8"/>
  <c r="F18" i="7" s="1"/>
  <c r="E50" i="8"/>
  <c r="F51" i="8"/>
  <c r="F28" i="7" s="1"/>
  <c r="F79" i="8"/>
  <c r="F63" i="7" s="1"/>
  <c r="E63" i="7"/>
  <c r="D16" i="7"/>
  <c r="F86" i="5"/>
  <c r="F96" i="8"/>
  <c r="D70" i="7"/>
  <c r="D24" i="8"/>
  <c r="D33" i="8" s="1"/>
  <c r="D52" i="8"/>
  <c r="D29" i="7" s="1"/>
  <c r="D85" i="7"/>
  <c r="F9" i="8"/>
  <c r="E259" i="8"/>
  <c r="F255" i="8"/>
  <c r="F189" i="8"/>
  <c r="F188" i="8" s="1"/>
  <c r="E175" i="8"/>
  <c r="F181" i="8" s="1"/>
  <c r="F176" i="8"/>
  <c r="E186" i="8"/>
  <c r="E90" i="7" s="1"/>
  <c r="F80" i="5"/>
  <c r="F187" i="8"/>
  <c r="F91" i="7" s="1"/>
  <c r="F166" i="6"/>
  <c r="F24" i="6"/>
  <c r="F67" i="5"/>
  <c r="F29" i="8"/>
  <c r="F28" i="8" s="1"/>
  <c r="F19" i="7"/>
  <c r="F83" i="8"/>
  <c r="F67" i="7" s="1"/>
  <c r="E67" i="7"/>
  <c r="F22" i="8"/>
  <c r="F69" i="7" s="1"/>
  <c r="F191" i="6"/>
  <c r="E25" i="8"/>
  <c r="E27" i="8" s="1"/>
  <c r="E31" i="8" s="1"/>
  <c r="E90" i="5"/>
  <c r="F27" i="6"/>
  <c r="E88" i="7"/>
  <c r="E100" i="8"/>
  <c r="E102" i="8" s="1"/>
  <c r="E103" i="8" s="1"/>
  <c r="E28" i="7"/>
  <c r="E85" i="6"/>
  <c r="F85" i="6" s="1"/>
  <c r="E95" i="5"/>
  <c r="F25" i="5"/>
  <c r="E14" i="8"/>
  <c r="E23" i="8" s="1"/>
  <c r="F27" i="5"/>
  <c r="D71" i="5"/>
  <c r="E82" i="8"/>
  <c r="E9" i="8"/>
  <c r="E13" i="8" s="1"/>
  <c r="F13" i="8" s="1"/>
  <c r="E69" i="7"/>
  <c r="D95" i="5"/>
  <c r="F52" i="7"/>
  <c r="E9" i="5"/>
  <c r="E10" i="5"/>
  <c r="F36" i="5"/>
  <c r="F248" i="6"/>
  <c r="F30" i="5"/>
  <c r="D10" i="5"/>
  <c r="F57" i="8"/>
  <c r="F35" i="7" s="1"/>
  <c r="F92" i="8"/>
  <c r="F91" i="8" s="1"/>
  <c r="F95" i="8" s="1"/>
  <c r="E19" i="7"/>
  <c r="E62" i="7"/>
  <c r="F26" i="7"/>
  <c r="E34" i="7"/>
  <c r="F209" i="8"/>
  <c r="E26" i="7"/>
  <c r="E53" i="8"/>
  <c r="F53" i="8" s="1"/>
  <c r="E18" i="7"/>
  <c r="E45" i="8"/>
  <c r="E32" i="7"/>
  <c r="F120" i="8"/>
  <c r="F13" i="7" s="1"/>
  <c r="F93" i="5"/>
  <c r="E71" i="5"/>
  <c r="E93" i="7"/>
  <c r="E41" i="7"/>
  <c r="E40" i="7"/>
  <c r="F37" i="7"/>
  <c r="E52" i="7"/>
  <c r="E58" i="7"/>
  <c r="E249" i="6"/>
  <c r="F159" i="8"/>
  <c r="F61" i="7" s="1"/>
  <c r="E48" i="7"/>
  <c r="F146" i="8"/>
  <c r="F48" i="7" s="1"/>
  <c r="E148" i="8"/>
  <c r="F148" i="8" s="1"/>
  <c r="F119" i="8"/>
  <c r="F12" i="7" s="1"/>
  <c r="E118" i="8"/>
  <c r="E12" i="7"/>
  <c r="F31" i="6"/>
  <c r="E96" i="5"/>
  <c r="E58" i="8"/>
  <c r="E37" i="7"/>
  <c r="E64" i="7"/>
  <c r="E214" i="8"/>
  <c r="E33" i="7"/>
  <c r="F217" i="8"/>
  <c r="F33" i="7" s="1"/>
  <c r="F84" i="6"/>
  <c r="E80" i="7"/>
  <c r="E65" i="7"/>
  <c r="E49" i="7"/>
  <c r="E68" i="8"/>
  <c r="F68" i="8" s="1"/>
  <c r="F142" i="8"/>
  <c r="F44" i="7" s="1"/>
  <c r="E44" i="7"/>
  <c r="F64" i="8"/>
  <c r="F45" i="7" s="1"/>
  <c r="E45" i="7"/>
  <c r="E33" i="6"/>
  <c r="E35" i="6" s="1"/>
  <c r="F263" i="6"/>
  <c r="F267" i="6" s="1"/>
  <c r="F88" i="5"/>
  <c r="E134" i="8"/>
  <c r="E57" i="7"/>
  <c r="F190" i="6"/>
  <c r="F95" i="5" s="1"/>
  <c r="F91" i="5"/>
  <c r="F204" i="6"/>
  <c r="F20" i="5" s="1"/>
  <c r="E20" i="5"/>
  <c r="F262" i="8"/>
  <c r="E261" i="8"/>
  <c r="E263" i="8" s="1"/>
  <c r="E267" i="8" s="1"/>
  <c r="E55" i="7"/>
  <c r="F153" i="8"/>
  <c r="F55" i="7" s="1"/>
  <c r="E167" i="6"/>
  <c r="E29" i="5"/>
  <c r="F50" i="5"/>
  <c r="D9" i="7"/>
  <c r="D10" i="7"/>
  <c r="D249" i="8"/>
  <c r="D269" i="8" s="1"/>
  <c r="D271" i="8" s="1"/>
  <c r="D95" i="7"/>
  <c r="F27" i="8"/>
  <c r="F167" i="8"/>
  <c r="F14" i="8"/>
  <c r="D94" i="7"/>
  <c r="F105" i="6" l="1"/>
  <c r="E27" i="7"/>
  <c r="F50" i="8"/>
  <c r="F27" i="7" s="1"/>
  <c r="F45" i="8"/>
  <c r="F17" i="7" s="1"/>
  <c r="F25" i="7"/>
  <c r="D85" i="8"/>
  <c r="D71" i="7" s="1"/>
  <c r="F23" i="8"/>
  <c r="F259" i="8"/>
  <c r="F85" i="7" s="1"/>
  <c r="E260" i="8"/>
  <c r="F260" i="8" s="1"/>
  <c r="F79" i="7"/>
  <c r="E190" i="8"/>
  <c r="E191" i="8" s="1"/>
  <c r="E193" i="6"/>
  <c r="E195" i="6" s="1"/>
  <c r="F107" i="6"/>
  <c r="F186" i="8"/>
  <c r="F90" i="7" s="1"/>
  <c r="F21" i="8"/>
  <c r="F68" i="7" s="1"/>
  <c r="E92" i="7"/>
  <c r="F93" i="7"/>
  <c r="F82" i="8"/>
  <c r="F66" i="7" s="1"/>
  <c r="E66" i="7"/>
  <c r="E24" i="8"/>
  <c r="E105" i="6"/>
  <c r="E107" i="6" s="1"/>
  <c r="E25" i="7"/>
  <c r="F71" i="5"/>
  <c r="F35" i="6"/>
  <c r="F213" i="6"/>
  <c r="F116" i="6"/>
  <c r="F9" i="5" s="1"/>
  <c r="D9" i="5"/>
  <c r="E72" i="5"/>
  <c r="F213" i="8"/>
  <c r="E17" i="7"/>
  <c r="E44" i="8"/>
  <c r="E30" i="7"/>
  <c r="F90" i="5"/>
  <c r="F50" i="7"/>
  <c r="F58" i="8"/>
  <c r="E36" i="7"/>
  <c r="E11" i="7"/>
  <c r="E117" i="8"/>
  <c r="F118" i="8"/>
  <c r="F11" i="7" s="1"/>
  <c r="F33" i="6"/>
  <c r="E89" i="7"/>
  <c r="E87" i="7"/>
  <c r="F261" i="8"/>
  <c r="F87" i="7" s="1"/>
  <c r="F88" i="7"/>
  <c r="F80" i="7"/>
  <c r="E50" i="7"/>
  <c r="F96" i="5"/>
  <c r="E269" i="6"/>
  <c r="E271" i="6" s="1"/>
  <c r="F249" i="6"/>
  <c r="F269" i="6" s="1"/>
  <c r="F271" i="6" s="1"/>
  <c r="E166" i="8"/>
  <c r="F166" i="8" s="1"/>
  <c r="F134" i="8"/>
  <c r="E84" i="8"/>
  <c r="F84" i="8" s="1"/>
  <c r="E248" i="8"/>
  <c r="F248" i="8" s="1"/>
  <c r="F214" i="8"/>
  <c r="F30" i="7" s="1"/>
  <c r="E79" i="7"/>
  <c r="F30" i="8"/>
  <c r="F92" i="7"/>
  <c r="D105" i="8"/>
  <c r="D107" i="8" s="1"/>
  <c r="D35" i="8"/>
  <c r="E52" i="8" l="1"/>
  <c r="F52" i="8" s="1"/>
  <c r="F44" i="8"/>
  <c r="F194" i="6"/>
  <c r="D99" i="5"/>
  <c r="F70" i="7"/>
  <c r="F249" i="8"/>
  <c r="E70" i="7"/>
  <c r="E94" i="7"/>
  <c r="E85" i="7"/>
  <c r="F190" i="8"/>
  <c r="F94" i="7" s="1"/>
  <c r="E33" i="8"/>
  <c r="F24" i="8"/>
  <c r="D29" i="5"/>
  <c r="F127" i="6"/>
  <c r="F29" i="5" s="1"/>
  <c r="E95" i="7"/>
  <c r="F191" i="8"/>
  <c r="F16" i="7"/>
  <c r="E16" i="7"/>
  <c r="E249" i="8"/>
  <c r="E269" i="8" s="1"/>
  <c r="E271" i="8" s="1"/>
  <c r="F271" i="8" s="1"/>
  <c r="E98" i="5"/>
  <c r="F263" i="8"/>
  <c r="F267" i="8" s="1"/>
  <c r="F36" i="7"/>
  <c r="E10" i="7"/>
  <c r="F117" i="8"/>
  <c r="F10" i="7" s="1"/>
  <c r="E116" i="8"/>
  <c r="F31" i="8"/>
  <c r="E85" i="8" l="1"/>
  <c r="F85" i="8" s="1"/>
  <c r="E194" i="8"/>
  <c r="E98" i="7" s="1"/>
  <c r="F99" i="5"/>
  <c r="E86" i="7"/>
  <c r="F167" i="6"/>
  <c r="F72" i="5" s="1"/>
  <c r="E35" i="8"/>
  <c r="F35" i="8" s="1"/>
  <c r="F33" i="8"/>
  <c r="D72" i="5"/>
  <c r="F269" i="8"/>
  <c r="F89" i="7"/>
  <c r="E9" i="7"/>
  <c r="F116" i="8"/>
  <c r="F9" i="7" s="1"/>
  <c r="E127" i="8"/>
  <c r="E100" i="5"/>
  <c r="E105" i="8" l="1"/>
  <c r="E107" i="8" s="1"/>
  <c r="F107" i="8" s="1"/>
  <c r="F95" i="7"/>
  <c r="E167" i="8"/>
  <c r="E193" i="8" s="1"/>
  <c r="F127" i="8"/>
  <c r="F29" i="7" s="1"/>
  <c r="E29" i="7"/>
  <c r="F105" i="8" l="1"/>
  <c r="F71" i="7"/>
  <c r="E71" i="7"/>
  <c r="E195" i="8" l="1"/>
  <c r="F194" i="8" s="1"/>
  <c r="E97" i="7"/>
  <c r="E99" i="7" l="1"/>
  <c r="D96" i="5"/>
  <c r="D90" i="5"/>
  <c r="D98" i="7" l="1"/>
  <c r="F98" i="7"/>
  <c r="D87" i="5"/>
  <c r="F182" i="6"/>
  <c r="F87" i="5" s="1"/>
  <c r="D100" i="5"/>
  <c r="F193" i="6"/>
  <c r="F98" i="5" s="1"/>
  <c r="D98" i="5"/>
  <c r="F195" i="6"/>
  <c r="F100" i="5" s="1"/>
  <c r="D86" i="7"/>
  <c r="F86" i="7"/>
  <c r="D193" i="8"/>
  <c r="D97" i="7" s="1"/>
  <c r="D195" i="8" l="1"/>
  <c r="D99" i="7" s="1"/>
  <c r="F193" i="8"/>
  <c r="F97" i="7" s="1"/>
  <c r="F77" i="5"/>
  <c r="F174" i="6"/>
  <c r="F79" i="5"/>
  <c r="F78" i="5"/>
  <c r="F77" i="7"/>
  <c r="F76" i="7"/>
  <c r="F195" i="8" l="1"/>
  <c r="F99" i="7" s="1"/>
  <c r="F172" i="8"/>
  <c r="D78" i="5"/>
  <c r="D77" i="5"/>
  <c r="D173" i="8"/>
  <c r="F173" i="8"/>
  <c r="D174" i="6"/>
  <c r="D79" i="5"/>
  <c r="D173" i="6"/>
  <c r="D172" i="6"/>
  <c r="D172" i="8"/>
  <c r="D174" i="8"/>
  <c r="F174" i="8"/>
</calcChain>
</file>

<file path=xl/comments1.xml><?xml version="1.0" encoding="utf-8"?>
<comments xmlns="http://schemas.openxmlformats.org/spreadsheetml/2006/main">
  <authors>
    <author>いきいき</author>
  </authors>
  <commentList>
    <comment ref="D18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テ入力
</t>
        </r>
      </text>
    </comment>
  </commentList>
</comments>
</file>

<file path=xl/sharedStrings.xml><?xml version="1.0" encoding="utf-8"?>
<sst xmlns="http://schemas.openxmlformats.org/spreadsheetml/2006/main" count="990" uniqueCount="319">
  <si>
    <t>社会福祉法人　交楽会</t>
    <phoneticPr fontId="2"/>
  </si>
  <si>
    <t>（単位：千円）</t>
    <phoneticPr fontId="2"/>
  </si>
  <si>
    <t>法人本部</t>
    <phoneticPr fontId="2"/>
  </si>
  <si>
    <t>勘　定　科　目</t>
    <phoneticPr fontId="2"/>
  </si>
  <si>
    <t>備　　考</t>
    <phoneticPr fontId="2"/>
  </si>
  <si>
    <t>受取利息配当金収入</t>
    <phoneticPr fontId="2"/>
  </si>
  <si>
    <t xml:space="preserve">  受取利息配当金収入</t>
    <phoneticPr fontId="2"/>
  </si>
  <si>
    <t xml:space="preserve">    事業活動収入計（1）</t>
    <phoneticPr fontId="2"/>
  </si>
  <si>
    <t>収
入</t>
    <phoneticPr fontId="2"/>
  </si>
  <si>
    <t>事務費支出</t>
    <phoneticPr fontId="2"/>
  </si>
  <si>
    <t xml:space="preserve">  旅費交通費支出</t>
    <phoneticPr fontId="2"/>
  </si>
  <si>
    <t xml:space="preserve">  通信運搬費支出</t>
    <phoneticPr fontId="2"/>
  </si>
  <si>
    <t xml:space="preserve">  業務委託費支出</t>
    <phoneticPr fontId="2"/>
  </si>
  <si>
    <t xml:space="preserve">  手数料支出</t>
    <phoneticPr fontId="2"/>
  </si>
  <si>
    <t xml:space="preserve">  雑支出</t>
    <phoneticPr fontId="2"/>
  </si>
  <si>
    <t>その他の支出</t>
    <phoneticPr fontId="2"/>
  </si>
  <si>
    <t>支
出</t>
    <phoneticPr fontId="2"/>
  </si>
  <si>
    <t>事
業
活
動
に
よ
る
収
支</t>
    <phoneticPr fontId="2"/>
  </si>
  <si>
    <t/>
    <phoneticPr fontId="2"/>
  </si>
  <si>
    <t>サービス区分間繰入金収入</t>
    <phoneticPr fontId="2"/>
  </si>
  <si>
    <t xml:space="preserve">  サービス区分間繰入金収入</t>
    <phoneticPr fontId="2"/>
  </si>
  <si>
    <t>高齢者生活福祉センター</t>
    <phoneticPr fontId="2"/>
  </si>
  <si>
    <t>介護保険事業収入</t>
    <phoneticPr fontId="2"/>
  </si>
  <si>
    <t>その他の収入</t>
    <phoneticPr fontId="2"/>
  </si>
  <si>
    <t xml:space="preserve">  雑収入</t>
    <phoneticPr fontId="2"/>
  </si>
  <si>
    <t>収
入</t>
    <phoneticPr fontId="2"/>
  </si>
  <si>
    <t>人件費支出</t>
    <phoneticPr fontId="2"/>
  </si>
  <si>
    <t xml:space="preserve">  職員給料支出</t>
    <phoneticPr fontId="2"/>
  </si>
  <si>
    <t xml:space="preserve">  職員賞与支出</t>
    <phoneticPr fontId="2"/>
  </si>
  <si>
    <t xml:space="preserve">  退職給付支出</t>
    <phoneticPr fontId="2"/>
  </si>
  <si>
    <t xml:space="preserve">  法定福利費支出</t>
    <phoneticPr fontId="2"/>
  </si>
  <si>
    <t>事業費支出</t>
    <phoneticPr fontId="2"/>
  </si>
  <si>
    <t xml:space="preserve">  給食費支出</t>
    <phoneticPr fontId="2"/>
  </si>
  <si>
    <t xml:space="preserve">  保健衛生費支出</t>
    <phoneticPr fontId="2"/>
  </si>
  <si>
    <t xml:space="preserve">  教養娯楽費支出</t>
    <phoneticPr fontId="2"/>
  </si>
  <si>
    <t xml:space="preserve">  日用品費支出</t>
    <phoneticPr fontId="2"/>
  </si>
  <si>
    <t xml:space="preserve">  水道光熱費支出</t>
    <phoneticPr fontId="2"/>
  </si>
  <si>
    <t xml:space="preserve">  消耗器具備品費支出</t>
    <phoneticPr fontId="2"/>
  </si>
  <si>
    <t xml:space="preserve">  保険料支出</t>
    <phoneticPr fontId="2"/>
  </si>
  <si>
    <t xml:space="preserve">  賃借料支出</t>
    <phoneticPr fontId="2"/>
  </si>
  <si>
    <t xml:space="preserve">  福利厚生費支出</t>
    <phoneticPr fontId="2"/>
  </si>
  <si>
    <t xml:space="preserve">  研修研究費支出</t>
    <phoneticPr fontId="2"/>
  </si>
  <si>
    <t xml:space="preserve">  事務消耗品費支出</t>
    <phoneticPr fontId="2"/>
  </si>
  <si>
    <t xml:space="preserve">  修繕費支出</t>
    <phoneticPr fontId="2"/>
  </si>
  <si>
    <t xml:space="preserve">  保守料支出</t>
    <phoneticPr fontId="2"/>
  </si>
  <si>
    <t xml:space="preserve">  渉外費支出</t>
    <phoneticPr fontId="2"/>
  </si>
  <si>
    <t xml:space="preserve">  諸会費支出</t>
    <phoneticPr fontId="2"/>
  </si>
  <si>
    <t>支払利息支出</t>
    <phoneticPr fontId="2"/>
  </si>
  <si>
    <t xml:space="preserve">  支払利息支出</t>
    <phoneticPr fontId="2"/>
  </si>
  <si>
    <t>支
出</t>
    <phoneticPr fontId="2"/>
  </si>
  <si>
    <t>事
業
活
動
に
よ
る
収
支</t>
    <phoneticPr fontId="2"/>
  </si>
  <si>
    <t>設備資金借入金元金償還支出</t>
    <phoneticPr fontId="2"/>
  </si>
  <si>
    <t xml:space="preserve">  設備資金借入元金償還支出</t>
    <phoneticPr fontId="2"/>
  </si>
  <si>
    <t>支
出</t>
    <phoneticPr fontId="2"/>
  </si>
  <si>
    <t>通所介護・介護予防通所介護</t>
    <phoneticPr fontId="2"/>
  </si>
  <si>
    <t>居宅介護料収入</t>
    <phoneticPr fontId="2"/>
  </si>
  <si>
    <t>介護報酬収入</t>
    <phoneticPr fontId="2"/>
  </si>
  <si>
    <t xml:space="preserve">  介護報酬収入</t>
    <phoneticPr fontId="2"/>
  </si>
  <si>
    <t>利用者負担金収入</t>
    <phoneticPr fontId="2"/>
  </si>
  <si>
    <t xml:space="preserve">  介護負担金収入(公費)</t>
    <phoneticPr fontId="2"/>
  </si>
  <si>
    <t xml:space="preserve">  介護負担金収入(一般)</t>
    <phoneticPr fontId="2"/>
  </si>
  <si>
    <t xml:space="preserve">  非常勤職員給与支出</t>
    <phoneticPr fontId="2"/>
  </si>
  <si>
    <t xml:space="preserve">  介護用品費支出</t>
    <phoneticPr fontId="2"/>
  </si>
  <si>
    <t xml:space="preserve">  医薬品費支出</t>
    <phoneticPr fontId="2"/>
  </si>
  <si>
    <t xml:space="preserve">  燃料費支出</t>
    <phoneticPr fontId="2"/>
  </si>
  <si>
    <t xml:space="preserve">  車輛費支出</t>
    <phoneticPr fontId="2"/>
  </si>
  <si>
    <t xml:space="preserve">  印刷製本費支出</t>
    <phoneticPr fontId="2"/>
  </si>
  <si>
    <t xml:space="preserve">  広報費支出</t>
    <phoneticPr fontId="2"/>
  </si>
  <si>
    <t xml:space="preserve">  租税公課支出</t>
    <phoneticPr fontId="2"/>
  </si>
  <si>
    <t>長期運営資金借入金元金償還支出</t>
    <phoneticPr fontId="2"/>
  </si>
  <si>
    <t xml:space="preserve">  長期運営借入元金償還支出</t>
    <phoneticPr fontId="2"/>
  </si>
  <si>
    <t>サービス区分間繰入金支出</t>
    <phoneticPr fontId="2"/>
  </si>
  <si>
    <t xml:space="preserve">  サービス区分間繰入金支出</t>
    <phoneticPr fontId="2"/>
  </si>
  <si>
    <t>サービス付き高齢者向け住宅</t>
    <phoneticPr fontId="2"/>
  </si>
  <si>
    <t/>
  </si>
  <si>
    <t xml:space="preserve">    事業活動収入計</t>
    <phoneticPr fontId="2"/>
  </si>
  <si>
    <t xml:space="preserve">    事業活動支出計</t>
    <phoneticPr fontId="2"/>
  </si>
  <si>
    <t xml:space="preserve">  事業活動資金収支差額</t>
    <rPh sb="11" eb="12">
      <t>ガク</t>
    </rPh>
    <phoneticPr fontId="2"/>
  </si>
  <si>
    <t xml:space="preserve">    その他の活動収入計</t>
    <phoneticPr fontId="2"/>
  </si>
  <si>
    <t xml:space="preserve">  その他の活動資金収支差額</t>
    <phoneticPr fontId="2"/>
  </si>
  <si>
    <t xml:space="preserve">  予備費支出</t>
    <phoneticPr fontId="2"/>
  </si>
  <si>
    <t xml:space="preserve">  当期資金収支差額合計</t>
    <phoneticPr fontId="2"/>
  </si>
  <si>
    <t xml:space="preserve">    その他の活動収入計</t>
    <rPh sb="12" eb="13">
      <t>ケイ</t>
    </rPh>
    <phoneticPr fontId="2"/>
  </si>
  <si>
    <t xml:space="preserve">  施設整備等資金収支差額</t>
    <phoneticPr fontId="2"/>
  </si>
  <si>
    <t xml:space="preserve">    施設整備等支出計</t>
    <phoneticPr fontId="2"/>
  </si>
  <si>
    <t xml:space="preserve">  事業活動資金収支差額</t>
    <phoneticPr fontId="2"/>
  </si>
  <si>
    <t>支出</t>
    <rPh sb="0" eb="2">
      <t>シシュツ</t>
    </rPh>
    <phoneticPr fontId="1"/>
  </si>
  <si>
    <t xml:space="preserve">    その他の活動支出計</t>
    <phoneticPr fontId="2"/>
  </si>
  <si>
    <t xml:space="preserve">  当期末支払資金残高</t>
    <phoneticPr fontId="2"/>
  </si>
  <si>
    <t xml:space="preserve">  当期資金収支差額合計</t>
    <rPh sb="11" eb="12">
      <t>ケイ</t>
    </rPh>
    <phoneticPr fontId="2"/>
  </si>
  <si>
    <t>全体</t>
    <rPh sb="0" eb="2">
      <t>ゼンタイ</t>
    </rPh>
    <phoneticPr fontId="1"/>
  </si>
  <si>
    <t>　日用品費支出</t>
    <rPh sb="1" eb="4">
      <t>ニチヨウヒン</t>
    </rPh>
    <rPh sb="4" eb="5">
      <t>ヒ</t>
    </rPh>
    <rPh sb="5" eb="7">
      <t>シシュツ</t>
    </rPh>
    <phoneticPr fontId="1"/>
  </si>
  <si>
    <t>　保守料</t>
    <rPh sb="1" eb="3">
      <t>ホシュ</t>
    </rPh>
    <rPh sb="3" eb="4">
      <t>リョウ</t>
    </rPh>
    <phoneticPr fontId="1"/>
  </si>
  <si>
    <t>　諸会費支出</t>
    <rPh sb="1" eb="2">
      <t>ショ</t>
    </rPh>
    <rPh sb="2" eb="4">
      <t>カイヒ</t>
    </rPh>
    <rPh sb="4" eb="6">
      <t>シシュツ</t>
    </rPh>
    <phoneticPr fontId="1"/>
  </si>
  <si>
    <t>　事務消耗品費支出</t>
    <rPh sb="1" eb="3">
      <t>ジム</t>
    </rPh>
    <rPh sb="3" eb="5">
      <t>ショウモウ</t>
    </rPh>
    <rPh sb="5" eb="6">
      <t>ヒン</t>
    </rPh>
    <rPh sb="6" eb="7">
      <t>ヒ</t>
    </rPh>
    <rPh sb="7" eb="9">
      <t>シシュツ</t>
    </rPh>
    <phoneticPr fontId="1"/>
  </si>
  <si>
    <t>予算現額</t>
    <rPh sb="2" eb="3">
      <t>ゲン</t>
    </rPh>
    <phoneticPr fontId="2"/>
  </si>
  <si>
    <t>ｻｰﾋﾞｽ付高住事業収入</t>
    <phoneticPr fontId="2"/>
  </si>
  <si>
    <t>高齢者生活福祉事業収入</t>
    <phoneticPr fontId="2"/>
  </si>
  <si>
    <t xml:space="preserve">  受託事業収入</t>
    <phoneticPr fontId="2"/>
  </si>
  <si>
    <t xml:space="preserve">  その他の事業収入</t>
    <phoneticPr fontId="2"/>
  </si>
  <si>
    <t>補正額</t>
    <rPh sb="0" eb="2">
      <t>ホセイ</t>
    </rPh>
    <rPh sb="2" eb="3">
      <t>ガク</t>
    </rPh>
    <phoneticPr fontId="2"/>
  </si>
  <si>
    <t>補正予算</t>
    <rPh sb="0" eb="2">
      <t>ホセイ</t>
    </rPh>
    <rPh sb="2" eb="4">
      <t>ヨサン</t>
    </rPh>
    <phoneticPr fontId="2"/>
  </si>
  <si>
    <t>　保険料支出</t>
    <rPh sb="1" eb="4">
      <t>ホケンリョウ</t>
    </rPh>
    <rPh sb="4" eb="6">
      <t>シシュツ</t>
    </rPh>
    <phoneticPr fontId="1"/>
  </si>
  <si>
    <t xml:space="preserve">  租税公課支出</t>
    <rPh sb="2" eb="4">
      <t>ソゼイ</t>
    </rPh>
    <rPh sb="4" eb="6">
      <t>コウカ</t>
    </rPh>
    <rPh sb="6" eb="8">
      <t>シシュツ</t>
    </rPh>
    <phoneticPr fontId="1"/>
  </si>
  <si>
    <t>経常経費寄付金収入</t>
    <rPh sb="0" eb="2">
      <t>ケイジョウ</t>
    </rPh>
    <rPh sb="2" eb="4">
      <t>ケイヒ</t>
    </rPh>
    <rPh sb="4" eb="7">
      <t>キフキン</t>
    </rPh>
    <phoneticPr fontId="2"/>
  </si>
  <si>
    <t xml:space="preserve">  経常経費寄付金金収入</t>
    <rPh sb="2" eb="4">
      <t>ケイジョウ</t>
    </rPh>
    <rPh sb="4" eb="6">
      <t>ケイヒ</t>
    </rPh>
    <rPh sb="6" eb="9">
      <t>キフキン</t>
    </rPh>
    <phoneticPr fontId="2"/>
  </si>
  <si>
    <t xml:space="preserve">  経常経費寄付金収入</t>
    <rPh sb="2" eb="4">
      <t>ケイジョウ</t>
    </rPh>
    <rPh sb="4" eb="6">
      <t>ケイヒ</t>
    </rPh>
    <rPh sb="6" eb="9">
      <t>キフキン</t>
    </rPh>
    <phoneticPr fontId="2"/>
  </si>
  <si>
    <t xml:space="preserve">  広報費支出</t>
    <rPh sb="2" eb="4">
      <t>コウホウ</t>
    </rPh>
    <rPh sb="4" eb="5">
      <t>ヒ</t>
    </rPh>
    <rPh sb="5" eb="7">
      <t>シシュツ</t>
    </rPh>
    <phoneticPr fontId="1"/>
  </si>
  <si>
    <t>　広報費支出</t>
    <rPh sb="1" eb="3">
      <t>コウホウ</t>
    </rPh>
    <rPh sb="3" eb="4">
      <t>ヒ</t>
    </rPh>
    <rPh sb="4" eb="6">
      <t>シシュツ</t>
    </rPh>
    <phoneticPr fontId="1"/>
  </si>
  <si>
    <t>資金収支予算書</t>
    <phoneticPr fontId="2"/>
  </si>
  <si>
    <t>当年度予算額</t>
    <phoneticPr fontId="2"/>
  </si>
  <si>
    <t>前年度予算額</t>
    <phoneticPr fontId="2"/>
  </si>
  <si>
    <t>増　減　額</t>
    <phoneticPr fontId="2"/>
  </si>
  <si>
    <t>利用者負担金収入</t>
    <phoneticPr fontId="2"/>
  </si>
  <si>
    <t xml:space="preserve">  介護負担金収入(一般)</t>
    <phoneticPr fontId="2"/>
  </si>
  <si>
    <t>高齢者生活福祉事業収入</t>
    <phoneticPr fontId="2"/>
  </si>
  <si>
    <t xml:space="preserve">  その他の事業収入</t>
    <phoneticPr fontId="2"/>
  </si>
  <si>
    <t xml:space="preserve">    事業活動収入計（1）</t>
    <phoneticPr fontId="2"/>
  </si>
  <si>
    <t>支
出</t>
    <phoneticPr fontId="2"/>
  </si>
  <si>
    <t>人件費支出</t>
    <phoneticPr fontId="2"/>
  </si>
  <si>
    <t xml:space="preserve">  職員給料支出</t>
    <phoneticPr fontId="2"/>
  </si>
  <si>
    <t xml:space="preserve">  職員賞与支出</t>
    <phoneticPr fontId="2"/>
  </si>
  <si>
    <t xml:space="preserve">  非常勤職員給与支出</t>
    <phoneticPr fontId="2"/>
  </si>
  <si>
    <t xml:space="preserve">  退職給付支出</t>
    <phoneticPr fontId="2"/>
  </si>
  <si>
    <t xml:space="preserve">  法定福利費支出</t>
    <phoneticPr fontId="2"/>
  </si>
  <si>
    <t>事業費支出</t>
    <phoneticPr fontId="2"/>
  </si>
  <si>
    <t xml:space="preserve">  給食費支出</t>
    <phoneticPr fontId="2"/>
  </si>
  <si>
    <t xml:space="preserve">  介護用品費支出</t>
    <phoneticPr fontId="2"/>
  </si>
  <si>
    <t xml:space="preserve">  医薬品費支出</t>
    <phoneticPr fontId="2"/>
  </si>
  <si>
    <t xml:space="preserve">  保健衛生費支出</t>
    <phoneticPr fontId="2"/>
  </si>
  <si>
    <t xml:space="preserve">  教養娯楽費支出</t>
    <phoneticPr fontId="2"/>
  </si>
  <si>
    <t xml:space="preserve">  日用品費支出</t>
    <phoneticPr fontId="2"/>
  </si>
  <si>
    <t xml:space="preserve">  水道光熱費支出</t>
    <phoneticPr fontId="2"/>
  </si>
  <si>
    <t xml:space="preserve">  燃料費支出</t>
    <phoneticPr fontId="2"/>
  </si>
  <si>
    <t xml:space="preserve">  消耗器具備品費支出</t>
    <phoneticPr fontId="2"/>
  </si>
  <si>
    <t xml:space="preserve">  保険料支出</t>
    <phoneticPr fontId="2"/>
  </si>
  <si>
    <t xml:space="preserve">  賃借料支出</t>
    <phoneticPr fontId="2"/>
  </si>
  <si>
    <t xml:space="preserve">  車輛費支出</t>
    <phoneticPr fontId="2"/>
  </si>
  <si>
    <t xml:space="preserve">  雑支出</t>
    <phoneticPr fontId="2"/>
  </si>
  <si>
    <t>事務費支出</t>
    <phoneticPr fontId="2"/>
  </si>
  <si>
    <t xml:space="preserve">  福利厚生費支出</t>
    <phoneticPr fontId="2"/>
  </si>
  <si>
    <t xml:space="preserve">  旅費交通費支出</t>
    <phoneticPr fontId="2"/>
  </si>
  <si>
    <t xml:space="preserve">  研修研究費支出</t>
    <phoneticPr fontId="2"/>
  </si>
  <si>
    <t xml:space="preserve">  事務消耗品費支出</t>
    <phoneticPr fontId="2"/>
  </si>
  <si>
    <t xml:space="preserve">  印刷製本費支出</t>
    <phoneticPr fontId="2"/>
  </si>
  <si>
    <t xml:space="preserve">  修繕費支出</t>
    <phoneticPr fontId="2"/>
  </si>
  <si>
    <t xml:space="preserve">  通信運搬費支出</t>
    <phoneticPr fontId="2"/>
  </si>
  <si>
    <t xml:space="preserve">  広報費支出</t>
    <phoneticPr fontId="2"/>
  </si>
  <si>
    <t xml:space="preserve">  業務委託費支出</t>
    <phoneticPr fontId="2"/>
  </si>
  <si>
    <t xml:space="preserve">  手数料支出</t>
    <phoneticPr fontId="2"/>
  </si>
  <si>
    <t xml:space="preserve">  租税公課支出</t>
    <phoneticPr fontId="2"/>
  </si>
  <si>
    <t xml:space="preserve">  保守料支出</t>
    <phoneticPr fontId="2"/>
  </si>
  <si>
    <t xml:space="preserve">  渉外費支出</t>
    <phoneticPr fontId="2"/>
  </si>
  <si>
    <t xml:space="preserve">  諸会費支出</t>
    <phoneticPr fontId="2"/>
  </si>
  <si>
    <t>支払利息支出</t>
    <phoneticPr fontId="2"/>
  </si>
  <si>
    <t xml:space="preserve">  支払利息支出</t>
    <phoneticPr fontId="2"/>
  </si>
  <si>
    <t>その他の支出</t>
    <phoneticPr fontId="2"/>
  </si>
  <si>
    <t xml:space="preserve">    事業活動支出計</t>
    <phoneticPr fontId="2"/>
  </si>
  <si>
    <t xml:space="preserve">  事業活動資金収支差額</t>
    <phoneticPr fontId="2"/>
  </si>
  <si>
    <t>支
出</t>
    <phoneticPr fontId="2"/>
  </si>
  <si>
    <t>設備資金借入金元金償還支出</t>
    <phoneticPr fontId="2"/>
  </si>
  <si>
    <t xml:space="preserve">  設備資金借入元金償還支出</t>
    <phoneticPr fontId="2"/>
  </si>
  <si>
    <t xml:space="preserve">    施設整備等支出計</t>
    <phoneticPr fontId="2"/>
  </si>
  <si>
    <t xml:space="preserve">  施設整備等資金収支差額</t>
    <phoneticPr fontId="2"/>
  </si>
  <si>
    <t>収
入</t>
    <phoneticPr fontId="2"/>
  </si>
  <si>
    <t>サービス区分間繰入金収入</t>
    <phoneticPr fontId="2"/>
  </si>
  <si>
    <t xml:space="preserve">  サービス区分間繰入金収入</t>
    <phoneticPr fontId="2"/>
  </si>
  <si>
    <t xml:space="preserve">    その他の活動収入計</t>
    <phoneticPr fontId="2"/>
  </si>
  <si>
    <t>長期運営資金借入金元金償還支出</t>
    <phoneticPr fontId="2"/>
  </si>
  <si>
    <t xml:space="preserve">  長期運営借入元金償還支出</t>
    <phoneticPr fontId="2"/>
  </si>
  <si>
    <t>サービス区分間繰入金支出</t>
    <phoneticPr fontId="2"/>
  </si>
  <si>
    <t xml:space="preserve">  サービス区分間繰入金支出</t>
    <phoneticPr fontId="2"/>
  </si>
  <si>
    <t xml:space="preserve">    その他の活動支出計</t>
    <phoneticPr fontId="2"/>
  </si>
  <si>
    <t xml:space="preserve">  その他の活動資金収支差額</t>
    <phoneticPr fontId="2"/>
  </si>
  <si>
    <t xml:space="preserve">  予備費支出</t>
    <phoneticPr fontId="2"/>
  </si>
  <si>
    <t xml:space="preserve">  当期資金収支差額合計</t>
    <phoneticPr fontId="2"/>
  </si>
  <si>
    <t xml:space="preserve">  当期末支払資金残高</t>
    <phoneticPr fontId="2"/>
  </si>
  <si>
    <t>社会福祉法人　交楽会</t>
    <phoneticPr fontId="2"/>
  </si>
  <si>
    <t>資金収支予算書</t>
    <phoneticPr fontId="2"/>
  </si>
  <si>
    <t>法人本部</t>
    <phoneticPr fontId="2"/>
  </si>
  <si>
    <t>（単位：千円）</t>
    <phoneticPr fontId="2"/>
  </si>
  <si>
    <t>勘　定　科　目</t>
    <phoneticPr fontId="2"/>
  </si>
  <si>
    <t>当年度予算額</t>
    <phoneticPr fontId="2"/>
  </si>
  <si>
    <t>前年度予算額</t>
    <phoneticPr fontId="2"/>
  </si>
  <si>
    <t>増　減　額</t>
    <phoneticPr fontId="2"/>
  </si>
  <si>
    <t>備　　考</t>
    <phoneticPr fontId="2"/>
  </si>
  <si>
    <t>事
業
活
動
に
よ
る
収
支</t>
    <phoneticPr fontId="2"/>
  </si>
  <si>
    <t>受取利息配当金収入</t>
    <phoneticPr fontId="2"/>
  </si>
  <si>
    <t xml:space="preserve">  受取利息配当金収入</t>
    <phoneticPr fontId="2"/>
  </si>
  <si>
    <t xml:space="preserve">    事業活動収入計</t>
    <phoneticPr fontId="2"/>
  </si>
  <si>
    <t>支
出</t>
    <phoneticPr fontId="2"/>
  </si>
  <si>
    <t xml:space="preserve">  雑収入</t>
    <phoneticPr fontId="2"/>
  </si>
  <si>
    <t xml:space="preserve">    事業活動収入計（1）</t>
    <phoneticPr fontId="2"/>
  </si>
  <si>
    <t>支
出</t>
    <phoneticPr fontId="2"/>
  </si>
  <si>
    <t>人件費支出</t>
    <phoneticPr fontId="2"/>
  </si>
  <si>
    <t xml:space="preserve">  職員給料支出</t>
    <phoneticPr fontId="2"/>
  </si>
  <si>
    <t xml:space="preserve">  職員賞与支出</t>
    <phoneticPr fontId="2"/>
  </si>
  <si>
    <t xml:space="preserve">  退職給付支出</t>
    <phoneticPr fontId="2"/>
  </si>
  <si>
    <t xml:space="preserve">  法定福利費支出</t>
    <phoneticPr fontId="2"/>
  </si>
  <si>
    <t>事業費支出</t>
    <phoneticPr fontId="2"/>
  </si>
  <si>
    <t xml:space="preserve">  給食費支出</t>
    <phoneticPr fontId="2"/>
  </si>
  <si>
    <t xml:space="preserve">  保健衛生費支出</t>
    <phoneticPr fontId="2"/>
  </si>
  <si>
    <t xml:space="preserve">  教養娯楽費支出</t>
    <phoneticPr fontId="2"/>
  </si>
  <si>
    <t xml:space="preserve">  日用品費支出</t>
    <phoneticPr fontId="2"/>
  </si>
  <si>
    <t xml:space="preserve">  水道光熱費支出</t>
    <phoneticPr fontId="2"/>
  </si>
  <si>
    <t xml:space="preserve">  消耗器具備品費支出</t>
    <phoneticPr fontId="2"/>
  </si>
  <si>
    <t xml:space="preserve">  保険料支出</t>
    <phoneticPr fontId="2"/>
  </si>
  <si>
    <t xml:space="preserve">  賃借料支出</t>
    <phoneticPr fontId="2"/>
  </si>
  <si>
    <t xml:space="preserve">  雑支出</t>
    <phoneticPr fontId="2"/>
  </si>
  <si>
    <t>事務費支出</t>
    <phoneticPr fontId="2"/>
  </si>
  <si>
    <t xml:space="preserve">  福利厚生費支出</t>
    <phoneticPr fontId="2"/>
  </si>
  <si>
    <t xml:space="preserve">  旅費交通費支出</t>
    <phoneticPr fontId="2"/>
  </si>
  <si>
    <t xml:space="preserve">  研修研究費支出</t>
    <phoneticPr fontId="2"/>
  </si>
  <si>
    <t xml:space="preserve">  事務消耗品費支出</t>
    <phoneticPr fontId="2"/>
  </si>
  <si>
    <t xml:space="preserve">  修繕費支出</t>
    <phoneticPr fontId="2"/>
  </si>
  <si>
    <t xml:space="preserve">  通信運搬費支出</t>
    <phoneticPr fontId="2"/>
  </si>
  <si>
    <t xml:space="preserve">  業務委託費支出</t>
    <phoneticPr fontId="2"/>
  </si>
  <si>
    <t xml:space="preserve">  手数料支出</t>
    <phoneticPr fontId="2"/>
  </si>
  <si>
    <t xml:space="preserve">  保守料支出</t>
    <phoneticPr fontId="2"/>
  </si>
  <si>
    <t xml:space="preserve">  渉外費支出</t>
    <phoneticPr fontId="2"/>
  </si>
  <si>
    <t xml:space="preserve">  諸会費支出</t>
    <phoneticPr fontId="2"/>
  </si>
  <si>
    <t>支払利息支出</t>
    <phoneticPr fontId="2"/>
  </si>
  <si>
    <t xml:space="preserve">  支払利息支出</t>
    <phoneticPr fontId="2"/>
  </si>
  <si>
    <t xml:space="preserve">    事業活動支出計</t>
    <phoneticPr fontId="2"/>
  </si>
  <si>
    <t xml:space="preserve">  事業活動資金収支差額</t>
    <phoneticPr fontId="2"/>
  </si>
  <si>
    <t>支
出</t>
    <phoneticPr fontId="2"/>
  </si>
  <si>
    <t>設備資金借入金元金償還支出</t>
    <phoneticPr fontId="2"/>
  </si>
  <si>
    <t xml:space="preserve">  設備資金借入元金償還支出</t>
    <phoneticPr fontId="2"/>
  </si>
  <si>
    <t xml:space="preserve">    施設整備等支出計</t>
    <phoneticPr fontId="2"/>
  </si>
  <si>
    <t xml:space="preserve">  保険料支出</t>
    <rPh sb="2" eb="5">
      <t>ホケンリョウ</t>
    </rPh>
    <rPh sb="5" eb="7">
      <t>シシュツ</t>
    </rPh>
    <phoneticPr fontId="1"/>
  </si>
  <si>
    <t>　租税公課支出</t>
    <rPh sb="1" eb="3">
      <t>ソゼイ</t>
    </rPh>
    <rPh sb="3" eb="5">
      <t>コウカ</t>
    </rPh>
    <rPh sb="5" eb="7">
      <t>シシュツ</t>
    </rPh>
    <phoneticPr fontId="1"/>
  </si>
  <si>
    <t>　広報費支出</t>
    <rPh sb="1" eb="3">
      <t>コウホウ</t>
    </rPh>
    <rPh sb="3" eb="4">
      <t>ヒ</t>
    </rPh>
    <rPh sb="4" eb="6">
      <t>シシュツ</t>
    </rPh>
    <phoneticPr fontId="1"/>
  </si>
  <si>
    <t xml:space="preserve">  広報費支出</t>
    <rPh sb="2" eb="4">
      <t>コウホウ</t>
    </rPh>
    <rPh sb="4" eb="5">
      <t>ヒ</t>
    </rPh>
    <rPh sb="5" eb="7">
      <t>シシュツ</t>
    </rPh>
    <phoneticPr fontId="1"/>
  </si>
  <si>
    <t>収　入</t>
    <rPh sb="0" eb="1">
      <t>オサム</t>
    </rPh>
    <rPh sb="2" eb="3">
      <t>イ</t>
    </rPh>
    <phoneticPr fontId="1"/>
  </si>
  <si>
    <t>入居者行事費用</t>
    <rPh sb="0" eb="3">
      <t>ニュウキョシャ</t>
    </rPh>
    <rPh sb="3" eb="5">
      <t>ギョウジ</t>
    </rPh>
    <rPh sb="5" eb="7">
      <t>ヒヨウ</t>
    </rPh>
    <phoneticPr fontId="1"/>
  </si>
  <si>
    <t>理事会・評議員会・監事監査</t>
    <rPh sb="0" eb="3">
      <t>リジカイ</t>
    </rPh>
    <rPh sb="4" eb="6">
      <t>ヒョウギ</t>
    </rPh>
    <rPh sb="6" eb="7">
      <t>イン</t>
    </rPh>
    <rPh sb="7" eb="8">
      <t>カイ</t>
    </rPh>
    <rPh sb="9" eb="11">
      <t>カンジ</t>
    </rPh>
    <rPh sb="11" eb="13">
      <t>カンサ</t>
    </rPh>
    <phoneticPr fontId="1"/>
  </si>
  <si>
    <t>切手代</t>
    <rPh sb="0" eb="2">
      <t>キッテ</t>
    </rPh>
    <rPh sb="2" eb="3">
      <t>ダイ</t>
    </rPh>
    <phoneticPr fontId="1"/>
  </si>
  <si>
    <t>司法書士登録費用</t>
    <rPh sb="0" eb="2">
      <t>シホウ</t>
    </rPh>
    <rPh sb="2" eb="4">
      <t>ショシ</t>
    </rPh>
    <rPh sb="4" eb="6">
      <t>トウロク</t>
    </rPh>
    <rPh sb="6" eb="8">
      <t>ヒヨウ</t>
    </rPh>
    <phoneticPr fontId="1"/>
  </si>
  <si>
    <t>デイサービスより</t>
    <phoneticPr fontId="1"/>
  </si>
  <si>
    <t>社会保険料・労働保険</t>
    <rPh sb="0" eb="2">
      <t>シャカイ</t>
    </rPh>
    <rPh sb="2" eb="5">
      <t>ホケンリョウ</t>
    </rPh>
    <rPh sb="6" eb="8">
      <t>ロウドウ</t>
    </rPh>
    <rPh sb="8" eb="10">
      <t>ホケン</t>
    </rPh>
    <phoneticPr fontId="1"/>
  </si>
  <si>
    <t>温泉関係薬剤・検査費用</t>
    <rPh sb="0" eb="2">
      <t>オンセン</t>
    </rPh>
    <rPh sb="2" eb="4">
      <t>カンケイ</t>
    </rPh>
    <rPh sb="4" eb="6">
      <t>ヤクザイ</t>
    </rPh>
    <rPh sb="7" eb="9">
      <t>ケンサ</t>
    </rPh>
    <rPh sb="9" eb="11">
      <t>ヒヨウ</t>
    </rPh>
    <phoneticPr fontId="1"/>
  </si>
  <si>
    <t>電気・ガス・水道・温泉水</t>
    <rPh sb="0" eb="2">
      <t>デンキ</t>
    </rPh>
    <rPh sb="6" eb="8">
      <t>スイドウ</t>
    </rPh>
    <rPh sb="9" eb="11">
      <t>オンセン</t>
    </rPh>
    <rPh sb="11" eb="12">
      <t>スイ</t>
    </rPh>
    <phoneticPr fontId="1"/>
  </si>
  <si>
    <t>火災保険・賠償責任保険</t>
    <rPh sb="0" eb="2">
      <t>カサイ</t>
    </rPh>
    <rPh sb="2" eb="4">
      <t>ホケン</t>
    </rPh>
    <rPh sb="5" eb="7">
      <t>バイショウ</t>
    </rPh>
    <rPh sb="7" eb="9">
      <t>セキニン</t>
    </rPh>
    <rPh sb="9" eb="11">
      <t>ホケン</t>
    </rPh>
    <phoneticPr fontId="1"/>
  </si>
  <si>
    <t>ゴミ回収委託料・一冨士</t>
    <rPh sb="2" eb="4">
      <t>カイシュウ</t>
    </rPh>
    <rPh sb="4" eb="6">
      <t>イタク</t>
    </rPh>
    <rPh sb="6" eb="7">
      <t>リョウ</t>
    </rPh>
    <rPh sb="8" eb="9">
      <t>イッ</t>
    </rPh>
    <rPh sb="9" eb="11">
      <t>フジ</t>
    </rPh>
    <phoneticPr fontId="1"/>
  </si>
  <si>
    <t>循環掃除(560)・ゴミ回収委託料・一冨士</t>
    <rPh sb="0" eb="2">
      <t>ジュンカン</t>
    </rPh>
    <rPh sb="2" eb="4">
      <t>ソウジ</t>
    </rPh>
    <rPh sb="12" eb="14">
      <t>カイシュウ</t>
    </rPh>
    <rPh sb="14" eb="16">
      <t>イタク</t>
    </rPh>
    <rPh sb="16" eb="17">
      <t>リョウ</t>
    </rPh>
    <rPh sb="18" eb="19">
      <t>イッ</t>
    </rPh>
    <rPh sb="19" eb="21">
      <t>フジ</t>
    </rPh>
    <phoneticPr fontId="1"/>
  </si>
  <si>
    <t>慶弔費等</t>
    <rPh sb="0" eb="2">
      <t>ケイチョウ</t>
    </rPh>
    <rPh sb="2" eb="3">
      <t>ヒ</t>
    </rPh>
    <rPh sb="3" eb="4">
      <t>トウ</t>
    </rPh>
    <phoneticPr fontId="1"/>
  </si>
  <si>
    <t>循環濾過点検・昇降機点検等</t>
    <rPh sb="0" eb="2">
      <t>ジュンカン</t>
    </rPh>
    <rPh sb="2" eb="4">
      <t>ロカ</t>
    </rPh>
    <rPh sb="4" eb="6">
      <t>テンケン</t>
    </rPh>
    <rPh sb="7" eb="10">
      <t>ショウコウキ</t>
    </rPh>
    <rPh sb="10" eb="12">
      <t>テンケン</t>
    </rPh>
    <rPh sb="12" eb="13">
      <t>トウ</t>
    </rPh>
    <phoneticPr fontId="1"/>
  </si>
  <si>
    <t>郷費・温泉振興会会費</t>
    <rPh sb="0" eb="1">
      <t>ゴウ</t>
    </rPh>
    <rPh sb="1" eb="2">
      <t>ヒ</t>
    </rPh>
    <rPh sb="3" eb="5">
      <t>オンセン</t>
    </rPh>
    <rPh sb="5" eb="8">
      <t>シンコウカイ</t>
    </rPh>
    <rPh sb="8" eb="10">
      <t>カイヒ</t>
    </rPh>
    <phoneticPr fontId="1"/>
  </si>
  <si>
    <t>(独)福祉医療・増築工事借入利息</t>
    <rPh sb="1" eb="2">
      <t>ドク</t>
    </rPh>
    <rPh sb="3" eb="5">
      <t>フクシ</t>
    </rPh>
    <rPh sb="5" eb="7">
      <t>イリョウ</t>
    </rPh>
    <rPh sb="8" eb="10">
      <t>ゾウチク</t>
    </rPh>
    <rPh sb="10" eb="12">
      <t>コウジ</t>
    </rPh>
    <rPh sb="12" eb="14">
      <t>カリイレ</t>
    </rPh>
    <rPh sb="14" eb="16">
      <t>リソク</t>
    </rPh>
    <phoneticPr fontId="1"/>
  </si>
  <si>
    <t>国保連合会より</t>
    <rPh sb="0" eb="2">
      <t>コクホ</t>
    </rPh>
    <rPh sb="2" eb="5">
      <t>レンゴウカイ</t>
    </rPh>
    <phoneticPr fontId="1"/>
  </si>
  <si>
    <t>利用者様より</t>
    <rPh sb="0" eb="3">
      <t>リヨウシャ</t>
    </rPh>
    <rPh sb="3" eb="4">
      <t>サマ</t>
    </rPh>
    <phoneticPr fontId="1"/>
  </si>
  <si>
    <t>紙パンツ・パット代</t>
    <rPh sb="0" eb="1">
      <t>カミ</t>
    </rPh>
    <rPh sb="8" eb="9">
      <t>ダイ</t>
    </rPh>
    <phoneticPr fontId="1"/>
  </si>
  <si>
    <t>お茶会費用・誕生会費用他</t>
    <rPh sb="1" eb="2">
      <t>チャ</t>
    </rPh>
    <rPh sb="2" eb="3">
      <t>カイ</t>
    </rPh>
    <rPh sb="3" eb="5">
      <t>ヒヨウ</t>
    </rPh>
    <rPh sb="6" eb="9">
      <t>タンジョウカイ</t>
    </rPh>
    <rPh sb="9" eb="11">
      <t>ヒヨウ</t>
    </rPh>
    <rPh sb="11" eb="12">
      <t>ホカ</t>
    </rPh>
    <phoneticPr fontId="1"/>
  </si>
  <si>
    <t>ペーパータオル他</t>
    <rPh sb="7" eb="8">
      <t>ホカ</t>
    </rPh>
    <phoneticPr fontId="1"/>
  </si>
  <si>
    <t>車両保険</t>
    <rPh sb="0" eb="2">
      <t>シャリョウ</t>
    </rPh>
    <rPh sb="2" eb="4">
      <t>ホケン</t>
    </rPh>
    <phoneticPr fontId="1"/>
  </si>
  <si>
    <t>ガソリン代</t>
    <rPh sb="4" eb="5">
      <t>ダイ</t>
    </rPh>
    <phoneticPr fontId="1"/>
  </si>
  <si>
    <t>職員健康診断</t>
    <rPh sb="0" eb="2">
      <t>ショクイン</t>
    </rPh>
    <rPh sb="2" eb="4">
      <t>ケンコウ</t>
    </rPh>
    <rPh sb="4" eb="6">
      <t>シンダン</t>
    </rPh>
    <phoneticPr fontId="1"/>
  </si>
  <si>
    <t>ｹｱﾈｯﾄはさみ会費・社会福祉協議会会費</t>
    <rPh sb="8" eb="10">
      <t>カイヒ</t>
    </rPh>
    <rPh sb="11" eb="13">
      <t>シャカイ</t>
    </rPh>
    <rPh sb="13" eb="15">
      <t>フクシ</t>
    </rPh>
    <rPh sb="15" eb="18">
      <t>キョウギカイ</t>
    </rPh>
    <rPh sb="18" eb="20">
      <t>カイヒ</t>
    </rPh>
    <phoneticPr fontId="1"/>
  </si>
  <si>
    <t>　</t>
    <phoneticPr fontId="1"/>
  </si>
  <si>
    <t>固定資産税</t>
    <rPh sb="0" eb="2">
      <t>コテイ</t>
    </rPh>
    <rPh sb="2" eb="4">
      <t>シサン</t>
    </rPh>
    <rPh sb="4" eb="5">
      <t>ゼイ</t>
    </rPh>
    <phoneticPr fontId="1"/>
  </si>
  <si>
    <t>デイサービスより</t>
    <phoneticPr fontId="1"/>
  </si>
  <si>
    <t>　前期末支払資金残高</t>
    <rPh sb="1" eb="4">
      <t>ゼンキマツ</t>
    </rPh>
    <rPh sb="4" eb="6">
      <t>シハライ</t>
    </rPh>
    <rPh sb="6" eb="8">
      <t>シキン</t>
    </rPh>
    <rPh sb="8" eb="10">
      <t>ザンダカ</t>
    </rPh>
    <phoneticPr fontId="2"/>
  </si>
  <si>
    <t>一冨士給食費</t>
    <rPh sb="0" eb="3">
      <t>イッフジ</t>
    </rPh>
    <rPh sb="3" eb="4">
      <t>キュウ</t>
    </rPh>
    <rPh sb="4" eb="5">
      <t>ショク</t>
    </rPh>
    <rPh sb="5" eb="6">
      <t>ヒ</t>
    </rPh>
    <phoneticPr fontId="1"/>
  </si>
  <si>
    <t>電話代他</t>
    <rPh sb="0" eb="2">
      <t>デンワ</t>
    </rPh>
    <rPh sb="2" eb="3">
      <t>ダイ</t>
    </rPh>
    <rPh sb="3" eb="4">
      <t>ホカ</t>
    </rPh>
    <phoneticPr fontId="1"/>
  </si>
  <si>
    <t>事　業　活　動　に　よ　る　収　支</t>
    <rPh sb="0" eb="1">
      <t>コト</t>
    </rPh>
    <rPh sb="2" eb="3">
      <t>ギョウ</t>
    </rPh>
    <rPh sb="4" eb="5">
      <t>カツ</t>
    </rPh>
    <rPh sb="6" eb="7">
      <t>ドウ</t>
    </rPh>
    <rPh sb="14" eb="15">
      <t>オサム</t>
    </rPh>
    <rPh sb="16" eb="17">
      <t>シ</t>
    </rPh>
    <phoneticPr fontId="1"/>
  </si>
  <si>
    <t>事　業　活　動　に　よ　る　収　支</t>
    <phoneticPr fontId="1"/>
  </si>
  <si>
    <t>平成29年度　第1次補正予算収支補正予算書</t>
    <rPh sb="0" eb="2">
      <t>ヘイセイ</t>
    </rPh>
    <rPh sb="4" eb="5">
      <t>ネン</t>
    </rPh>
    <rPh sb="5" eb="6">
      <t>ド</t>
    </rPh>
    <rPh sb="7" eb="8">
      <t>ダイ</t>
    </rPh>
    <rPh sb="9" eb="10">
      <t>ジ</t>
    </rPh>
    <rPh sb="10" eb="12">
      <t>ホセイ</t>
    </rPh>
    <rPh sb="12" eb="14">
      <t>ヨサン</t>
    </rPh>
    <rPh sb="14" eb="16">
      <t>シュウシ</t>
    </rPh>
    <rPh sb="16" eb="18">
      <t>ホセイ</t>
    </rPh>
    <rPh sb="18" eb="20">
      <t>ヨサン</t>
    </rPh>
    <rPh sb="20" eb="21">
      <t>ショ</t>
    </rPh>
    <phoneticPr fontId="2"/>
  </si>
  <si>
    <t>8月より自動販売機設置による手数料収入</t>
    <rPh sb="1" eb="2">
      <t>ガツ</t>
    </rPh>
    <rPh sb="4" eb="6">
      <t>ジドウ</t>
    </rPh>
    <rPh sb="6" eb="9">
      <t>ハンバイキ</t>
    </rPh>
    <rPh sb="9" eb="11">
      <t>セッチ</t>
    </rPh>
    <rPh sb="14" eb="17">
      <t>テスウリョウ</t>
    </rPh>
    <rPh sb="17" eb="19">
      <t>シュウニュウ</t>
    </rPh>
    <phoneticPr fontId="1"/>
  </si>
  <si>
    <t>印紙代</t>
    <rPh sb="0" eb="2">
      <t>インシ</t>
    </rPh>
    <rPh sb="2" eb="3">
      <t>ダイ</t>
    </rPh>
    <phoneticPr fontId="1"/>
  </si>
  <si>
    <t>今期実績による補正</t>
    <rPh sb="0" eb="2">
      <t>コンキ</t>
    </rPh>
    <rPh sb="2" eb="4">
      <t>ジッセキ</t>
    </rPh>
    <rPh sb="7" eb="9">
      <t>ホセイ</t>
    </rPh>
    <phoneticPr fontId="1"/>
  </si>
  <si>
    <t>今期実績による補正（採用者2名分）</t>
    <rPh sb="0" eb="2">
      <t>コンキ</t>
    </rPh>
    <rPh sb="2" eb="4">
      <t>ジッセキ</t>
    </rPh>
    <rPh sb="7" eb="9">
      <t>ホセイ</t>
    </rPh>
    <rPh sb="10" eb="12">
      <t>サイヨウ</t>
    </rPh>
    <rPh sb="12" eb="13">
      <t>シャ</t>
    </rPh>
    <rPh sb="14" eb="15">
      <t>メイ</t>
    </rPh>
    <rPh sb="15" eb="16">
      <t>ブン</t>
    </rPh>
    <phoneticPr fontId="1"/>
  </si>
  <si>
    <t>平成29年度　第１次補正予算収支補正予算書</t>
    <rPh sb="0" eb="2">
      <t>ヘイセイ</t>
    </rPh>
    <rPh sb="4" eb="5">
      <t>ネン</t>
    </rPh>
    <rPh sb="5" eb="6">
      <t>ド</t>
    </rPh>
    <rPh sb="7" eb="8">
      <t>ダイ</t>
    </rPh>
    <rPh sb="9" eb="10">
      <t>ジ</t>
    </rPh>
    <rPh sb="10" eb="12">
      <t>ホセイ</t>
    </rPh>
    <rPh sb="12" eb="14">
      <t>ヨサン</t>
    </rPh>
    <rPh sb="14" eb="16">
      <t>シュウシ</t>
    </rPh>
    <rPh sb="16" eb="18">
      <t>ホセイ</t>
    </rPh>
    <rPh sb="18" eb="20">
      <t>ヨサン</t>
    </rPh>
    <rPh sb="20" eb="21">
      <t>ショ</t>
    </rPh>
    <phoneticPr fontId="2"/>
  </si>
  <si>
    <t>入居者利用料*6名分</t>
    <rPh sb="0" eb="3">
      <t>ニュウキョシャ</t>
    </rPh>
    <rPh sb="3" eb="5">
      <t>リヨウ</t>
    </rPh>
    <rPh sb="5" eb="6">
      <t>リョウ</t>
    </rPh>
    <rPh sb="8" eb="9">
      <t>メイ</t>
    </rPh>
    <rPh sb="9" eb="10">
      <t>ブン</t>
    </rPh>
    <phoneticPr fontId="1"/>
  </si>
  <si>
    <t>本部へ(300)・支援へ(3,000)</t>
    <rPh sb="0" eb="2">
      <t>ホンブ</t>
    </rPh>
    <rPh sb="9" eb="11">
      <t>シエン</t>
    </rPh>
    <phoneticPr fontId="1"/>
  </si>
  <si>
    <t>リース代（コピー機・ESシステム）</t>
    <rPh sb="3" eb="4">
      <t>ダイ</t>
    </rPh>
    <rPh sb="8" eb="9">
      <t>キ</t>
    </rPh>
    <phoneticPr fontId="1"/>
  </si>
  <si>
    <t>(独)福祉医療・増築工事借入金</t>
  </si>
  <si>
    <t xml:space="preserve"> 設備改修工事借入利息</t>
    <rPh sb="1" eb="3">
      <t>セツビ</t>
    </rPh>
    <rPh sb="3" eb="5">
      <t>カイシュウ</t>
    </rPh>
    <rPh sb="5" eb="7">
      <t>コウジ</t>
    </rPh>
    <rPh sb="7" eb="9">
      <t>カリイレ</t>
    </rPh>
    <rPh sb="9" eb="11">
      <t>リソク</t>
    </rPh>
    <phoneticPr fontId="1"/>
  </si>
  <si>
    <t>増築工事借入金・設備改修工事借入金</t>
    <rPh sb="0" eb="2">
      <t>ゾウチク</t>
    </rPh>
    <rPh sb="2" eb="4">
      <t>コウジ</t>
    </rPh>
    <rPh sb="4" eb="6">
      <t>カリイレ</t>
    </rPh>
    <rPh sb="6" eb="7">
      <t>キン</t>
    </rPh>
    <rPh sb="8" eb="10">
      <t>セツビ</t>
    </rPh>
    <rPh sb="10" eb="12">
      <t>カイシュウ</t>
    </rPh>
    <rPh sb="12" eb="14">
      <t>コウジ</t>
    </rPh>
    <rPh sb="14" eb="16">
      <t>カリイレ</t>
    </rPh>
    <rPh sb="16" eb="17">
      <t>キン</t>
    </rPh>
    <phoneticPr fontId="1"/>
  </si>
  <si>
    <t>増築工事借入利息・設備改修工事借入利息</t>
    <rPh sb="0" eb="2">
      <t>ゾウチク</t>
    </rPh>
    <rPh sb="2" eb="4">
      <t>コウジ</t>
    </rPh>
    <rPh sb="4" eb="6">
      <t>カリイレ</t>
    </rPh>
    <rPh sb="6" eb="8">
      <t>リソク</t>
    </rPh>
    <rPh sb="9" eb="11">
      <t>セツビ</t>
    </rPh>
    <rPh sb="11" eb="13">
      <t>カイシュウ</t>
    </rPh>
    <rPh sb="13" eb="15">
      <t>コウジ</t>
    </rPh>
    <rPh sb="15" eb="17">
      <t>カリイ</t>
    </rPh>
    <rPh sb="17" eb="19">
      <t>リソク</t>
    </rPh>
    <phoneticPr fontId="1"/>
  </si>
  <si>
    <t>入居者利用料*14名分</t>
    <rPh sb="0" eb="3">
      <t>ニュウキョシャ</t>
    </rPh>
    <rPh sb="3" eb="5">
      <t>リヨウ</t>
    </rPh>
    <rPh sb="5" eb="6">
      <t>リョウ</t>
    </rPh>
    <rPh sb="9" eb="10">
      <t>メイ</t>
    </rPh>
    <rPh sb="10" eb="11">
      <t>ブン</t>
    </rPh>
    <phoneticPr fontId="1"/>
  </si>
  <si>
    <t>固定資産売却収入</t>
    <rPh sb="0" eb="2">
      <t>コテイ</t>
    </rPh>
    <rPh sb="2" eb="4">
      <t>シサン</t>
    </rPh>
    <rPh sb="4" eb="6">
      <t>バイキャク</t>
    </rPh>
    <rPh sb="6" eb="8">
      <t>シュウニュウ</t>
    </rPh>
    <phoneticPr fontId="2"/>
  </si>
  <si>
    <t xml:space="preserve">  車輌運搬具売却収入</t>
    <rPh sb="2" eb="4">
      <t>シャリョウ</t>
    </rPh>
    <rPh sb="4" eb="6">
      <t>ウンパン</t>
    </rPh>
    <rPh sb="6" eb="7">
      <t>グ</t>
    </rPh>
    <rPh sb="7" eb="9">
      <t>バイキャク</t>
    </rPh>
    <phoneticPr fontId="2"/>
  </si>
  <si>
    <t xml:space="preserve">    施設整備等収入計</t>
    <rPh sb="9" eb="11">
      <t>シュウニュウ</t>
    </rPh>
    <phoneticPr fontId="2"/>
  </si>
  <si>
    <t>車輌下取り（2号車）</t>
    <rPh sb="0" eb="2">
      <t>シャリョウ</t>
    </rPh>
    <rPh sb="2" eb="4">
      <t>シタド</t>
    </rPh>
    <rPh sb="7" eb="8">
      <t>ゴウ</t>
    </rPh>
    <rPh sb="8" eb="9">
      <t>シャ</t>
    </rPh>
    <phoneticPr fontId="1"/>
  </si>
  <si>
    <t>　その他の固定資産取得支出</t>
    <rPh sb="3" eb="4">
      <t>タ</t>
    </rPh>
    <rPh sb="5" eb="7">
      <t>コテイ</t>
    </rPh>
    <rPh sb="7" eb="9">
      <t>シサン</t>
    </rPh>
    <rPh sb="9" eb="11">
      <t>シュトク</t>
    </rPh>
    <rPh sb="11" eb="13">
      <t>シシュツ</t>
    </rPh>
    <phoneticPr fontId="1"/>
  </si>
  <si>
    <t>車輌下取り（2号車）リサイクル料</t>
    <rPh sb="0" eb="2">
      <t>シャリョウ</t>
    </rPh>
    <rPh sb="2" eb="4">
      <t>シタド</t>
    </rPh>
    <rPh sb="7" eb="8">
      <t>ゴウ</t>
    </rPh>
    <rPh sb="8" eb="9">
      <t>シャ</t>
    </rPh>
    <rPh sb="15" eb="16">
      <t>リョウ</t>
    </rPh>
    <phoneticPr fontId="1"/>
  </si>
  <si>
    <t>固定資産取得支出</t>
    <rPh sb="0" eb="2">
      <t>コテイ</t>
    </rPh>
    <rPh sb="2" eb="4">
      <t>シサン</t>
    </rPh>
    <rPh sb="4" eb="6">
      <t>シュトク</t>
    </rPh>
    <rPh sb="6" eb="8">
      <t>シシュツ</t>
    </rPh>
    <phoneticPr fontId="1"/>
  </si>
  <si>
    <t>　車輌運搬具取得支出</t>
    <rPh sb="1" eb="3">
      <t>シャリョウ</t>
    </rPh>
    <rPh sb="3" eb="5">
      <t>ウンパン</t>
    </rPh>
    <rPh sb="5" eb="6">
      <t>グ</t>
    </rPh>
    <rPh sb="6" eb="8">
      <t>シュトク</t>
    </rPh>
    <rPh sb="8" eb="10">
      <t>シシュツ</t>
    </rPh>
    <phoneticPr fontId="1"/>
  </si>
  <si>
    <t>自動販売機設置による手数料収入</t>
    <rPh sb="0" eb="2">
      <t>ジドウ</t>
    </rPh>
    <rPh sb="2" eb="5">
      <t>ハンバイキ</t>
    </rPh>
    <rPh sb="5" eb="7">
      <t>セッチ</t>
    </rPh>
    <rPh sb="10" eb="13">
      <t>テスウリョウ</t>
    </rPh>
    <rPh sb="13" eb="15">
      <t>シュウニュウ</t>
    </rPh>
    <phoneticPr fontId="1"/>
  </si>
  <si>
    <t>新車購入（2号車）12月より支払い開始</t>
    <rPh sb="0" eb="2">
      <t>シンシャ</t>
    </rPh>
    <rPh sb="2" eb="4">
      <t>コウニュウ</t>
    </rPh>
    <rPh sb="6" eb="8">
      <t>ゴウシャ</t>
    </rPh>
    <rPh sb="11" eb="12">
      <t>ガツ</t>
    </rPh>
    <rPh sb="14" eb="16">
      <t>シハライ</t>
    </rPh>
    <rPh sb="17" eb="19">
      <t>カイシ</t>
    </rPh>
    <phoneticPr fontId="1"/>
  </si>
  <si>
    <t>施設整備等補助金収入</t>
    <rPh sb="0" eb="2">
      <t>シセツ</t>
    </rPh>
    <rPh sb="2" eb="5">
      <t>セイビトウ</t>
    </rPh>
    <rPh sb="5" eb="8">
      <t>ホジョキン</t>
    </rPh>
    <rPh sb="8" eb="10">
      <t>シュウニュウ</t>
    </rPh>
    <phoneticPr fontId="2"/>
  </si>
  <si>
    <t>　施設整備等補助金収入</t>
    <rPh sb="1" eb="3">
      <t>シセツ</t>
    </rPh>
    <rPh sb="3" eb="5">
      <t>セイビ</t>
    </rPh>
    <rPh sb="5" eb="6">
      <t>トウ</t>
    </rPh>
    <rPh sb="6" eb="9">
      <t>ホジョキン</t>
    </rPh>
    <rPh sb="9" eb="11">
      <t>シュウニュウ</t>
    </rPh>
    <phoneticPr fontId="1"/>
  </si>
  <si>
    <t>設備資金借入金収入</t>
    <rPh sb="7" eb="9">
      <t>シュウニュウ</t>
    </rPh>
    <phoneticPr fontId="2"/>
  </si>
  <si>
    <t>　設備資金借入金収入</t>
    <rPh sb="1" eb="3">
      <t>セツビ</t>
    </rPh>
    <rPh sb="3" eb="5">
      <t>シキン</t>
    </rPh>
    <rPh sb="5" eb="7">
      <t>カリイレ</t>
    </rPh>
    <rPh sb="7" eb="8">
      <t>キン</t>
    </rPh>
    <rPh sb="8" eb="10">
      <t>シュウニュウ</t>
    </rPh>
    <phoneticPr fontId="1"/>
  </si>
  <si>
    <t>　建物付属設備取得支出</t>
    <rPh sb="1" eb="3">
      <t>タテモノ</t>
    </rPh>
    <rPh sb="3" eb="5">
      <t>フゾク</t>
    </rPh>
    <rPh sb="5" eb="7">
      <t>セツビ</t>
    </rPh>
    <rPh sb="7" eb="9">
      <t>シュトク</t>
    </rPh>
    <rPh sb="9" eb="11">
      <t>シシュツ</t>
    </rPh>
    <phoneticPr fontId="1"/>
  </si>
  <si>
    <t>二酸化炭素排出抑制対策事業費等補助金</t>
    <rPh sb="0" eb="3">
      <t>ニサンカ</t>
    </rPh>
    <rPh sb="3" eb="5">
      <t>タンソ</t>
    </rPh>
    <rPh sb="5" eb="7">
      <t>ハイシュツ</t>
    </rPh>
    <rPh sb="7" eb="9">
      <t>ヨクセイ</t>
    </rPh>
    <rPh sb="9" eb="11">
      <t>タイサク</t>
    </rPh>
    <rPh sb="11" eb="14">
      <t>ジギョウヒ</t>
    </rPh>
    <rPh sb="14" eb="15">
      <t>トウ</t>
    </rPh>
    <rPh sb="15" eb="18">
      <t>ホジョキン</t>
    </rPh>
    <phoneticPr fontId="1"/>
  </si>
  <si>
    <t>設備更新</t>
    <rPh sb="0" eb="2">
      <t>セツビ</t>
    </rPh>
    <rPh sb="2" eb="4">
      <t>コウシン</t>
    </rPh>
    <phoneticPr fontId="1"/>
  </si>
  <si>
    <t xml:space="preserve"> 設備更新借入金</t>
    <rPh sb="1" eb="3">
      <t>セツビ</t>
    </rPh>
    <rPh sb="3" eb="5">
      <t>コウシン</t>
    </rPh>
    <rPh sb="5" eb="7">
      <t>カリイレ</t>
    </rPh>
    <rPh sb="7" eb="8">
      <t>キン</t>
    </rPh>
    <phoneticPr fontId="1"/>
  </si>
  <si>
    <t>慶弔費・見舞金等</t>
    <rPh sb="0" eb="2">
      <t>ケイチョウ</t>
    </rPh>
    <rPh sb="2" eb="3">
      <t>ヒ</t>
    </rPh>
    <rPh sb="4" eb="6">
      <t>ミマイ</t>
    </rPh>
    <rPh sb="6" eb="7">
      <t>キン</t>
    </rPh>
    <rPh sb="7" eb="8">
      <t>トウ</t>
    </rPh>
    <phoneticPr fontId="1"/>
  </si>
  <si>
    <t>介護職員1・事務員1　　</t>
    <rPh sb="0" eb="2">
      <t>カイゴ</t>
    </rPh>
    <rPh sb="2" eb="3">
      <t>ショク</t>
    </rPh>
    <rPh sb="3" eb="4">
      <t>イン</t>
    </rPh>
    <rPh sb="6" eb="9">
      <t>ジムイン</t>
    </rPh>
    <phoneticPr fontId="1"/>
  </si>
  <si>
    <t>※今期より変更　支援職員給与40％含む</t>
    <rPh sb="1" eb="3">
      <t>コンキ</t>
    </rPh>
    <rPh sb="5" eb="7">
      <t>ヘンコウ</t>
    </rPh>
    <rPh sb="8" eb="10">
      <t>シエン</t>
    </rPh>
    <rPh sb="10" eb="11">
      <t>ショク</t>
    </rPh>
    <rPh sb="11" eb="12">
      <t>イン</t>
    </rPh>
    <rPh sb="12" eb="14">
      <t>キュウヨ</t>
    </rPh>
    <rPh sb="17" eb="18">
      <t>フク</t>
    </rPh>
    <phoneticPr fontId="1"/>
  </si>
  <si>
    <t>ﾃﾞｨ管理者・職員2名の給与40％含む</t>
    <rPh sb="3" eb="6">
      <t>カンリシャ</t>
    </rPh>
    <rPh sb="7" eb="9">
      <t>ショクイン</t>
    </rPh>
    <rPh sb="10" eb="11">
      <t>メイ</t>
    </rPh>
    <rPh sb="12" eb="14">
      <t>キュウヨ</t>
    </rPh>
    <rPh sb="17" eb="18">
      <t>フク</t>
    </rPh>
    <phoneticPr fontId="1"/>
  </si>
  <si>
    <t>※今期より変更　法定福利費40％デイサービスへ</t>
    <rPh sb="1" eb="3">
      <t>コンキ</t>
    </rPh>
    <rPh sb="5" eb="7">
      <t>ヘンコウ</t>
    </rPh>
    <rPh sb="8" eb="10">
      <t>ホウテイ</t>
    </rPh>
    <rPh sb="10" eb="12">
      <t>フクリ</t>
    </rPh>
    <rPh sb="12" eb="13">
      <t>ヒ</t>
    </rPh>
    <phoneticPr fontId="1"/>
  </si>
  <si>
    <t>退職手当共済費2名分</t>
    <rPh sb="0" eb="2">
      <t>タイショク</t>
    </rPh>
    <rPh sb="2" eb="4">
      <t>テアテ</t>
    </rPh>
    <rPh sb="4" eb="6">
      <t>キョウサイ</t>
    </rPh>
    <rPh sb="6" eb="7">
      <t>ヒ</t>
    </rPh>
    <rPh sb="8" eb="9">
      <t>メイ</t>
    </rPh>
    <rPh sb="9" eb="10">
      <t>ブン</t>
    </rPh>
    <phoneticPr fontId="1"/>
  </si>
  <si>
    <t>（自）平成 31 年 4 月 1 日  （至）平成 32 年 3 月 31 日</t>
    <phoneticPr fontId="2"/>
  </si>
  <si>
    <t>現在利用者-支1.2(7名)･介1(19名)
　　 介2(10名)･介3(3名)･介4(5名)</t>
    <rPh sb="0" eb="2">
      <t>ゲンザイ</t>
    </rPh>
    <rPh sb="2" eb="5">
      <t>リヨウシャ</t>
    </rPh>
    <rPh sb="6" eb="7">
      <t>シ</t>
    </rPh>
    <rPh sb="12" eb="13">
      <t>メイ</t>
    </rPh>
    <rPh sb="15" eb="16">
      <t>タスク</t>
    </rPh>
    <rPh sb="20" eb="21">
      <t>メイ</t>
    </rPh>
    <rPh sb="26" eb="27">
      <t>カイ</t>
    </rPh>
    <rPh sb="31" eb="32">
      <t>メイ</t>
    </rPh>
    <rPh sb="34" eb="35">
      <t>タスク</t>
    </rPh>
    <rPh sb="38" eb="39">
      <t>メイ</t>
    </rPh>
    <rPh sb="41" eb="42">
      <t>カイ</t>
    </rPh>
    <rPh sb="45" eb="46">
      <t>メイ</t>
    </rPh>
    <phoneticPr fontId="1"/>
  </si>
  <si>
    <t>退職手当共済費10名分</t>
    <rPh sb="0" eb="2">
      <t>タイショク</t>
    </rPh>
    <rPh sb="2" eb="4">
      <t>テアテ</t>
    </rPh>
    <rPh sb="4" eb="6">
      <t>キョウサイ</t>
    </rPh>
    <rPh sb="6" eb="7">
      <t>ヒ</t>
    </rPh>
    <rPh sb="9" eb="10">
      <t>メイ</t>
    </rPh>
    <rPh sb="10" eb="11">
      <t>ブン</t>
    </rPh>
    <phoneticPr fontId="1"/>
  </si>
  <si>
    <t>職員健康診断費用</t>
    <rPh sb="0" eb="2">
      <t>ショクイン</t>
    </rPh>
    <rPh sb="2" eb="4">
      <t>ケンコウ</t>
    </rPh>
    <rPh sb="4" eb="6">
      <t>シンダン</t>
    </rPh>
    <rPh sb="6" eb="8">
      <t>ヒヨウ</t>
    </rPh>
    <phoneticPr fontId="1"/>
  </si>
  <si>
    <t>新車購入（H29.2号車・H30.4号車）</t>
    <rPh sb="0" eb="2">
      <t>シンシャ</t>
    </rPh>
    <rPh sb="2" eb="4">
      <t>コウニュウ</t>
    </rPh>
    <rPh sb="10" eb="12">
      <t>ゴウシャ</t>
    </rPh>
    <rPh sb="18" eb="19">
      <t>ゴウ</t>
    </rPh>
    <rPh sb="19" eb="20">
      <t>シャ</t>
    </rPh>
    <phoneticPr fontId="1"/>
  </si>
  <si>
    <t>自動車税（5号車）</t>
    <rPh sb="0" eb="2">
      <t>ジドウ</t>
    </rPh>
    <rPh sb="2" eb="3">
      <t>シャ</t>
    </rPh>
    <rPh sb="3" eb="4">
      <t>ゼイ</t>
    </rPh>
    <rPh sb="6" eb="7">
      <t>ゴウ</t>
    </rPh>
    <rPh sb="7" eb="8">
      <t>シャ</t>
    </rPh>
    <phoneticPr fontId="1"/>
  </si>
  <si>
    <t>リース代（水素水サーバー他）</t>
    <rPh sb="3" eb="4">
      <t>ダイ</t>
    </rPh>
    <rPh sb="5" eb="7">
      <t>スイソ</t>
    </rPh>
    <rPh sb="7" eb="8">
      <t>スイ</t>
    </rPh>
    <rPh sb="12" eb="13">
      <t>ホカ</t>
    </rPh>
    <phoneticPr fontId="1"/>
  </si>
  <si>
    <t>管理者1・生活相談員2・看護師1(2)・介護職員5(2）</t>
    <rPh sb="0" eb="3">
      <t>カンリシャ</t>
    </rPh>
    <rPh sb="5" eb="7">
      <t>セイカツ</t>
    </rPh>
    <rPh sb="7" eb="10">
      <t>ソウダンイン</t>
    </rPh>
    <rPh sb="12" eb="14">
      <t>カンゴ</t>
    </rPh>
    <rPh sb="14" eb="15">
      <t>シ</t>
    </rPh>
    <rPh sb="20" eb="22">
      <t>カイゴ</t>
    </rPh>
    <rPh sb="22" eb="23">
      <t>ショク</t>
    </rPh>
    <rPh sb="23" eb="24">
      <t>イン</t>
    </rPh>
    <phoneticPr fontId="1"/>
  </si>
  <si>
    <r>
      <t>常勤職員10名　</t>
    </r>
    <r>
      <rPr>
        <sz val="8"/>
        <color rgb="FFFF0000"/>
        <rFont val="HGSｺﾞｼｯｸE"/>
        <family val="3"/>
        <charset val="128"/>
      </rPr>
      <t>管理者・職員2名給与40％サ高住へ　</t>
    </r>
    <rPh sb="0" eb="2">
      <t>ジョウキン</t>
    </rPh>
    <rPh sb="2" eb="4">
      <t>ショクイン</t>
    </rPh>
    <rPh sb="6" eb="7">
      <t>メイ</t>
    </rPh>
    <rPh sb="8" eb="11">
      <t>カンリシャ</t>
    </rPh>
    <rPh sb="12" eb="13">
      <t>ショク</t>
    </rPh>
    <rPh sb="13" eb="14">
      <t>イン</t>
    </rPh>
    <rPh sb="15" eb="16">
      <t>メイ</t>
    </rPh>
    <rPh sb="16" eb="18">
      <t>キュウヨ</t>
    </rPh>
    <rPh sb="22" eb="24">
      <t>コウジュ</t>
    </rPh>
    <phoneticPr fontId="1"/>
  </si>
  <si>
    <t>非常勤職員4名</t>
    <rPh sb="0" eb="2">
      <t>ヒジョウ</t>
    </rPh>
    <rPh sb="2" eb="3">
      <t>キン</t>
    </rPh>
    <rPh sb="3" eb="5">
      <t>ショクイン</t>
    </rPh>
    <rPh sb="6" eb="7">
      <t>メイ</t>
    </rPh>
    <phoneticPr fontId="1"/>
  </si>
  <si>
    <t>波佐見町運営事業委託料※今期より変更</t>
    <rPh sb="0" eb="3">
      <t>ハサミ</t>
    </rPh>
    <rPh sb="3" eb="4">
      <t>チョウ</t>
    </rPh>
    <rPh sb="4" eb="6">
      <t>ウンエイ</t>
    </rPh>
    <rPh sb="6" eb="8">
      <t>ジギョウ</t>
    </rPh>
    <rPh sb="8" eb="10">
      <t>イタク</t>
    </rPh>
    <rPh sb="10" eb="11">
      <t>リョウ</t>
    </rPh>
    <rPh sb="12" eb="14">
      <t>コンキ</t>
    </rPh>
    <rPh sb="16" eb="18">
      <t>ヘンコウ</t>
    </rPh>
    <phoneticPr fontId="1"/>
  </si>
  <si>
    <t>※今期より変更　職員給与40％デイサービス</t>
    <rPh sb="1" eb="3">
      <t>コンキ</t>
    </rPh>
    <rPh sb="5" eb="7">
      <t>ヘンコウ</t>
    </rPh>
    <rPh sb="8" eb="9">
      <t>ショク</t>
    </rPh>
    <rPh sb="9" eb="10">
      <t>イン</t>
    </rPh>
    <rPh sb="10" eb="12">
      <t>キュウヨ</t>
    </rPh>
    <phoneticPr fontId="1"/>
  </si>
  <si>
    <t>温泉薬剤・検査費用※実績・按分変更による</t>
    <rPh sb="0" eb="2">
      <t>オンセン</t>
    </rPh>
    <rPh sb="2" eb="4">
      <t>ヤクザイ</t>
    </rPh>
    <rPh sb="5" eb="7">
      <t>ケンサ</t>
    </rPh>
    <rPh sb="7" eb="9">
      <t>ヒヨウ</t>
    </rPh>
    <rPh sb="10" eb="12">
      <t>ジッセキ</t>
    </rPh>
    <rPh sb="13" eb="15">
      <t>アンブン</t>
    </rPh>
    <rPh sb="15" eb="17">
      <t>ヘンコウ</t>
    </rPh>
    <phoneticPr fontId="1"/>
  </si>
  <si>
    <t>リース代カラオケ機・水素水サーバー・コピー機他</t>
    <rPh sb="3" eb="4">
      <t>ダイ</t>
    </rPh>
    <rPh sb="8" eb="9">
      <t>キ</t>
    </rPh>
    <rPh sb="10" eb="12">
      <t>スイソ</t>
    </rPh>
    <rPh sb="12" eb="13">
      <t>スイ</t>
    </rPh>
    <rPh sb="21" eb="22">
      <t>キ</t>
    </rPh>
    <rPh sb="22" eb="23">
      <t>ホカ</t>
    </rPh>
    <phoneticPr fontId="1"/>
  </si>
  <si>
    <t>一冨士・山﨑税理士顧問料他</t>
    <rPh sb="0" eb="1">
      <t>イッ</t>
    </rPh>
    <rPh sb="1" eb="3">
      <t>フジ</t>
    </rPh>
    <rPh sb="4" eb="6">
      <t>ヤマサキ</t>
    </rPh>
    <rPh sb="6" eb="9">
      <t>ゼイリシ</t>
    </rPh>
    <rPh sb="9" eb="11">
      <t>コモン</t>
    </rPh>
    <rPh sb="11" eb="12">
      <t>リョウ</t>
    </rPh>
    <rPh sb="12" eb="13">
      <t>ホカ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</si>
</sst>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;[Red]0"/>
    <numFmt numFmtId="177" formatCode="#,##0;&quot;△ &quot;#,##0"/>
  </numFmts>
  <fonts count="16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11"/>
      <color theme="1"/>
      <name val="HGSｺﾞｼｯｸE"/>
      <family val="3"/>
      <charset val="128"/>
    </font>
    <font>
      <b/>
      <u/>
      <sz val="14"/>
      <color theme="1"/>
      <name val="HGSｺﾞｼｯｸE"/>
      <family val="3"/>
      <charset val="128"/>
    </font>
    <font>
      <sz val="11"/>
      <color theme="3" tint="0.39997558519241921"/>
      <name val="HGSｺﾞｼｯｸE"/>
      <family val="3"/>
      <charset val="128"/>
    </font>
    <font>
      <sz val="9"/>
      <color theme="1"/>
      <name val="HGSｺﾞｼｯｸE"/>
      <family val="3"/>
      <charset val="128"/>
    </font>
    <font>
      <u/>
      <sz val="14"/>
      <color theme="1"/>
      <name val="HGSｺﾞｼｯｸE"/>
      <family val="3"/>
      <charset val="128"/>
    </font>
    <font>
      <sz val="11"/>
      <name val="HGSｺﾞｼｯｸE"/>
      <family val="3"/>
      <charset val="128"/>
    </font>
    <font>
      <sz val="8"/>
      <color theme="1"/>
      <name val="HGSｺﾞｼｯｸE"/>
      <family val="3"/>
      <charset val="128"/>
    </font>
    <font>
      <sz val="10"/>
      <color theme="1"/>
      <name val="HGSｺﾞｼｯｸE"/>
      <family val="3"/>
      <charset val="128"/>
    </font>
    <font>
      <sz val="7.5"/>
      <color theme="1"/>
      <name val="HGSｺﾞｼｯｸE"/>
      <family val="3"/>
      <charset val="128"/>
    </font>
    <font>
      <sz val="9"/>
      <color rgb="FFFF0000"/>
      <name val="HGSｺﾞｼｯｸE"/>
      <family val="3"/>
      <charset val="128"/>
    </font>
    <font>
      <sz val="10"/>
      <color rgb="FFFF0000"/>
      <name val="HGSｺﾞｼｯｸE"/>
      <family val="3"/>
      <charset val="128"/>
    </font>
    <font>
      <sz val="8"/>
      <color rgb="FFFF0000"/>
      <name val="HGSｺﾞｼｯｸE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177" fontId="5" fillId="0" borderId="8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/>
    </xf>
    <xf numFmtId="3" fontId="5" fillId="0" borderId="8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177" fontId="5" fillId="0" borderId="1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177" fontId="5" fillId="0" borderId="19" xfId="0" applyNumberFormat="1" applyFont="1" applyBorder="1" applyAlignment="1">
      <alignment horizontal="right" vertical="center"/>
    </xf>
    <xf numFmtId="177" fontId="5" fillId="0" borderId="18" xfId="0" applyNumberFormat="1" applyFont="1" applyBorder="1" applyAlignment="1">
      <alignment horizontal="right" vertical="center"/>
    </xf>
    <xf numFmtId="177" fontId="5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/>
    </xf>
    <xf numFmtId="177" fontId="5" fillId="0" borderId="16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left" vertical="center"/>
    </xf>
    <xf numFmtId="0" fontId="6" fillId="0" borderId="0" xfId="0" applyFont="1">
      <alignment vertical="center"/>
    </xf>
    <xf numFmtId="177" fontId="3" fillId="0" borderId="11" xfId="0" applyNumberFormat="1" applyFont="1" applyBorder="1" applyAlignment="1">
      <alignment horizontal="right" vertical="center"/>
    </xf>
    <xf numFmtId="177" fontId="3" fillId="0" borderId="8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177" fontId="8" fillId="0" borderId="19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7" fontId="5" fillId="0" borderId="25" xfId="0" applyNumberFormat="1" applyFont="1" applyBorder="1" applyAlignment="1">
      <alignment horizontal="right" vertical="center"/>
    </xf>
    <xf numFmtId="0" fontId="9" fillId="0" borderId="9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177" fontId="8" fillId="0" borderId="11" xfId="0" applyNumberFormat="1" applyFont="1" applyBorder="1" applyAlignment="1">
      <alignment horizontal="right" vertical="center"/>
    </xf>
    <xf numFmtId="177" fontId="5" fillId="0" borderId="26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/>
    </xf>
    <xf numFmtId="176" fontId="3" fillId="0" borderId="0" xfId="0" applyNumberFormat="1" applyFont="1">
      <alignment vertical="center"/>
    </xf>
    <xf numFmtId="0" fontId="3" fillId="0" borderId="7" xfId="0" applyFont="1" applyBorder="1" applyAlignment="1">
      <alignment horizontal="left" vertical="center"/>
    </xf>
    <xf numFmtId="0" fontId="6" fillId="0" borderId="7" xfId="0" applyFont="1" applyBorder="1">
      <alignment vertical="center"/>
    </xf>
    <xf numFmtId="9" fontId="6" fillId="0" borderId="0" xfId="0" applyNumberFormat="1" applyFo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177" fontId="5" fillId="0" borderId="28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177" fontId="5" fillId="0" borderId="27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177" fontId="3" fillId="0" borderId="27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/>
    </xf>
    <xf numFmtId="177" fontId="8" fillId="0" borderId="8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6" fillId="0" borderId="0" xfId="0" applyFont="1" applyBorder="1">
      <alignment vertical="center"/>
    </xf>
    <xf numFmtId="0" fontId="6" fillId="0" borderId="9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177" fontId="3" fillId="0" borderId="8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 wrapText="1" shrinkToFit="1"/>
    </xf>
    <xf numFmtId="0" fontId="3" fillId="0" borderId="9" xfId="0" applyFont="1" applyBorder="1" applyAlignment="1">
      <alignment horizontal="left" vertical="center" wrapText="1" shrinkToFit="1"/>
    </xf>
    <xf numFmtId="0" fontId="3" fillId="0" borderId="20" xfId="0" applyFont="1" applyBorder="1" applyAlignment="1">
      <alignment horizontal="center" vertical="center" textRotation="255" wrapText="1"/>
    </xf>
    <xf numFmtId="0" fontId="3" fillId="0" borderId="21" xfId="0" applyFont="1" applyBorder="1" applyAlignment="1">
      <alignment horizontal="center" vertical="center" textRotation="255" wrapText="1"/>
    </xf>
    <xf numFmtId="0" fontId="3" fillId="0" borderId="22" xfId="0" applyFont="1" applyBorder="1" applyAlignment="1">
      <alignment horizontal="center" vertical="center" textRotation="255" wrapText="1"/>
    </xf>
    <xf numFmtId="0" fontId="7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 textRotation="255" wrapText="1"/>
    </xf>
    <xf numFmtId="0" fontId="3" fillId="0" borderId="27" xfId="0" applyFont="1" applyBorder="1" applyAlignment="1">
      <alignment horizontal="center" vertical="center" textRotation="255" wrapText="1"/>
    </xf>
    <xf numFmtId="0" fontId="3" fillId="0" borderId="18" xfId="0" applyFont="1" applyBorder="1" applyAlignment="1">
      <alignment horizontal="center" vertical="center" textRotation="255" wrapText="1"/>
    </xf>
    <xf numFmtId="0" fontId="3" fillId="0" borderId="20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showGridLines="0" topLeftCell="A71" zoomScaleNormal="100" workbookViewId="0">
      <selection activeCell="D102" sqref="D102"/>
    </sheetView>
  </sheetViews>
  <sheetFormatPr defaultRowHeight="13.5" x14ac:dyDescent="0.15"/>
  <cols>
    <col min="1" max="2" width="3.625" style="1" customWidth="1"/>
    <col min="3" max="3" width="48.375" style="1" customWidth="1"/>
    <col min="4" max="6" width="15.125" style="1" customWidth="1"/>
    <col min="7" max="7" width="31.625" style="1" customWidth="1"/>
    <col min="8" max="8" width="9" style="1" hidden="1" customWidth="1"/>
    <col min="9" max="16384" width="9" style="1"/>
  </cols>
  <sheetData>
    <row r="1" spans="1:7" ht="15.6" hidden="1" customHeight="1" x14ac:dyDescent="0.15"/>
    <row r="2" spans="1:7" ht="15.6" customHeight="1" x14ac:dyDescent="0.15">
      <c r="A2" s="2" t="s">
        <v>0</v>
      </c>
    </row>
    <row r="3" spans="1:7" ht="17.25" customHeight="1" x14ac:dyDescent="0.15">
      <c r="A3" s="86" t="s">
        <v>109</v>
      </c>
      <c r="B3" s="86"/>
      <c r="C3" s="86"/>
      <c r="D3" s="86"/>
      <c r="E3" s="86"/>
      <c r="F3" s="86"/>
      <c r="G3" s="86"/>
    </row>
    <row r="4" spans="1:7" ht="15.6" customHeight="1" x14ac:dyDescent="0.15"/>
    <row r="5" spans="1:7" ht="15.6" customHeight="1" x14ac:dyDescent="0.15">
      <c r="A5" s="87" t="str">
        <f>'資金収支予算書（部門別）'!5:5</f>
        <v>（自）平成 31 年 4 月 1 日  （至）平成 32 年 3 月 31 日</v>
      </c>
      <c r="B5" s="87"/>
      <c r="C5" s="87"/>
      <c r="D5" s="87"/>
      <c r="E5" s="87"/>
      <c r="F5" s="87"/>
      <c r="G5" s="87"/>
    </row>
    <row r="6" spans="1:7" ht="24" customHeight="1" thickBot="1" x14ac:dyDescent="0.2">
      <c r="A6" s="2" t="s">
        <v>90</v>
      </c>
      <c r="G6" s="3" t="s">
        <v>1</v>
      </c>
    </row>
    <row r="7" spans="1:7" ht="15.6" customHeight="1" x14ac:dyDescent="0.15">
      <c r="A7" s="88" t="s">
        <v>3</v>
      </c>
      <c r="B7" s="89"/>
      <c r="C7" s="89"/>
      <c r="D7" s="89" t="s">
        <v>110</v>
      </c>
      <c r="E7" s="89" t="s">
        <v>111</v>
      </c>
      <c r="F7" s="89" t="s">
        <v>112</v>
      </c>
      <c r="G7" s="92" t="s">
        <v>4</v>
      </c>
    </row>
    <row r="8" spans="1:7" ht="15.6" customHeight="1" x14ac:dyDescent="0.15">
      <c r="A8" s="90"/>
      <c r="B8" s="91"/>
      <c r="C8" s="91"/>
      <c r="D8" s="91"/>
      <c r="E8" s="91"/>
      <c r="F8" s="91"/>
      <c r="G8" s="93"/>
    </row>
    <row r="9" spans="1:7" ht="15.6" customHeight="1" x14ac:dyDescent="0.15">
      <c r="A9" s="74" t="s">
        <v>50</v>
      </c>
      <c r="B9" s="80" t="s">
        <v>25</v>
      </c>
      <c r="C9" s="4" t="s">
        <v>22</v>
      </c>
      <c r="D9" s="5">
        <f>'資金収支予算書（部門別）'!D116</f>
        <v>56220</v>
      </c>
      <c r="E9" s="5">
        <f>'資金収支予算書（部門別）'!E116</f>
        <v>50640</v>
      </c>
      <c r="F9" s="5">
        <f>'資金収支予算書（部門別）'!F116</f>
        <v>5580</v>
      </c>
      <c r="G9" s="6"/>
    </row>
    <row r="10" spans="1:7" ht="15.6" customHeight="1" x14ac:dyDescent="0.15">
      <c r="A10" s="74"/>
      <c r="B10" s="80"/>
      <c r="C10" s="4" t="s">
        <v>55</v>
      </c>
      <c r="D10" s="5">
        <f>'資金収支予算書（部門別）'!D117</f>
        <v>56220</v>
      </c>
      <c r="E10" s="5">
        <f>'資金収支予算書（部門別）'!E117</f>
        <v>50640</v>
      </c>
      <c r="F10" s="5">
        <f>'資金収支予算書（部門別）'!F117</f>
        <v>5580</v>
      </c>
      <c r="G10" s="7"/>
    </row>
    <row r="11" spans="1:7" ht="15.6" customHeight="1" x14ac:dyDescent="0.15">
      <c r="A11" s="74"/>
      <c r="B11" s="80"/>
      <c r="C11" s="4" t="s">
        <v>56</v>
      </c>
      <c r="D11" s="5">
        <f>'資金収支予算書（部門別）'!D118</f>
        <v>48000</v>
      </c>
      <c r="E11" s="5">
        <f>'資金収支予算書（部門別）'!E118</f>
        <v>43200</v>
      </c>
      <c r="F11" s="5">
        <f>'資金収支予算書（部門別）'!F118</f>
        <v>4800</v>
      </c>
      <c r="G11" s="7"/>
    </row>
    <row r="12" spans="1:7" ht="15.6" customHeight="1" x14ac:dyDescent="0.15">
      <c r="A12" s="74"/>
      <c r="B12" s="80"/>
      <c r="C12" s="4" t="s">
        <v>57</v>
      </c>
      <c r="D12" s="5">
        <f>'資金収支予算書（部門別）'!D119</f>
        <v>48000</v>
      </c>
      <c r="E12" s="5">
        <f>'資金収支予算書（部門別）'!E119</f>
        <v>43200</v>
      </c>
      <c r="F12" s="5">
        <f>'資金収支予算書（部門別）'!F119</f>
        <v>4800</v>
      </c>
      <c r="G12" s="7"/>
    </row>
    <row r="13" spans="1:7" ht="15.6" customHeight="1" x14ac:dyDescent="0.15">
      <c r="A13" s="74"/>
      <c r="B13" s="80"/>
      <c r="C13" s="4" t="s">
        <v>113</v>
      </c>
      <c r="D13" s="5">
        <f>'資金収支予算書（部門別）'!D120</f>
        <v>8220</v>
      </c>
      <c r="E13" s="5">
        <f>'資金収支予算書（部門別）'!E120</f>
        <v>7440</v>
      </c>
      <c r="F13" s="5">
        <f>'資金収支予算書（部門別）'!F120</f>
        <v>780</v>
      </c>
      <c r="G13" s="7"/>
    </row>
    <row r="14" spans="1:7" ht="15.6" customHeight="1" x14ac:dyDescent="0.15">
      <c r="A14" s="74"/>
      <c r="B14" s="80"/>
      <c r="C14" s="4" t="s">
        <v>59</v>
      </c>
      <c r="D14" s="5">
        <f>'資金収支予算書（部門別）'!D121</f>
        <v>300</v>
      </c>
      <c r="E14" s="5">
        <f>'資金収支予算書（部門別）'!E121</f>
        <v>240</v>
      </c>
      <c r="F14" s="5">
        <f>'資金収支予算書（部門別）'!F121</f>
        <v>60</v>
      </c>
      <c r="G14" s="7"/>
    </row>
    <row r="15" spans="1:7" ht="15.6" customHeight="1" x14ac:dyDescent="0.15">
      <c r="A15" s="74"/>
      <c r="B15" s="80"/>
      <c r="C15" s="4" t="s">
        <v>114</v>
      </c>
      <c r="D15" s="5">
        <f>'資金収支予算書（部門別）'!D122</f>
        <v>7920</v>
      </c>
      <c r="E15" s="5">
        <f>'資金収支予算書（部門別）'!E122</f>
        <v>7200</v>
      </c>
      <c r="F15" s="5">
        <f>'資金収支予算書（部門別）'!F122</f>
        <v>720</v>
      </c>
      <c r="G15" s="7"/>
    </row>
    <row r="16" spans="1:7" ht="15.6" customHeight="1" x14ac:dyDescent="0.15">
      <c r="A16" s="74"/>
      <c r="B16" s="80"/>
      <c r="C16" s="4" t="s">
        <v>97</v>
      </c>
      <c r="D16" s="8">
        <f>'資金収支予算書（部門別）'!D44</f>
        <v>11000</v>
      </c>
      <c r="E16" s="8">
        <f>'資金収支予算書（部門別）'!E44</f>
        <v>13600</v>
      </c>
      <c r="F16" s="5">
        <f>'資金収支予算書（部門別）'!F44</f>
        <v>-2600</v>
      </c>
      <c r="G16" s="7"/>
    </row>
    <row r="17" spans="1:7" ht="15.6" customHeight="1" x14ac:dyDescent="0.15">
      <c r="A17" s="74"/>
      <c r="B17" s="80"/>
      <c r="C17" s="4" t="s">
        <v>115</v>
      </c>
      <c r="D17" s="8">
        <f>'資金収支予算書（部門別）'!D45</f>
        <v>11000</v>
      </c>
      <c r="E17" s="8">
        <f>'資金収支予算書（部門別）'!E45</f>
        <v>13600</v>
      </c>
      <c r="F17" s="5">
        <f>'資金収支予算書（部門別）'!F45</f>
        <v>-2600</v>
      </c>
      <c r="G17" s="7"/>
    </row>
    <row r="18" spans="1:7" ht="15.6" customHeight="1" x14ac:dyDescent="0.15">
      <c r="A18" s="74"/>
      <c r="B18" s="80"/>
      <c r="C18" s="4" t="s">
        <v>98</v>
      </c>
      <c r="D18" s="8">
        <f>'資金収支予算書（部門別）'!D46</f>
        <v>5000</v>
      </c>
      <c r="E18" s="8">
        <f>'資金収支予算書（部門別）'!E46</f>
        <v>7000</v>
      </c>
      <c r="F18" s="5">
        <f>'資金収支予算書（部門別）'!F46</f>
        <v>-2000</v>
      </c>
      <c r="G18" s="7"/>
    </row>
    <row r="19" spans="1:7" ht="15.6" customHeight="1" x14ac:dyDescent="0.15">
      <c r="A19" s="74"/>
      <c r="B19" s="80"/>
      <c r="C19" s="4" t="s">
        <v>99</v>
      </c>
      <c r="D19" s="8">
        <f>'資金収支予算書（部門別）'!D47</f>
        <v>6000</v>
      </c>
      <c r="E19" s="8">
        <f>'資金収支予算書（部門別）'!E47</f>
        <v>6600</v>
      </c>
      <c r="F19" s="5">
        <f>'資金収支予算書（部門別）'!F47</f>
        <v>-600</v>
      </c>
      <c r="G19" s="7"/>
    </row>
    <row r="20" spans="1:7" ht="15.6" customHeight="1" x14ac:dyDescent="0.15">
      <c r="A20" s="74"/>
      <c r="B20" s="80"/>
      <c r="C20" s="4" t="s">
        <v>96</v>
      </c>
      <c r="D20" s="8">
        <f>'資金収支予算書（部門別）'!D204</f>
        <v>17000</v>
      </c>
      <c r="E20" s="8">
        <f>'資金収支予算書（部門別）'!E204</f>
        <v>16200</v>
      </c>
      <c r="F20" s="5">
        <f>'資金収支予算書（部門別）'!F204</f>
        <v>800</v>
      </c>
      <c r="G20" s="7"/>
    </row>
    <row r="21" spans="1:7" ht="15.6" customHeight="1" x14ac:dyDescent="0.15">
      <c r="A21" s="74"/>
      <c r="B21" s="80"/>
      <c r="C21" s="4" t="s">
        <v>96</v>
      </c>
      <c r="D21" s="8">
        <f>'資金収支予算書（部門別）'!D205</f>
        <v>17000</v>
      </c>
      <c r="E21" s="8">
        <f>'資金収支予算書（部門別）'!E205</f>
        <v>16200</v>
      </c>
      <c r="F21" s="5">
        <f>'資金収支予算書（部門別）'!F205</f>
        <v>800</v>
      </c>
      <c r="G21" s="7"/>
    </row>
    <row r="22" spans="1:7" ht="15.6" customHeight="1" x14ac:dyDescent="0.15">
      <c r="A22" s="74"/>
      <c r="B22" s="80"/>
      <c r="C22" s="4" t="s">
        <v>116</v>
      </c>
      <c r="D22" s="8">
        <f>'資金収支予算書（部門別）'!D206</f>
        <v>17000</v>
      </c>
      <c r="E22" s="8">
        <f>'資金収支予算書（部門別）'!E206</f>
        <v>16200</v>
      </c>
      <c r="F22" s="5">
        <f>'資金収支予算書（部門別）'!F206</f>
        <v>800</v>
      </c>
      <c r="G22" s="7"/>
    </row>
    <row r="23" spans="1:7" ht="15.6" customHeight="1" x14ac:dyDescent="0.15">
      <c r="A23" s="74"/>
      <c r="B23" s="80"/>
      <c r="C23" s="4" t="s">
        <v>104</v>
      </c>
      <c r="D23" s="5">
        <f>'資金収支予算書（部門別）'!D207</f>
        <v>0</v>
      </c>
      <c r="E23" s="5">
        <f>'資金収支予算書（部門別）'!E207</f>
        <v>0</v>
      </c>
      <c r="F23" s="5">
        <f>'資金収支予算書（部門別）'!F207</f>
        <v>0</v>
      </c>
      <c r="G23" s="7"/>
    </row>
    <row r="24" spans="1:7" ht="15.6" customHeight="1" x14ac:dyDescent="0.15">
      <c r="A24" s="74"/>
      <c r="B24" s="80"/>
      <c r="C24" s="4" t="s">
        <v>106</v>
      </c>
      <c r="D24" s="5">
        <f>'資金収支予算書（部門別）'!D208</f>
        <v>0</v>
      </c>
      <c r="E24" s="5">
        <f>'資金収支予算書（部門別）'!E208</f>
        <v>0</v>
      </c>
      <c r="F24" s="5">
        <f>'資金収支予算書（部門別）'!F208</f>
        <v>0</v>
      </c>
      <c r="G24" s="7"/>
    </row>
    <row r="25" spans="1:7" ht="15.6" customHeight="1" x14ac:dyDescent="0.15">
      <c r="A25" s="74"/>
      <c r="B25" s="80"/>
      <c r="C25" s="4" t="s">
        <v>5</v>
      </c>
      <c r="D25" s="5">
        <f>'資金収支予算書（部門別）'!D9+'資金収支予算書（部門別）'!D48+'資金収支予算書（部門別）'!D123+'資金収支予算書（部門別）'!D209</f>
        <v>0</v>
      </c>
      <c r="E25" s="5">
        <f>'資金収支予算書（部門別）'!E9+'資金収支予算書（部門別）'!E48+'資金収支予算書（部門別）'!E123+'資金収支予算書（部門別）'!E209</f>
        <v>0</v>
      </c>
      <c r="F25" s="5">
        <f>'資金収支予算書（部門別）'!F9+'資金収支予算書（部門別）'!F48+'資金収支予算書（部門別）'!F123+'資金収支予算書（部門別）'!F209</f>
        <v>0</v>
      </c>
      <c r="G25" s="7"/>
    </row>
    <row r="26" spans="1:7" ht="15.6" customHeight="1" x14ac:dyDescent="0.15">
      <c r="A26" s="74"/>
      <c r="B26" s="80"/>
      <c r="C26" s="4" t="s">
        <v>6</v>
      </c>
      <c r="D26" s="5">
        <f>'資金収支予算書（部門別）'!D10+'資金収支予算書（部門別）'!D49+'資金収支予算書（部門別）'!D124+'資金収支予算書（部門別）'!D210</f>
        <v>0</v>
      </c>
      <c r="E26" s="5">
        <f>'資金収支予算書（部門別）'!E10+'資金収支予算書（部門別）'!E49+'資金収支予算書（部門別）'!E124+'資金収支予算書（部門別）'!E210</f>
        <v>0</v>
      </c>
      <c r="F26" s="5">
        <f>'資金収支予算書（部門別）'!F10+'資金収支予算書（部門別）'!F49+'資金収支予算書（部門別）'!F124+'資金収支予算書（部門別）'!F210</f>
        <v>0</v>
      </c>
      <c r="G26" s="7"/>
    </row>
    <row r="27" spans="1:7" ht="15.6" customHeight="1" x14ac:dyDescent="0.15">
      <c r="A27" s="74"/>
      <c r="B27" s="80"/>
      <c r="C27" s="4" t="s">
        <v>23</v>
      </c>
      <c r="D27" s="5">
        <f>'資金収支予算書（部門別）'!D50+'資金収支予算書（部門別）'!D125+'資金収支予算書（部門別）'!D211+'資金収支予算書（部門別）'!D11</f>
        <v>1790</v>
      </c>
      <c r="E27" s="5">
        <f>'資金収支予算書（部門別）'!E50+'資金収支予算書（部門別）'!E125+'資金収支予算書（部門別）'!E211+'資金収支予算書（部門別）'!E11</f>
        <v>1420</v>
      </c>
      <c r="F27" s="5">
        <f>'資金収支予算書（部門別）'!F50+'資金収支予算書（部門別）'!F125+'資金収支予算書（部門別）'!F211</f>
        <v>360</v>
      </c>
      <c r="G27" s="7"/>
    </row>
    <row r="28" spans="1:7" ht="15.6" customHeight="1" x14ac:dyDescent="0.15">
      <c r="A28" s="75"/>
      <c r="B28" s="77"/>
      <c r="C28" s="9" t="s">
        <v>24</v>
      </c>
      <c r="D28" s="10">
        <f>'資金収支予算書（部門別）'!D51+'資金収支予算書（部門別）'!D126+'資金収支予算書（部門別）'!D212+'資金収支予算書（部門別）'!D12</f>
        <v>1790</v>
      </c>
      <c r="E28" s="10">
        <f>'資金収支予算書（部門別）'!E51+'資金収支予算書（部門別）'!E126+'資金収支予算書（部門別）'!E212+'資金収支予算書（部門別）'!E12</f>
        <v>1420</v>
      </c>
      <c r="F28" s="10">
        <f>'資金収支予算書（部門別）'!F51+'資金収支予算書（部門別）'!F126+'資金収支予算書（部門別）'!F212</f>
        <v>360</v>
      </c>
      <c r="G28" s="11"/>
    </row>
    <row r="29" spans="1:7" ht="15.6" customHeight="1" x14ac:dyDescent="0.15">
      <c r="A29" s="75"/>
      <c r="B29" s="77"/>
      <c r="C29" s="9" t="s">
        <v>117</v>
      </c>
      <c r="D29" s="10">
        <f>'資金収支予算書（部門別）'!D13+'資金収支予算書（部門別）'!D52+'資金収支予算書（部門別）'!D127+'資金収支予算書（部門別）'!D213</f>
        <v>86010</v>
      </c>
      <c r="E29" s="10">
        <f>'資金収支予算書（部門別）'!E13+'資金収支予算書（部門別）'!E52+'資金収支予算書（部門別）'!E127+'資金収支予算書（部門別）'!E213</f>
        <v>81860</v>
      </c>
      <c r="F29" s="10">
        <f>'資金収支予算書（部門別）'!F13+'資金収支予算書（部門別）'!F52+'資金収支予算書（部門別）'!F127+'資金収支予算書（部門別）'!F213</f>
        <v>4150</v>
      </c>
      <c r="G29" s="11"/>
    </row>
    <row r="30" spans="1:7" ht="15.6" customHeight="1" x14ac:dyDescent="0.15">
      <c r="A30" s="74"/>
      <c r="B30" s="80" t="s">
        <v>118</v>
      </c>
      <c r="C30" s="4" t="s">
        <v>119</v>
      </c>
      <c r="D30" s="5">
        <f>'資金収支予算書（部門別）'!D53+'資金収支予算書（部門別）'!D128+'資金収支予算書（部門別）'!D214</f>
        <v>50117</v>
      </c>
      <c r="E30" s="5">
        <f>'資金収支予算書（部門別）'!E53+'資金収支予算書（部門別）'!E128+'資金収支予算書（部門別）'!E214</f>
        <v>38597</v>
      </c>
      <c r="F30" s="5">
        <f>'資金収支予算書（部門別）'!F53+'資金収支予算書（部門別）'!F128+'資金収支予算書（部門別）'!F214</f>
        <v>11520</v>
      </c>
      <c r="G30" s="7"/>
    </row>
    <row r="31" spans="1:7" ht="15.6" customHeight="1" x14ac:dyDescent="0.15">
      <c r="A31" s="74"/>
      <c r="B31" s="80"/>
      <c r="C31" s="4" t="s">
        <v>120</v>
      </c>
      <c r="D31" s="5">
        <f>'資金収支予算書（部門別）'!D54+'資金収支予算書（部門別）'!D129+'資金収支予算書（部門別）'!D215</f>
        <v>30803</v>
      </c>
      <c r="E31" s="5">
        <f>'資金収支予算書（部門別）'!E54+'資金収支予算書（部門別）'!E129+'資金収支予算書（部門別）'!E215</f>
        <v>23948</v>
      </c>
      <c r="F31" s="5">
        <f>'資金収支予算書（部門別）'!F54+'資金収支予算書（部門別）'!F129+'資金収支予算書（部門別）'!F215</f>
        <v>6855</v>
      </c>
      <c r="G31" s="7"/>
    </row>
    <row r="32" spans="1:7" ht="15.6" customHeight="1" x14ac:dyDescent="0.15">
      <c r="A32" s="74"/>
      <c r="B32" s="80"/>
      <c r="C32" s="4" t="s">
        <v>121</v>
      </c>
      <c r="D32" s="5">
        <f>'資金収支予算書（部門別）'!D55+'資金収支予算書（部門別）'!D130+'資金収支予算書（部門別）'!D216</f>
        <v>9400</v>
      </c>
      <c r="E32" s="5">
        <f>'資金収支予算書（部門別）'!E55+'資金収支予算書（部門別）'!E130+'資金収支予算書（部門別）'!E216</f>
        <v>4197</v>
      </c>
      <c r="F32" s="5">
        <f>'資金収支予算書（部門別）'!F55+'資金収支予算書（部門別）'!F130+'資金収支予算書（部門別）'!F216</f>
        <v>5203</v>
      </c>
      <c r="G32" s="7"/>
    </row>
    <row r="33" spans="1:7" ht="15.6" customHeight="1" x14ac:dyDescent="0.15">
      <c r="A33" s="74"/>
      <c r="B33" s="80"/>
      <c r="C33" s="4" t="s">
        <v>122</v>
      </c>
      <c r="D33" s="5">
        <f>'資金収支予算書（部門別）'!D131+'資金収支予算書（部門別）'!D217</f>
        <v>3428</v>
      </c>
      <c r="E33" s="5">
        <f>'資金収支予算書（部門別）'!E131+'資金収支予算書（部門別）'!E217</f>
        <v>5367</v>
      </c>
      <c r="F33" s="5">
        <f>'資金収支予算書（部門別）'!F131+'資金収支予算書（部門別）'!F217</f>
        <v>-1939</v>
      </c>
      <c r="G33" s="7"/>
    </row>
    <row r="34" spans="1:7" ht="15.6" customHeight="1" x14ac:dyDescent="0.15">
      <c r="A34" s="74"/>
      <c r="B34" s="80"/>
      <c r="C34" s="4" t="s">
        <v>123</v>
      </c>
      <c r="D34" s="5">
        <f>'資金収支予算書（部門別）'!D56+'資金収支予算書（部門別）'!D132</f>
        <v>1246</v>
      </c>
      <c r="E34" s="5">
        <f>'資金収支予算書（部門別）'!E56+'資金収支予算書（部門別）'!E132</f>
        <v>713</v>
      </c>
      <c r="F34" s="5">
        <f>'資金収支予算書（部門別）'!F56+'資金収支予算書（部門別）'!F132</f>
        <v>533</v>
      </c>
      <c r="G34" s="7"/>
    </row>
    <row r="35" spans="1:7" ht="15.6" customHeight="1" x14ac:dyDescent="0.15">
      <c r="A35" s="74"/>
      <c r="B35" s="80"/>
      <c r="C35" s="4" t="s">
        <v>124</v>
      </c>
      <c r="D35" s="5">
        <f>'資金収支予算書（部門別）'!D57+'資金収支予算書（部門別）'!D133+'資金収支予算書（部門別）'!D218</f>
        <v>5240</v>
      </c>
      <c r="E35" s="5">
        <f>'資金収支予算書（部門別）'!E57+'資金収支予算書（部門別）'!E133+'資金収支予算書（部門別）'!E218</f>
        <v>4372</v>
      </c>
      <c r="F35" s="5">
        <f>'資金収支予算書（部門別）'!F57+'資金収支予算書（部門別）'!F133+'資金収支予算書（部門別）'!F218</f>
        <v>868</v>
      </c>
      <c r="G35" s="7"/>
    </row>
    <row r="36" spans="1:7" ht="15.6" customHeight="1" x14ac:dyDescent="0.15">
      <c r="A36" s="74"/>
      <c r="B36" s="80"/>
      <c r="C36" s="4" t="s">
        <v>125</v>
      </c>
      <c r="D36" s="5">
        <f>'資金収支予算書（部門別）'!D58+'資金収支予算書（部門別）'!D134+'資金収支予算書（部門別）'!D219</f>
        <v>16770</v>
      </c>
      <c r="E36" s="5">
        <f>'資金収支予算書（部門別）'!E58+'資金収支予算書（部門別）'!E134+'資金収支予算書（部門別）'!E219</f>
        <v>15166</v>
      </c>
      <c r="F36" s="5">
        <f>'資金収支予算書（部門別）'!F58+'資金収支予算書（部門別）'!F134+'資金収支予算書（部門別）'!F219</f>
        <v>1604</v>
      </c>
      <c r="G36" s="7"/>
    </row>
    <row r="37" spans="1:7" ht="15.6" customHeight="1" x14ac:dyDescent="0.15">
      <c r="A37" s="74"/>
      <c r="B37" s="80"/>
      <c r="C37" s="4" t="s">
        <v>126</v>
      </c>
      <c r="D37" s="5">
        <f>'資金収支予算書（部門別）'!D59+'資金収支予算書（部門別）'!D135+'資金収支予算書（部門別）'!D220</f>
        <v>6890</v>
      </c>
      <c r="E37" s="5">
        <f>'資金収支予算書（部門別）'!E59+'資金収支予算書（部門別）'!E135+'資金収支予算書（部門別）'!E220</f>
        <v>5900</v>
      </c>
      <c r="F37" s="5">
        <f>'資金収支予算書（部門別）'!F59+'資金収支予算書（部門別）'!F135+'資金収支予算書（部門別）'!F220</f>
        <v>990</v>
      </c>
      <c r="G37" s="7"/>
    </row>
    <row r="38" spans="1:7" ht="15.6" customHeight="1" x14ac:dyDescent="0.15">
      <c r="A38" s="74"/>
      <c r="B38" s="80"/>
      <c r="C38" s="4" t="s">
        <v>127</v>
      </c>
      <c r="D38" s="5">
        <f>'資金収支予算書（部門別）'!D136</f>
        <v>20</v>
      </c>
      <c r="E38" s="5">
        <f>'資金収支予算書（部門別）'!E136</f>
        <v>20</v>
      </c>
      <c r="F38" s="5">
        <f>'資金収支予算書（部門別）'!F136</f>
        <v>0</v>
      </c>
      <c r="G38" s="7"/>
    </row>
    <row r="39" spans="1:7" ht="15.6" customHeight="1" x14ac:dyDescent="0.15">
      <c r="A39" s="74"/>
      <c r="B39" s="80"/>
      <c r="C39" s="4" t="s">
        <v>128</v>
      </c>
      <c r="D39" s="5">
        <f>'資金収支予算書（部門別）'!D137+'資金収支予算書（部門別）'!D221</f>
        <v>0</v>
      </c>
      <c r="E39" s="5">
        <f>'資金収支予算書（部門別）'!E137+'資金収支予算書（部門別）'!E221</f>
        <v>0</v>
      </c>
      <c r="F39" s="5">
        <f>'資金収支予算書（部門別）'!F137+'資金収支予算書（部門別）'!F221</f>
        <v>0</v>
      </c>
      <c r="G39" s="7"/>
    </row>
    <row r="40" spans="1:7" ht="15.6" customHeight="1" x14ac:dyDescent="0.15">
      <c r="A40" s="74"/>
      <c r="B40" s="80"/>
      <c r="C40" s="4" t="s">
        <v>129</v>
      </c>
      <c r="D40" s="5">
        <f>'資金収支予算書（部門別）'!D60+'資金収支予算書（部門別）'!D138+'資金収支予算書（部門別）'!D222</f>
        <v>300</v>
      </c>
      <c r="E40" s="5">
        <f>'資金収支予算書（部門別）'!E60+'資金収支予算書（部門別）'!E138+'資金収支予算書（部門別）'!E222</f>
        <v>400</v>
      </c>
      <c r="F40" s="5">
        <f>'資金収支予算書（部門別）'!F60+'資金収支予算書（部門別）'!F138+'資金収支予算書（部門別）'!F222</f>
        <v>-100</v>
      </c>
      <c r="G40" s="7"/>
    </row>
    <row r="41" spans="1:7" ht="15.6" customHeight="1" x14ac:dyDescent="0.15">
      <c r="A41" s="74"/>
      <c r="B41" s="80"/>
      <c r="C41" s="4" t="s">
        <v>130</v>
      </c>
      <c r="D41" s="5">
        <f>'資金収支予算書（部門別）'!D61+'資金収支予算書（部門別）'!D139+'資金収支予算書（部門別）'!D223</f>
        <v>230</v>
      </c>
      <c r="E41" s="5">
        <f>'資金収支予算書（部門別）'!E61+'資金収支予算書（部門別）'!E139+'資金収支予算書（部門別）'!E223</f>
        <v>230</v>
      </c>
      <c r="F41" s="5">
        <f>'資金収支予算書（部門別）'!F61+'資金収支予算書（部門別）'!F139+'資金収支予算書（部門別）'!F223</f>
        <v>0</v>
      </c>
      <c r="G41" s="7"/>
    </row>
    <row r="42" spans="1:7" ht="15.6" customHeight="1" x14ac:dyDescent="0.15">
      <c r="A42" s="74"/>
      <c r="B42" s="80"/>
      <c r="C42" s="4" t="s">
        <v>131</v>
      </c>
      <c r="D42" s="5">
        <f>'資金収支予算書（部門別）'!D62+'資金収支予算書（部門別）'!D140+'資金収支予算書（部門別）'!D224</f>
        <v>170</v>
      </c>
      <c r="E42" s="5">
        <f>'資金収支予算書（部門別）'!E62+'資金収支予算書（部門別）'!E140+'資金収支予算書（部門別）'!E224</f>
        <v>160</v>
      </c>
      <c r="F42" s="5">
        <f>'資金収支予算書（部門別）'!F62+'資金収支予算書（部門別）'!F140</f>
        <v>0</v>
      </c>
      <c r="G42" s="7"/>
    </row>
    <row r="43" spans="1:7" ht="15.6" customHeight="1" x14ac:dyDescent="0.15">
      <c r="A43" s="74"/>
      <c r="B43" s="80"/>
      <c r="C43" s="4" t="s">
        <v>132</v>
      </c>
      <c r="D43" s="5">
        <f>'資金収支予算書（部門別）'!D63+'資金収支予算書（部門別）'!D141+'資金収支予算書（部門別）'!D225</f>
        <v>5675</v>
      </c>
      <c r="E43" s="5">
        <f>'資金収支予算書（部門別）'!E63+'資金収支予算書（部門別）'!E141+'資金収支予算書（部門別）'!E225</f>
        <v>5287</v>
      </c>
      <c r="F43" s="5">
        <f>'資金収支予算書（部門別）'!F63+'資金収支予算書（部門別）'!F141+'資金収支予算書（部門別）'!F225</f>
        <v>388</v>
      </c>
      <c r="G43" s="7"/>
    </row>
    <row r="44" spans="1:7" ht="15.6" customHeight="1" x14ac:dyDescent="0.15">
      <c r="A44" s="74"/>
      <c r="B44" s="80"/>
      <c r="C44" s="4" t="s">
        <v>133</v>
      </c>
      <c r="D44" s="5">
        <f>'資金収支予算書（部門別）'!D142</f>
        <v>0</v>
      </c>
      <c r="E44" s="5">
        <f>'資金収支予算書（部門別）'!E142</f>
        <v>0</v>
      </c>
      <c r="F44" s="5">
        <f>'資金収支予算書（部門別）'!F142</f>
        <v>0</v>
      </c>
      <c r="G44" s="7"/>
    </row>
    <row r="45" spans="1:7" ht="15.6" customHeight="1" x14ac:dyDescent="0.15">
      <c r="A45" s="74"/>
      <c r="B45" s="80"/>
      <c r="C45" s="4" t="s">
        <v>134</v>
      </c>
      <c r="D45" s="5">
        <f>'資金収支予算書（部門別）'!D64+'資金収支予算書（部門別）'!D143+'資金収支予算書（部門別）'!D226</f>
        <v>225</v>
      </c>
      <c r="E45" s="5">
        <f>'資金収支予算書（部門別）'!E64+'資金収支予算書（部門別）'!E143+'資金収支予算書（部門別）'!E226</f>
        <v>190</v>
      </c>
      <c r="F45" s="5">
        <f>'資金収支予算書（部門別）'!F64+'資金収支予算書（部門別）'!F143+'資金収支予算書（部門別）'!F226</f>
        <v>35</v>
      </c>
      <c r="G45" s="7"/>
    </row>
    <row r="46" spans="1:7" ht="15.6" customHeight="1" x14ac:dyDescent="0.15">
      <c r="A46" s="74"/>
      <c r="B46" s="80"/>
      <c r="C46" s="4" t="s">
        <v>135</v>
      </c>
      <c r="D46" s="5">
        <f>'資金収支予算書（部門別）'!D65+'資金収支予算書（部門別）'!D144+'資金収支予算書（部門別）'!D227</f>
        <v>680</v>
      </c>
      <c r="E46" s="5">
        <f>'資金収支予算書（部門別）'!E65+'資金収支予算書（部門別）'!E144+'資金収支予算書（部門別）'!E227</f>
        <v>590</v>
      </c>
      <c r="F46" s="5">
        <f>'資金収支予算書（部門別）'!F65+'資金収支予算書（部門別）'!F144+'資金収支予算書（部門別）'!F227</f>
        <v>90</v>
      </c>
      <c r="G46" s="7"/>
    </row>
    <row r="47" spans="1:7" ht="15.6" customHeight="1" x14ac:dyDescent="0.15">
      <c r="A47" s="74"/>
      <c r="B47" s="80"/>
      <c r="C47" s="4" t="s">
        <v>136</v>
      </c>
      <c r="D47" s="5">
        <f>'資金収支予算書（部門別）'!D66+'資金収支予算書（部門別）'!D145+'資金収支予算書（部門別）'!D228</f>
        <v>1490</v>
      </c>
      <c r="E47" s="5">
        <f>'資金収支予算書（部門別）'!E66+'資金収支予算書（部門別）'!E145+'資金収支予算書（部門別）'!E228</f>
        <v>1299</v>
      </c>
      <c r="F47" s="5">
        <f>'資金収支予算書（部門別）'!F66+'資金収支予算書（部門別）'!F145+'資金収支予算書（部門別）'!F228</f>
        <v>191</v>
      </c>
      <c r="G47" s="7"/>
    </row>
    <row r="48" spans="1:7" ht="15.6" customHeight="1" x14ac:dyDescent="0.15">
      <c r="A48" s="74"/>
      <c r="B48" s="80"/>
      <c r="C48" s="4" t="s">
        <v>137</v>
      </c>
      <c r="D48" s="5">
        <f>'資金収支予算書（部門別）'!D146</f>
        <v>1000</v>
      </c>
      <c r="E48" s="5">
        <f>'資金収支予算書（部門別）'!E146</f>
        <v>1000</v>
      </c>
      <c r="F48" s="5">
        <f>'資金収支予算書（部門別）'!F146</f>
        <v>0</v>
      </c>
      <c r="G48" s="7"/>
    </row>
    <row r="49" spans="1:7" ht="15.6" customHeight="1" x14ac:dyDescent="0.15">
      <c r="A49" s="74"/>
      <c r="B49" s="80"/>
      <c r="C49" s="4" t="s">
        <v>138</v>
      </c>
      <c r="D49" s="5">
        <f>'資金収支予算書（部門別）'!D67+'資金収支予算書（部門別）'!D147+'資金収支予算書（部門別）'!D229</f>
        <v>90</v>
      </c>
      <c r="E49" s="5">
        <f>'資金収支予算書（部門別）'!E67+'資金収支予算書（部門別）'!E147+'資金収支予算書（部門別）'!E229</f>
        <v>90</v>
      </c>
      <c r="F49" s="5">
        <f>'資金収支予算書（部門別）'!F67+'資金収支予算書（部門別）'!F147+'資金収支予算書（部門別）'!F229</f>
        <v>0</v>
      </c>
      <c r="G49" s="7"/>
    </row>
    <row r="50" spans="1:7" ht="15.6" customHeight="1" x14ac:dyDescent="0.15">
      <c r="A50" s="74"/>
      <c r="B50" s="80"/>
      <c r="C50" s="4" t="s">
        <v>139</v>
      </c>
      <c r="D50" s="5">
        <f>'資金収支予算書（部門別）'!D14+'資金収支予算書（部門別）'!D68+'資金収支予算書（部門別）'!D148+'資金収支予算書（部門別）'!D230</f>
        <v>13895</v>
      </c>
      <c r="E50" s="5">
        <f>'資金収支予算書（部門別）'!E14+'資金収支予算書（部門別）'!E68+'資金収支予算書（部門別）'!E148+'資金収支予算書（部門別）'!E230</f>
        <v>12554</v>
      </c>
      <c r="F50" s="5">
        <f>'資金収支予算書（部門別）'!F14+'資金収支予算書（部門別）'!F68+'資金収支予算書（部門別）'!F148+'資金収支予算書（部門別）'!F230</f>
        <v>1341</v>
      </c>
      <c r="G50" s="7"/>
    </row>
    <row r="51" spans="1:7" ht="15.6" customHeight="1" x14ac:dyDescent="0.15">
      <c r="A51" s="74"/>
      <c r="B51" s="80"/>
      <c r="C51" s="4" t="s">
        <v>140</v>
      </c>
      <c r="D51" s="5">
        <f>'資金収支予算書（部門別）'!D69+'資金収支予算書（部門別）'!D149+'資金収支予算書（部門別）'!D231</f>
        <v>180</v>
      </c>
      <c r="E51" s="5">
        <f>'資金収支予算書（部門別）'!E69+'資金収支予算書（部門別）'!E149+'資金収支予算書（部門別）'!E231</f>
        <v>135</v>
      </c>
      <c r="F51" s="5">
        <f>'資金収支予算書（部門別）'!F69+'資金収支予算書（部門別）'!F149+'資金収支予算書（部門別）'!F231</f>
        <v>45</v>
      </c>
      <c r="G51" s="7"/>
    </row>
    <row r="52" spans="1:7" ht="15.6" customHeight="1" x14ac:dyDescent="0.15">
      <c r="A52" s="74"/>
      <c r="B52" s="80"/>
      <c r="C52" s="4" t="s">
        <v>141</v>
      </c>
      <c r="D52" s="5">
        <f>'資金収支予算書（部門別）'!D15+'資金収支予算書（部門別）'!D70+'資金収支予算書（部門別）'!D150+'資金収支予算書（部門別）'!D232</f>
        <v>199</v>
      </c>
      <c r="E52" s="5">
        <f>'資金収支予算書（部門別）'!E15+'資金収支予算書（部門別）'!E70+'資金収支予算書（部門別）'!E150+'資金収支予算書（部門別）'!E232</f>
        <v>199</v>
      </c>
      <c r="F52" s="5">
        <f>'資金収支予算書（部門別）'!F15+'資金収支予算書（部門別）'!F70+'資金収支予算書（部門別）'!F150+'資金収支予算書（部門別）'!F232</f>
        <v>0</v>
      </c>
      <c r="G52" s="7"/>
    </row>
    <row r="53" spans="1:7" ht="15.6" customHeight="1" x14ac:dyDescent="0.15">
      <c r="A53" s="74"/>
      <c r="B53" s="80"/>
      <c r="C53" s="4" t="s">
        <v>142</v>
      </c>
      <c r="D53" s="5">
        <f>'資金収支予算書（部門別）'!D151</f>
        <v>10</v>
      </c>
      <c r="E53" s="5">
        <f>'資金収支予算書（部門別）'!E151</f>
        <v>10</v>
      </c>
      <c r="F53" s="5">
        <f>'資金収支予算書（部門別）'!F151</f>
        <v>0</v>
      </c>
      <c r="G53" s="7"/>
    </row>
    <row r="54" spans="1:7" ht="15.6" customHeight="1" x14ac:dyDescent="0.15">
      <c r="A54" s="74"/>
      <c r="B54" s="80"/>
      <c r="C54" s="4" t="s">
        <v>143</v>
      </c>
      <c r="D54" s="5">
        <f>'資金収支予算書（部門別）'!D72+'資金収支予算書（部門別）'!D152+'資金収支予算書（部門別）'!D234</f>
        <v>250</v>
      </c>
      <c r="E54" s="5">
        <f>'資金収支予算書（部門別）'!E72+'資金収支予算書（部門別）'!E152+'資金収支予算書（部門別）'!E234</f>
        <v>256</v>
      </c>
      <c r="F54" s="5">
        <f>'資金収支予算書（部門別）'!F72+'資金収支予算書（部門別）'!F152+'資金収支予算書（部門別）'!F234</f>
        <v>-6</v>
      </c>
      <c r="G54" s="7"/>
    </row>
    <row r="55" spans="1:7" ht="15.6" customHeight="1" x14ac:dyDescent="0.15">
      <c r="A55" s="74"/>
      <c r="B55" s="80"/>
      <c r="C55" s="4" t="s">
        <v>144</v>
      </c>
      <c r="D55" s="5">
        <f>'資金収支予算書（部門別）'!D153</f>
        <v>0</v>
      </c>
      <c r="E55" s="5">
        <f>'資金収支予算書（部門別）'!E153</f>
        <v>0</v>
      </c>
      <c r="F55" s="5">
        <f>'資金収支予算書（部門別）'!F153</f>
        <v>0</v>
      </c>
      <c r="G55" s="7"/>
    </row>
    <row r="56" spans="1:7" ht="15.6" customHeight="1" x14ac:dyDescent="0.15">
      <c r="A56" s="74"/>
      <c r="B56" s="80"/>
      <c r="C56" s="4" t="s">
        <v>145</v>
      </c>
      <c r="D56" s="5">
        <f>'資金収支予算書（部門別）'!D73+'資金収支予算書（部門別）'!D154+'資金収支予算書（部門別）'!D236</f>
        <v>1150</v>
      </c>
      <c r="E56" s="5">
        <f>'資金収支予算書（部門別）'!E73+'資金収支予算書（部門別）'!E154+'資金収支予算書（部門別）'!E236</f>
        <v>605</v>
      </c>
      <c r="F56" s="5">
        <f>'資金収支予算書（部門別）'!F73+'資金収支予算書（部門別）'!F154+'資金収支予算書（部門別）'!F236</f>
        <v>545</v>
      </c>
      <c r="G56" s="7"/>
    </row>
    <row r="57" spans="1:7" ht="15.6" customHeight="1" x14ac:dyDescent="0.15">
      <c r="A57" s="74"/>
      <c r="B57" s="80"/>
      <c r="C57" s="4" t="s">
        <v>146</v>
      </c>
      <c r="D57" s="5">
        <f>'資金収支予算書（部門別）'!D16+'資金収支予算書（部門別）'!D74+'資金収支予算書（部門別）'!D155+'資金収支予算書（部門別）'!D237</f>
        <v>335</v>
      </c>
      <c r="E57" s="5">
        <f>'資金収支予算書（部門別）'!E16+'資金収支予算書（部門別）'!E74+'資金収支予算書（部門別）'!E155+'資金収支予算書（部門別）'!E237</f>
        <v>343</v>
      </c>
      <c r="F57" s="5">
        <f>'資金収支予算書（部門別）'!F16+'資金収支予算書（部門別）'!F74+'資金収支予算書（部門別）'!F155+'資金収支予算書（部門別）'!F237</f>
        <v>-8</v>
      </c>
      <c r="G57" s="7"/>
    </row>
    <row r="58" spans="1:7" ht="15.6" customHeight="1" x14ac:dyDescent="0.15">
      <c r="A58" s="74"/>
      <c r="B58" s="80"/>
      <c r="C58" s="4" t="s">
        <v>147</v>
      </c>
      <c r="D58" s="5">
        <f>'資金収支予算書（部門別）'!D156</f>
        <v>2</v>
      </c>
      <c r="E58" s="5">
        <f>'資金収支予算書（部門別）'!E156+'資金収支予算書（部門別）'!E238+'資金収支予算書（部門別）'!E75</f>
        <v>3</v>
      </c>
      <c r="F58" s="5">
        <f>'資金収支予算書（部門別）'!F156</f>
        <v>1</v>
      </c>
      <c r="G58" s="7"/>
    </row>
    <row r="59" spans="1:7" ht="15.6" customHeight="1" x14ac:dyDescent="0.15">
      <c r="A59" s="74"/>
      <c r="B59" s="80"/>
      <c r="C59" s="4" t="s">
        <v>148</v>
      </c>
      <c r="D59" s="5">
        <f>'資金収支予算書（部門別）'!D17+'資金収支予算書（部門別）'!D76+'資金収支予算書（部門別）'!D157+'資金収支予算書（部門別）'!D239</f>
        <v>10070</v>
      </c>
      <c r="E59" s="5">
        <f>'資金収支予算書（部門別）'!E17+'資金収支予算書（部門別）'!E76+'資金収支予算書（部門別）'!E157+'資金収支予算書（部門別）'!E239</f>
        <v>8995</v>
      </c>
      <c r="F59" s="5">
        <f>'資金収支予算書（部門別）'!F17+'資金収支予算書（部門別）'!F76+'資金収支予算書（部門別）'!F157+'資金収支予算書（部門別）'!F239</f>
        <v>1075</v>
      </c>
      <c r="G59" s="6"/>
    </row>
    <row r="60" spans="1:7" ht="15.6" customHeight="1" x14ac:dyDescent="0.15">
      <c r="A60" s="74"/>
      <c r="B60" s="80"/>
      <c r="C60" s="4" t="s">
        <v>149</v>
      </c>
      <c r="D60" s="5">
        <f>'資金収支予算書（部門別）'!D18+'資金収支予算書（部門別）'!D77+'資金収支予算書（部門別）'!D158+'資金収支予算書（部門別）'!D240</f>
        <v>43</v>
      </c>
      <c r="E60" s="5">
        <f>'資金収支予算書（部門別）'!E18+'資金収支予算書（部門別）'!E77+'資金収支予算書（部門別）'!E158+'資金収支予算書（部門別）'!E240</f>
        <v>45</v>
      </c>
      <c r="F60" s="5">
        <f>'資金収支予算書（部門別）'!F18+'資金収支予算書（部門別）'!F77+'資金収支予算書（部門別）'!F158+'資金収支予算書（部門別）'!F240</f>
        <v>-2</v>
      </c>
      <c r="G60" s="7"/>
    </row>
    <row r="61" spans="1:7" ht="15.6" customHeight="1" x14ac:dyDescent="0.15">
      <c r="A61" s="74"/>
      <c r="B61" s="80"/>
      <c r="C61" s="4" t="s">
        <v>150</v>
      </c>
      <c r="D61" s="5">
        <f>'資金収支予算書（部門別）'!D159+'資金収支予算書（部門別）'!D241</f>
        <v>332</v>
      </c>
      <c r="E61" s="5">
        <f>'資金収支予算書（部門別）'!E159+'資金収支予算書（部門別）'!E241</f>
        <v>394</v>
      </c>
      <c r="F61" s="5">
        <f>'資金収支予算書（部門別）'!F159+'資金収支予算書（部門別）'!F241</f>
        <v>-62</v>
      </c>
      <c r="G61" s="7"/>
    </row>
    <row r="62" spans="1:7" ht="15.6" customHeight="1" x14ac:dyDescent="0.15">
      <c r="A62" s="74"/>
      <c r="B62" s="80"/>
      <c r="C62" s="4" t="s">
        <v>151</v>
      </c>
      <c r="D62" s="5">
        <f>'資金収支予算書（部門別）'!D78+'資金収支予算書（部門別）'!D160+'資金収支予算書（部門別）'!D242</f>
        <v>970</v>
      </c>
      <c r="E62" s="5">
        <f>'資金収支予算書（部門別）'!E78+'資金収支予算書（部門別）'!E160+'資金収支予算書（部門別）'!E242</f>
        <v>1299</v>
      </c>
      <c r="F62" s="5">
        <f>'資金収支予算書（部門別）'!F78+'資金収支予算書（部門別）'!F160+'資金収支予算書（部門別）'!F242</f>
        <v>-329</v>
      </c>
      <c r="G62" s="7"/>
    </row>
    <row r="63" spans="1:7" ht="15.6" customHeight="1" x14ac:dyDescent="0.15">
      <c r="A63" s="74"/>
      <c r="B63" s="80"/>
      <c r="C63" s="4" t="s">
        <v>152</v>
      </c>
      <c r="D63" s="5">
        <f>'資金収支予算書（部門別）'!D79+'資金収支予算書（部門別）'!D161+'資金収支予算書（部門別）'!D243+'資金収支予算書（部門別）'!D19</f>
        <v>120</v>
      </c>
      <c r="E63" s="5">
        <f>'資金収支予算書（部門別）'!E79+'資金収支予算書（部門別）'!E161+'資金収支予算書（部門別）'!E243+'資金収支予算書（部門別）'!E19</f>
        <v>45</v>
      </c>
      <c r="F63" s="5">
        <f>'資金収支予算書（部門別）'!F79+'資金収支予算書（部門別）'!F161+'資金収支予算書（部門別）'!F243+'資金収支予算書（部門別）'!F19</f>
        <v>75</v>
      </c>
      <c r="G63" s="7"/>
    </row>
    <row r="64" spans="1:7" ht="15.6" customHeight="1" x14ac:dyDescent="0.15">
      <c r="A64" s="74"/>
      <c r="B64" s="80"/>
      <c r="C64" s="4" t="s">
        <v>153</v>
      </c>
      <c r="D64" s="5">
        <f>'資金収支予算書（部門別）'!D80+'資金収支予算書（部門別）'!D162+'資金収支予算書（部門別）'!D244</f>
        <v>70</v>
      </c>
      <c r="E64" s="5">
        <f>'資金収支予算書（部門別）'!E80+'資金収支予算書（部門別）'!E162+'資金収支予算書（部門別）'!E244</f>
        <v>65</v>
      </c>
      <c r="F64" s="5">
        <f>'資金収支予算書（部門別）'!F80+'資金収支予算書（部門別）'!F162+'資金収支予算書（部門別）'!F244</f>
        <v>5</v>
      </c>
      <c r="G64" s="7"/>
    </row>
    <row r="65" spans="1:14" ht="15.6" customHeight="1" x14ac:dyDescent="0.15">
      <c r="A65" s="74"/>
      <c r="B65" s="80"/>
      <c r="C65" s="4" t="s">
        <v>138</v>
      </c>
      <c r="D65" s="5">
        <f>'資金収支予算書（部門別）'!D19+'資金収支予算書（部門別）'!D81+'資金収支予算書（部門別）'!D163+'資金収支予算書（部門別）'!D245</f>
        <v>180</v>
      </c>
      <c r="E65" s="5">
        <f>'資金収支予算書（部門別）'!E19+'資金収支予算書（部門別）'!E81+'資金収支予算書（部門別）'!E163+'資金収支予算書（部門別）'!E245</f>
        <v>130</v>
      </c>
      <c r="F65" s="5">
        <f>'資金収支予算書（部門別）'!F19+'資金収支予算書（部門別）'!F81+'資金収支予算書（部門別）'!F163+'資金収支予算書（部門別）'!F245</f>
        <v>50</v>
      </c>
      <c r="G65" s="7"/>
    </row>
    <row r="66" spans="1:14" ht="15.6" customHeight="1" x14ac:dyDescent="0.15">
      <c r="A66" s="74"/>
      <c r="B66" s="80"/>
      <c r="C66" s="4" t="s">
        <v>154</v>
      </c>
      <c r="D66" s="5">
        <f>'資金収支予算書（部門別）'!D82+'資金収支予算書（部門別）'!D164+'資金収支予算書（部門別）'!D246</f>
        <v>1212</v>
      </c>
      <c r="E66" s="5">
        <f>'資金収支予算書（部門別）'!E82+'資金収支予算書（部門別）'!E164+'資金収支予算書（部門別）'!E246</f>
        <v>1187</v>
      </c>
      <c r="F66" s="5">
        <f>'資金収支予算書（部門別）'!F82+'資金収支予算書（部門別）'!F164+'資金収支予算書（部門別）'!F246</f>
        <v>25</v>
      </c>
      <c r="G66" s="7"/>
    </row>
    <row r="67" spans="1:14" ht="15.6" customHeight="1" x14ac:dyDescent="0.15">
      <c r="A67" s="74"/>
      <c r="B67" s="80"/>
      <c r="C67" s="4" t="s">
        <v>155</v>
      </c>
      <c r="D67" s="5">
        <f>'資金収支予算書（部門別）'!D83+'資金収支予算書（部門別）'!D165+'資金収支予算書（部門別）'!D247</f>
        <v>1212</v>
      </c>
      <c r="E67" s="5">
        <f>'資金収支予算書（部門別）'!E83+'資金収支予算書（部門別）'!E165+'資金収支予算書（部門別）'!E247</f>
        <v>1187</v>
      </c>
      <c r="F67" s="5">
        <f>'資金収支予算書（部門別）'!F83+'資金収支予算書（部門別）'!F165+'資金収支予算書（部門別）'!F247</f>
        <v>25</v>
      </c>
      <c r="G67" s="7"/>
    </row>
    <row r="68" spans="1:14" ht="15.6" customHeight="1" x14ac:dyDescent="0.15">
      <c r="A68" s="74"/>
      <c r="B68" s="80"/>
      <c r="C68" s="4" t="s">
        <v>156</v>
      </c>
      <c r="D68" s="5">
        <f>'資金収支予算書（部門別）'!D21</f>
        <v>0</v>
      </c>
      <c r="E68" s="5">
        <f>'資金収支予算書（部門別）'!E21</f>
        <v>0</v>
      </c>
      <c r="F68" s="5">
        <f>'資金収支予算書（部門別）'!F21</f>
        <v>0</v>
      </c>
      <c r="G68" s="7"/>
    </row>
    <row r="69" spans="1:14" ht="15.6" customHeight="1" x14ac:dyDescent="0.15">
      <c r="A69" s="75"/>
      <c r="B69" s="77"/>
      <c r="C69" s="9" t="s">
        <v>138</v>
      </c>
      <c r="D69" s="5">
        <f>'資金収支予算書（部門別）'!D22</f>
        <v>0</v>
      </c>
      <c r="E69" s="5">
        <f>'資金収支予算書（部門別）'!E22</f>
        <v>0</v>
      </c>
      <c r="F69" s="5">
        <f>'資金収支予算書（部門別）'!F22</f>
        <v>0</v>
      </c>
      <c r="G69" s="11"/>
    </row>
    <row r="70" spans="1:14" ht="15.6" customHeight="1" x14ac:dyDescent="0.15">
      <c r="A70" s="75"/>
      <c r="B70" s="77"/>
      <c r="C70" s="9" t="s">
        <v>157</v>
      </c>
      <c r="D70" s="12">
        <f>'資金収支予算書（部門別）'!D23+'資金収支予算書（部門別）'!D84+'資金収支予算書（部門別）'!D166+'資金収支予算書（部門別）'!D248</f>
        <v>81994</v>
      </c>
      <c r="E70" s="12">
        <f>'資金収支予算書（部門別）'!E23+'資金収支予算書（部門別）'!E84+'資金収支予算書（部門別）'!E166+'資金収支予算書（部門別）'!E248</f>
        <v>67504</v>
      </c>
      <c r="F70" s="12">
        <f>'資金収支予算書（部門別）'!F23+'資金収支予算書（部門別）'!F84+'資金収支予算書（部門別）'!F166+'資金収支予算書（部門別）'!F248</f>
        <v>14490</v>
      </c>
      <c r="G70" s="11"/>
    </row>
    <row r="71" spans="1:14" ht="15.6" customHeight="1" x14ac:dyDescent="0.15">
      <c r="A71" s="75"/>
      <c r="B71" s="71" t="s">
        <v>158</v>
      </c>
      <c r="C71" s="71" t="s">
        <v>74</v>
      </c>
      <c r="D71" s="10">
        <f>'資金収支予算書（部門別）'!D24+'資金収支予算書（部門別）'!D85+'資金収支予算書（部門別）'!D167+'資金収支予算書（部門別）'!D249</f>
        <v>4016</v>
      </c>
      <c r="E71" s="10">
        <f>'資金収支予算書（部門別）'!E24+'資金収支予算書（部門別）'!E85+'資金収支予算書（部門別）'!E167+'資金収支予算書（部門別）'!E249</f>
        <v>14356</v>
      </c>
      <c r="F71" s="10">
        <f>'資金収支予算書（部門別）'!F24+'資金収支予算書（部門別）'!F85+'資金収支予算書（部門別）'!F167+'資金収支予算書（部門別）'!F249</f>
        <v>-10340</v>
      </c>
      <c r="G71" s="11"/>
    </row>
    <row r="72" spans="1:14" ht="15.6" customHeight="1" x14ac:dyDescent="0.15">
      <c r="A72" s="59"/>
      <c r="B72" s="83" t="s">
        <v>8</v>
      </c>
      <c r="C72" s="4" t="s">
        <v>290</v>
      </c>
      <c r="D72" s="5">
        <f>'資金収支予算書（部門別）'!D86+'資金収支予算書（部門別）'!D168+'資金収支予算書（部門別）'!D250</f>
        <v>0</v>
      </c>
      <c r="E72" s="5">
        <f>'資金収支予算書（部門別）'!E86+'資金収支予算書（部門別）'!E168+'資金収支予算書（部門別）'!E250</f>
        <v>0</v>
      </c>
      <c r="F72" s="5">
        <f>'資金収支予算書（部門別）'!F86+'資金収支予算書（部門別）'!F168+'資金収支予算書（部門別）'!F250</f>
        <v>0</v>
      </c>
      <c r="G72" s="7"/>
      <c r="H72" s="34"/>
      <c r="I72" s="18"/>
      <c r="J72" s="18"/>
      <c r="K72" s="18"/>
      <c r="L72" s="18"/>
      <c r="M72" s="18"/>
      <c r="N72" s="18"/>
    </row>
    <row r="73" spans="1:14" ht="15.6" customHeight="1" x14ac:dyDescent="0.15">
      <c r="A73" s="59"/>
      <c r="B73" s="84"/>
      <c r="C73" s="4" t="s">
        <v>291</v>
      </c>
      <c r="D73" s="5">
        <f>'資金収支予算書（部門別）'!D87+'資金収支予算書（部門別）'!D169+'資金収支予算書（部門別）'!D251</f>
        <v>0</v>
      </c>
      <c r="E73" s="5">
        <f>'資金収支予算書（部門別）'!E87+'資金収支予算書（部門別）'!E169+'資金収支予算書（部門別）'!E251</f>
        <v>0</v>
      </c>
      <c r="F73" s="5">
        <f>'資金収支予算書（部門別）'!F87+'資金収支予算書（部門別）'!F169+'資金収支予算書（部門別）'!F251</f>
        <v>0</v>
      </c>
      <c r="G73" s="7"/>
      <c r="H73" s="34"/>
      <c r="I73" s="18"/>
      <c r="J73" s="18"/>
      <c r="K73" s="18"/>
      <c r="L73" s="18"/>
      <c r="M73" s="18"/>
      <c r="N73" s="18"/>
    </row>
    <row r="74" spans="1:14" ht="15.6" customHeight="1" x14ac:dyDescent="0.15">
      <c r="A74" s="59"/>
      <c r="B74" s="84"/>
      <c r="C74" s="4" t="s">
        <v>292</v>
      </c>
      <c r="D74" s="5">
        <f>'資金収支予算書（部門別）'!D88+'資金収支予算書（部門別）'!D170+'資金収支予算書（部門別）'!D252</f>
        <v>0</v>
      </c>
      <c r="E74" s="5">
        <f>'資金収支予算書（部門別）'!E88+'資金収支予算書（部門別）'!E170+'資金収支予算書（部門別）'!E252</f>
        <v>0</v>
      </c>
      <c r="F74" s="5">
        <f>'資金収支予算書（部門別）'!F88+'資金収支予算書（部門別）'!F170+'資金収支予算書（部門別）'!F252</f>
        <v>0</v>
      </c>
      <c r="G74" s="7"/>
      <c r="H74" s="34"/>
      <c r="I74" s="18"/>
      <c r="J74" s="18"/>
      <c r="K74" s="18"/>
      <c r="L74" s="18"/>
      <c r="M74" s="18"/>
      <c r="N74" s="18"/>
    </row>
    <row r="75" spans="1:14" ht="15.6" customHeight="1" x14ac:dyDescent="0.15">
      <c r="A75" s="59"/>
      <c r="B75" s="84"/>
      <c r="C75" s="4" t="s">
        <v>293</v>
      </c>
      <c r="D75" s="5">
        <f>'資金収支予算書（部門別）'!D89+'資金収支予算書（部門別）'!D171+'資金収支予算書（部門別）'!D253</f>
        <v>0</v>
      </c>
      <c r="E75" s="5">
        <f>'資金収支予算書（部門別）'!E89+'資金収支予算書（部門別）'!E171+'資金収支予算書（部門別）'!E253</f>
        <v>0</v>
      </c>
      <c r="F75" s="5">
        <f>'資金収支予算書（部門別）'!F89+'資金収支予算書（部門別）'!F171+'資金収支予算書（部門別）'!F253</f>
        <v>0</v>
      </c>
      <c r="G75" s="7"/>
      <c r="H75" s="34"/>
      <c r="I75" s="18"/>
      <c r="J75" s="18"/>
      <c r="K75" s="18"/>
      <c r="L75" s="18"/>
      <c r="M75" s="18"/>
      <c r="N75" s="18"/>
    </row>
    <row r="76" spans="1:14" ht="15.6" customHeight="1" x14ac:dyDescent="0.15">
      <c r="A76" s="50"/>
      <c r="B76" s="84"/>
      <c r="C76" s="4" t="s">
        <v>280</v>
      </c>
      <c r="D76" s="5">
        <v>0</v>
      </c>
      <c r="E76" s="5">
        <f>'資金収支予算書（部門別）'!E172</f>
        <v>0</v>
      </c>
      <c r="F76" s="5">
        <f t="shared" ref="F76:F77" si="0">D76-E76</f>
        <v>0</v>
      </c>
      <c r="G76" s="7"/>
      <c r="H76" s="34"/>
      <c r="I76" s="18"/>
      <c r="J76" s="18"/>
      <c r="K76" s="18"/>
      <c r="L76" s="18"/>
      <c r="M76" s="18"/>
      <c r="N76" s="18"/>
    </row>
    <row r="77" spans="1:14" ht="15.6" customHeight="1" x14ac:dyDescent="0.15">
      <c r="A77" s="50"/>
      <c r="B77" s="84"/>
      <c r="C77" s="53" t="s">
        <v>281</v>
      </c>
      <c r="D77" s="20">
        <v>0</v>
      </c>
      <c r="E77" s="20">
        <f>'資金収支予算書（部門別）'!E173</f>
        <v>0</v>
      </c>
      <c r="F77" s="49">
        <f t="shared" si="0"/>
        <v>0</v>
      </c>
      <c r="G77" s="7"/>
      <c r="H77" s="34"/>
      <c r="I77" s="18"/>
      <c r="J77" s="18"/>
      <c r="K77" s="18"/>
      <c r="L77" s="18"/>
      <c r="M77" s="18"/>
      <c r="N77" s="18"/>
    </row>
    <row r="78" spans="1:14" ht="15.6" customHeight="1" x14ac:dyDescent="0.15">
      <c r="A78" s="50"/>
      <c r="B78" s="85"/>
      <c r="C78" s="51" t="s">
        <v>282</v>
      </c>
      <c r="D78" s="16">
        <v>0</v>
      </c>
      <c r="E78" s="16">
        <f>'資金収支予算書（部門別）'!E90+'資金収支予算書（部門別）'!E174+'資金収支予算書（部門別）'!E254</f>
        <v>0</v>
      </c>
      <c r="F78" s="16">
        <v>0</v>
      </c>
      <c r="G78" s="17"/>
      <c r="H78" s="34"/>
      <c r="I78" s="18"/>
      <c r="J78" s="18"/>
      <c r="K78" s="18"/>
      <c r="L78" s="18"/>
      <c r="M78" s="18"/>
      <c r="N78" s="18"/>
    </row>
    <row r="79" spans="1:14" ht="15.6" customHeight="1" x14ac:dyDescent="0.15">
      <c r="A79" s="74" t="s">
        <v>74</v>
      </c>
      <c r="B79" s="80" t="s">
        <v>159</v>
      </c>
      <c r="C79" s="4" t="s">
        <v>160</v>
      </c>
      <c r="D79" s="5">
        <f>'資金収支予算書（部門別）'!D91+'資金収支予算書（部門別）'!D175+'資金収支予算書（部門別）'!D255</f>
        <v>10154</v>
      </c>
      <c r="E79" s="5">
        <f>'資金収支予算書（部門別）'!E91+'資金収支予算書（部門別）'!E175+'資金収支予算書（部門別）'!E255</f>
        <v>10858</v>
      </c>
      <c r="F79" s="5">
        <f>'資金収支予算書（部門別）'!F91+'資金収支予算書（部門別）'!F175+'資金収支予算書（部門別）'!F255</f>
        <v>-704</v>
      </c>
      <c r="G79" s="7"/>
    </row>
    <row r="80" spans="1:14" ht="15.6" customHeight="1" x14ac:dyDescent="0.15">
      <c r="A80" s="75"/>
      <c r="B80" s="77"/>
      <c r="C80" s="53" t="s">
        <v>161</v>
      </c>
      <c r="D80" s="5">
        <f>'資金収支予算書（部門別）'!D92+'資金収支予算書（部門別）'!D176+'資金収支予算書（部門別）'!D256</f>
        <v>10154</v>
      </c>
      <c r="E80" s="5">
        <f>'資金収支予算書（部門別）'!E92+'資金収支予算書（部門別）'!E176+'資金収支予算書（部門別）'!E256</f>
        <v>10858</v>
      </c>
      <c r="F80" s="5">
        <f>'資金収支予算書（部門別）'!F92+'資金収支予算書（部門別）'!F176+'資金収支予算書（部門別）'!F256</f>
        <v>-704</v>
      </c>
      <c r="G80" s="7"/>
    </row>
    <row r="81" spans="1:14" ht="15.6" customHeight="1" x14ac:dyDescent="0.15">
      <c r="A81" s="75"/>
      <c r="B81" s="77"/>
      <c r="C81" s="53" t="s">
        <v>286</v>
      </c>
      <c r="D81" s="55">
        <f>'資金収支予算書（部門別）'!D93+'資金収支予算書（部門別）'!D177+'資金収支予算書（部門別）'!D257</f>
        <v>907</v>
      </c>
      <c r="E81" s="55">
        <f>'資金収支予算書（部門別）'!E93+'資金収支予算書（部門別）'!E177+'資金収支予算書（部門別）'!E257</f>
        <v>461</v>
      </c>
      <c r="F81" s="5">
        <f>'資金収支予算書（部門別）'!F93+'資金収支予算書（部門別）'!F177+'資金収支予算書（部門別）'!F257</f>
        <v>446</v>
      </c>
      <c r="G81" s="7"/>
      <c r="H81" s="18"/>
      <c r="I81" s="18"/>
      <c r="J81" s="18"/>
      <c r="K81" s="18"/>
      <c r="L81" s="18"/>
    </row>
    <row r="82" spans="1:14" ht="15.6" customHeight="1" x14ac:dyDescent="0.15">
      <c r="A82" s="75"/>
      <c r="B82" s="77"/>
      <c r="C82" s="53" t="s">
        <v>287</v>
      </c>
      <c r="D82" s="55">
        <f>'資金収支予算書（部門別）'!D178</f>
        <v>907</v>
      </c>
      <c r="E82" s="55">
        <f>'資金収支予算書（部門別）'!E178</f>
        <v>461</v>
      </c>
      <c r="F82" s="5">
        <f>D82-E82</f>
        <v>446</v>
      </c>
      <c r="G82" s="7"/>
      <c r="H82" s="18"/>
      <c r="I82" s="18"/>
      <c r="J82" s="18"/>
      <c r="K82" s="18"/>
      <c r="L82" s="18"/>
    </row>
    <row r="83" spans="1:14" ht="15.6" customHeight="1" x14ac:dyDescent="0.15">
      <c r="A83" s="75"/>
      <c r="B83" s="77"/>
      <c r="C83" s="53" t="s">
        <v>294</v>
      </c>
      <c r="D83" s="20">
        <f>'資金収支予算書（部門別）'!D94+'資金収支予算書（部門別）'!D179+'資金収支予算書（部門別）'!D258</f>
        <v>0</v>
      </c>
      <c r="E83" s="20">
        <f>'資金収支予算書（部門別）'!E94+'資金収支予算書（部門別）'!E179+'資金収支予算書（部門別）'!E258</f>
        <v>0</v>
      </c>
      <c r="F83" s="20">
        <f>'資金収支予算書（部門別）'!F94+'資金収支予算書（部門別）'!F179+'資金収支予算書（部門別）'!F258</f>
        <v>0</v>
      </c>
      <c r="G83" s="7"/>
      <c r="H83" s="18"/>
      <c r="I83" s="18"/>
      <c r="J83" s="18"/>
      <c r="K83" s="18"/>
      <c r="L83" s="18"/>
    </row>
    <row r="84" spans="1:14" ht="15.6" customHeight="1" x14ac:dyDescent="0.15">
      <c r="A84" s="75"/>
      <c r="B84" s="77"/>
      <c r="C84" s="54" t="s">
        <v>284</v>
      </c>
      <c r="D84" s="24">
        <f>'資金収支予算書（部門別）'!D180</f>
        <v>0</v>
      </c>
      <c r="E84" s="24">
        <f>'資金収支予算書（部門別）'!E180</f>
        <v>0</v>
      </c>
      <c r="F84" s="13">
        <f>'資金収支予算書（部門別）'!F180</f>
        <v>0</v>
      </c>
      <c r="G84" s="11"/>
      <c r="H84" s="37"/>
      <c r="I84" s="18"/>
      <c r="J84" s="18"/>
      <c r="K84" s="18"/>
      <c r="L84" s="18"/>
      <c r="M84" s="18"/>
      <c r="N84" s="18"/>
    </row>
    <row r="85" spans="1:14" ht="15.6" customHeight="1" x14ac:dyDescent="0.15">
      <c r="A85" s="75"/>
      <c r="B85" s="77"/>
      <c r="C85" s="9" t="s">
        <v>162</v>
      </c>
      <c r="D85" s="12">
        <f>'資金収支予算書（部門別）'!D95+'資金収支予算書（部門別）'!D181+'資金収支予算書（部門別）'!D259</f>
        <v>11061</v>
      </c>
      <c r="E85" s="12">
        <f>'資金収支予算書（部門別）'!E95+'資金収支予算書（部門別）'!E181+'資金収支予算書（部門別）'!E259</f>
        <v>11319</v>
      </c>
      <c r="F85" s="12">
        <f>'資金収支予算書（部門別）'!F95+'資金収支予算書（部門別）'!F181+'資金収支予算書（部門別）'!F259</f>
        <v>-258</v>
      </c>
      <c r="G85" s="11"/>
    </row>
    <row r="86" spans="1:14" ht="15.6" customHeight="1" x14ac:dyDescent="0.15">
      <c r="A86" s="75"/>
      <c r="B86" s="71" t="s">
        <v>163</v>
      </c>
      <c r="C86" s="71" t="s">
        <v>74</v>
      </c>
      <c r="D86" s="12">
        <f>'資金収支予算書（部門別）'!D96+'資金収支予算書（部門別）'!D182+'資金収支予算書（部門別）'!D260</f>
        <v>-11061</v>
      </c>
      <c r="E86" s="12">
        <f>'資金収支予算書（部門別）'!E96+'資金収支予算書（部門別）'!E182+'資金収支予算書（部門別）'!E260</f>
        <v>-11319</v>
      </c>
      <c r="F86" s="12">
        <f>'資金収支予算書（部門別）'!F96+'資金収支予算書（部門別）'!F182+'資金収支予算書（部門別）'!F260</f>
        <v>258</v>
      </c>
      <c r="G86" s="11"/>
    </row>
    <row r="87" spans="1:14" ht="15.6" customHeight="1" x14ac:dyDescent="0.15">
      <c r="A87" s="74" t="s">
        <v>74</v>
      </c>
      <c r="B87" s="76" t="s">
        <v>8</v>
      </c>
      <c r="C87" s="40" t="s">
        <v>165</v>
      </c>
      <c r="D87" s="41">
        <f>'資金収支予算書（部門別）'!D25+'資金収支予算書（部門別）'!D97+'資金収支予算書（部門別）'!D183+'資金収支予算書（部門別）'!D261</f>
        <v>3300</v>
      </c>
      <c r="E87" s="41">
        <f>'資金収支予算書（部門別）'!E25+'資金収支予算書（部門別）'!E97+'資金収支予算書（部門別）'!E183+'資金収支予算書（部門別）'!E261</f>
        <v>3300</v>
      </c>
      <c r="F87" s="41">
        <f>'資金収支予算書（部門別）'!F25+'資金収支予算書（部門別）'!F97+'資金収支予算書（部門別）'!F183+'資金収支予算書（部門別）'!F261</f>
        <v>0</v>
      </c>
      <c r="G87" s="42"/>
    </row>
    <row r="88" spans="1:14" ht="15.6" customHeight="1" x14ac:dyDescent="0.15">
      <c r="A88" s="75"/>
      <c r="B88" s="77"/>
      <c r="C88" s="9" t="s">
        <v>166</v>
      </c>
      <c r="D88" s="13">
        <f>'資金収支予算書（部門別）'!D26+'資金収支予算書（部門別）'!D98+'資金収支予算書（部門別）'!D184+'資金収支予算書（部門別）'!D262</f>
        <v>3300</v>
      </c>
      <c r="E88" s="13">
        <f>'資金収支予算書（部門別）'!E26+'資金収支予算書（部門別）'!E98+'資金収支予算書（部門別）'!E184+'資金収支予算書（部門別）'!E262</f>
        <v>3300</v>
      </c>
      <c r="F88" s="13">
        <f>'資金収支予算書（部門別）'!F26+'資金収支予算書（部門別）'!F98+'資金収支予算書（部門別）'!F184+'資金収支予算書（部門別）'!F262</f>
        <v>0</v>
      </c>
      <c r="G88" s="11"/>
    </row>
    <row r="89" spans="1:14" ht="15.6" customHeight="1" x14ac:dyDescent="0.15">
      <c r="A89" s="74"/>
      <c r="B89" s="77"/>
      <c r="C89" s="9" t="s">
        <v>167</v>
      </c>
      <c r="D89" s="10">
        <f>'資金収支予算書（部門別）'!D27+'資金収支予算書（部門別）'!D99+'資金収支予算書（部門別）'!D185+'資金収支予算書（部門別）'!D263</f>
        <v>3300</v>
      </c>
      <c r="E89" s="10">
        <f>'資金収支予算書（部門別）'!E27+'資金収支予算書（部門別）'!E99+'資金収支予算書（部門別）'!E185+'資金収支予算書（部門別）'!E263</f>
        <v>3300</v>
      </c>
      <c r="F89" s="10">
        <f>'資金収支予算書（部門別）'!F27+'資金収支予算書（部門別）'!F99+'資金収支予算書（部門別）'!F185+'資金収支予算書（部門別）'!F263</f>
        <v>0</v>
      </c>
      <c r="G89" s="11"/>
    </row>
    <row r="90" spans="1:14" ht="15.6" customHeight="1" x14ac:dyDescent="0.15">
      <c r="A90" s="78" t="s">
        <v>74</v>
      </c>
      <c r="B90" s="76" t="s">
        <v>159</v>
      </c>
      <c r="C90" s="40" t="s">
        <v>168</v>
      </c>
      <c r="D90" s="41">
        <f>'資金収支予算書（部門別）'!D186</f>
        <v>0</v>
      </c>
      <c r="E90" s="41">
        <f>'資金収支予算書（部門別）'!E186</f>
        <v>0</v>
      </c>
      <c r="F90" s="41">
        <f>'資金収支予算書（部門別）'!F186</f>
        <v>0</v>
      </c>
      <c r="G90" s="42"/>
    </row>
    <row r="91" spans="1:14" ht="15.6" customHeight="1" x14ac:dyDescent="0.15">
      <c r="A91" s="78"/>
      <c r="B91" s="80"/>
      <c r="C91" s="4" t="s">
        <v>169</v>
      </c>
      <c r="D91" s="5">
        <f>'資金収支予算書（部門別）'!D187</f>
        <v>0</v>
      </c>
      <c r="E91" s="5">
        <f>'資金収支予算書（部門別）'!E187</f>
        <v>0</v>
      </c>
      <c r="F91" s="5">
        <f>'資金収支予算書（部門別）'!F187</f>
        <v>0</v>
      </c>
      <c r="G91" s="7"/>
    </row>
    <row r="92" spans="1:14" ht="15.6" customHeight="1" x14ac:dyDescent="0.15">
      <c r="A92" s="78"/>
      <c r="B92" s="80"/>
      <c r="C92" s="4" t="s">
        <v>170</v>
      </c>
      <c r="D92" s="5">
        <f>'資金収支予算書（部門別）'!D28+'資金収支予算書（部門別）'!D100+'資金収支予算書（部門別）'!D188+'資金収支予算書（部門別）'!D264</f>
        <v>3300</v>
      </c>
      <c r="E92" s="5">
        <f>'資金収支予算書（部門別）'!E28+'資金収支予算書（部門別）'!E100+'資金収支予算書（部門別）'!E188+'資金収支予算書（部門別）'!E264</f>
        <v>3300</v>
      </c>
      <c r="F92" s="5">
        <f>'資金収支予算書（部門別）'!F28+'資金収支予算書（部門別）'!F100+'資金収支予算書（部門別）'!F188+'資金収支予算書（部門別）'!F264</f>
        <v>0</v>
      </c>
      <c r="G92" s="7"/>
    </row>
    <row r="93" spans="1:14" ht="15.6" customHeight="1" x14ac:dyDescent="0.15">
      <c r="A93" s="79"/>
      <c r="B93" s="77"/>
      <c r="C93" s="9" t="s">
        <v>171</v>
      </c>
      <c r="D93" s="5">
        <f>'資金収支予算書（部門別）'!D29+'資金収支予算書（部門別）'!D101+'資金収支予算書（部門別）'!D189+'資金収支予算書（部門別）'!D265</f>
        <v>3300</v>
      </c>
      <c r="E93" s="5">
        <f>'資金収支予算書（部門別）'!E29+'資金収支予算書（部門別）'!E101+'資金収支予算書（部門別）'!E189+'資金収支予算書（部門別）'!E265</f>
        <v>3300</v>
      </c>
      <c r="F93" s="5">
        <f>'資金収支予算書（部門別）'!F29+'資金収支予算書（部門別）'!F101+'資金収支予算書（部門別）'!F189+'資金収支予算書（部門別）'!F265</f>
        <v>0</v>
      </c>
      <c r="G93" s="11"/>
    </row>
    <row r="94" spans="1:14" ht="15.6" customHeight="1" x14ac:dyDescent="0.15">
      <c r="A94" s="79"/>
      <c r="B94" s="77"/>
      <c r="C94" s="9" t="s">
        <v>172</v>
      </c>
      <c r="D94" s="12">
        <f>'資金収支予算書（部門別）'!D30+'資金収支予算書（部門別）'!D102+'資金収支予算書（部門別）'!D190+'資金収支予算書（部門別）'!D266</f>
        <v>3300</v>
      </c>
      <c r="E94" s="12">
        <f>'資金収支予算書（部門別）'!E30+'資金収支予算書（部門別）'!E102+'資金収支予算書（部門別）'!E190+'資金収支予算書（部門別）'!E266</f>
        <v>3300</v>
      </c>
      <c r="F94" s="16">
        <f>'資金収支予算書（部門別）'!F30+'資金収支予算書（部門別）'!F102+'資金収支予算書（部門別）'!F190+'資金収支予算書（部門別）'!F266</f>
        <v>0</v>
      </c>
      <c r="G94" s="11"/>
    </row>
    <row r="95" spans="1:14" ht="15.6" customHeight="1" x14ac:dyDescent="0.15">
      <c r="A95" s="79"/>
      <c r="B95" s="71" t="s">
        <v>173</v>
      </c>
      <c r="C95" s="71" t="s">
        <v>74</v>
      </c>
      <c r="D95" s="10">
        <f>'資金収支予算書（部門別）'!D31+'資金収支予算書（部門別）'!D103+'資金収支予算書（部門別）'!D191+'資金収支予算書（部門別）'!D267</f>
        <v>0</v>
      </c>
      <c r="E95" s="10">
        <f>'資金収支予算書（部門別）'!E31+'資金収支予算書（部門別）'!E103+'資金収支予算書（部門別）'!E191+'資金収支予算書（部門別）'!E267</f>
        <v>0</v>
      </c>
      <c r="F95" s="10">
        <f>'資金収支予算書（部門別）'!F31+'資金収支予算書（部門別）'!F103+'資金収支予算書（部門別）'!F191+'資金収支予算書（部門別）'!F267</f>
        <v>0</v>
      </c>
      <c r="G95" s="11"/>
    </row>
    <row r="96" spans="1:14" ht="15.6" customHeight="1" x14ac:dyDescent="0.15">
      <c r="A96" s="70" t="s">
        <v>174</v>
      </c>
      <c r="B96" s="71"/>
      <c r="C96" s="71" t="s">
        <v>74</v>
      </c>
      <c r="D96" s="10">
        <f>'資金収支予算書（部門別）'!D32+'資金収支予算書（部門別）'!D104+'資金収支予算書（部門別）'!D192+'資金収支予算書（部門別）'!D268</f>
        <v>15</v>
      </c>
      <c r="E96" s="10">
        <f>'資金収支予算書（部門別）'!E32+'資金収支予算書（部門別）'!E104+'資金収支予算書（部門別）'!E192+'資金収支予算書（部門別）'!E268</f>
        <v>85</v>
      </c>
      <c r="F96" s="10">
        <f>'資金収支予算書（部門別）'!F32+'資金収支予算書（部門別）'!F104+'資金収支予算書（部門別）'!F192+'資金収支予算書（部門別）'!F268</f>
        <v>-70</v>
      </c>
      <c r="G96" s="11"/>
    </row>
    <row r="97" spans="1:14" ht="15.6" customHeight="1" x14ac:dyDescent="0.15">
      <c r="A97" s="70" t="s">
        <v>175</v>
      </c>
      <c r="B97" s="71"/>
      <c r="C97" s="71" t="s">
        <v>74</v>
      </c>
      <c r="D97" s="10">
        <f>'資金収支予算書（部門別）'!D33+'資金収支予算書（部門別）'!D105+'資金収支予算書（部門別）'!D193+'資金収支予算書（部門別）'!D269</f>
        <v>-7060</v>
      </c>
      <c r="E97" s="10">
        <f>'資金収支予算書（部門別）'!E33+'資金収支予算書（部門別）'!E105+'資金収支予算書（部門別）'!E193+'資金収支予算書（部門別）'!E269</f>
        <v>2952</v>
      </c>
      <c r="F97" s="10">
        <f>'資金収支予算書（部門別）'!F33+'資金収支予算書（部門別）'!F105+'資金収支予算書（部門別）'!F193+'資金収支予算書（部門別）'!F269</f>
        <v>-10012</v>
      </c>
      <c r="G97" s="11"/>
    </row>
    <row r="98" spans="1:14" ht="15.6" customHeight="1" x14ac:dyDescent="0.15">
      <c r="A98" s="81" t="s">
        <v>261</v>
      </c>
      <c r="B98" s="82"/>
      <c r="C98" s="82" t="s">
        <v>18</v>
      </c>
      <c r="D98" s="10">
        <f>'資金収支予算書（部門別）'!D34+'資金収支予算書（部門別）'!D106+'資金収支予算書（部門別）'!D194+'資金収支予算書（部門別）'!D270</f>
        <v>6707</v>
      </c>
      <c r="E98" s="10">
        <f>'資金収支予算書（部門別）'!E34+'資金収支予算書（部門別）'!E106+'資金収支予算書（部門別）'!E194+'資金収支予算書（部門別）'!E270</f>
        <v>3755</v>
      </c>
      <c r="F98" s="10">
        <f>'資金収支予算書（部門別）'!F34+'資金収支予算書（部門別）'!F106+'資金収支予算書（部門別）'!F194+'資金収支予算書（部門別）'!F270</f>
        <v>2952</v>
      </c>
      <c r="G98" s="17"/>
      <c r="H98" s="18"/>
      <c r="I98" s="18"/>
      <c r="J98" s="18"/>
      <c r="K98" s="18"/>
      <c r="L98" s="18"/>
      <c r="M98" s="18"/>
      <c r="N98" s="18"/>
    </row>
    <row r="99" spans="1:14" ht="15.6" customHeight="1" thickBot="1" x14ac:dyDescent="0.2">
      <c r="A99" s="72" t="s">
        <v>176</v>
      </c>
      <c r="B99" s="73"/>
      <c r="C99" s="73" t="s">
        <v>74</v>
      </c>
      <c r="D99" s="14">
        <f>'資金収支予算書（部門別）'!D35+'資金収支予算書（部門別）'!D107+'資金収支予算書（部門別）'!D195+'資金収支予算書（部門別）'!D271</f>
        <v>-353</v>
      </c>
      <c r="E99" s="14">
        <f>'資金収支予算書（部門別）'!E35+'資金収支予算書（部門別）'!E107+'資金収支予算書（部門別）'!E195+'資金収支予算書（部門別）'!E271</f>
        <v>6707</v>
      </c>
      <c r="F99" s="14">
        <f>'資金収支予算書（部門別）'!F35+'資金収支予算書（部門別）'!F107+'資金収支予算書（部門別）'!F195+'資金収支予算書（部門別）'!F271</f>
        <v>-7060</v>
      </c>
      <c r="G99" s="15"/>
    </row>
  </sheetData>
  <mergeCells count="24">
    <mergeCell ref="A3:G3"/>
    <mergeCell ref="A5:G5"/>
    <mergeCell ref="A7:C8"/>
    <mergeCell ref="D7:D8"/>
    <mergeCell ref="E7:E8"/>
    <mergeCell ref="F7:F8"/>
    <mergeCell ref="G7:G8"/>
    <mergeCell ref="A9:A71"/>
    <mergeCell ref="B9:B29"/>
    <mergeCell ref="B30:B70"/>
    <mergeCell ref="B71:C71"/>
    <mergeCell ref="A79:A86"/>
    <mergeCell ref="B79:B85"/>
    <mergeCell ref="B86:C86"/>
    <mergeCell ref="B72:B78"/>
    <mergeCell ref="A97:C97"/>
    <mergeCell ref="A99:C99"/>
    <mergeCell ref="A87:A89"/>
    <mergeCell ref="B87:B89"/>
    <mergeCell ref="A90:A95"/>
    <mergeCell ref="B90:B94"/>
    <mergeCell ref="B95:C95"/>
    <mergeCell ref="A96:C96"/>
    <mergeCell ref="A98:C98"/>
  </mergeCells>
  <phoneticPr fontId="1"/>
  <pageMargins left="0.78740157480314965" right="0.31496062992125984" top="0.43307086614173229" bottom="0.39370078740157483" header="0.23622047244094491" footer="0.19685039370078741"/>
  <pageSetup paperSize="9" scale="70" fitToHeight="0" orientation="portrait" r:id="rId1"/>
  <rowBreaks count="1" manualBreakCount="1">
    <brk id="7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71"/>
  <sheetViews>
    <sheetView showGridLines="0" tabSelected="1" view="pageBreakPreview" topLeftCell="A259" zoomScaleNormal="100" zoomScaleSheetLayoutView="100" workbookViewId="0">
      <selection activeCell="C279" sqref="C279"/>
    </sheetView>
  </sheetViews>
  <sheetFormatPr defaultRowHeight="13.5" x14ac:dyDescent="0.15"/>
  <cols>
    <col min="1" max="2" width="3.625" style="1" customWidth="1"/>
    <col min="3" max="3" width="48.625" style="1" customWidth="1"/>
    <col min="4" max="6" width="13.875" style="1" customWidth="1"/>
    <col min="7" max="7" width="33.75" style="1" customWidth="1"/>
    <col min="8" max="8" width="9" style="18" hidden="1" customWidth="1"/>
    <col min="9" max="12" width="9" style="18"/>
    <col min="13" max="16384" width="9" style="1"/>
  </cols>
  <sheetData>
    <row r="1" spans="1:14" ht="15.6" customHeight="1" x14ac:dyDescent="0.15"/>
    <row r="2" spans="1:14" ht="15.6" customHeight="1" x14ac:dyDescent="0.15">
      <c r="A2" s="2" t="s">
        <v>177</v>
      </c>
    </row>
    <row r="3" spans="1:14" ht="17.25" customHeight="1" x14ac:dyDescent="0.15">
      <c r="A3" s="99" t="s">
        <v>178</v>
      </c>
      <c r="B3" s="99"/>
      <c r="C3" s="99"/>
      <c r="D3" s="99"/>
      <c r="E3" s="99"/>
      <c r="F3" s="99"/>
      <c r="G3" s="99"/>
    </row>
    <row r="4" spans="1:14" ht="15.6" customHeight="1" x14ac:dyDescent="0.15"/>
    <row r="5" spans="1:14" ht="15.6" customHeight="1" x14ac:dyDescent="0.15">
      <c r="A5" s="87" t="s">
        <v>304</v>
      </c>
      <c r="B5" s="87"/>
      <c r="C5" s="87"/>
      <c r="D5" s="87"/>
      <c r="E5" s="87"/>
      <c r="F5" s="87"/>
      <c r="G5" s="87"/>
    </row>
    <row r="6" spans="1:14" ht="15.6" customHeight="1" thickBot="1" x14ac:dyDescent="0.2">
      <c r="A6" s="2" t="s">
        <v>179</v>
      </c>
      <c r="G6" s="3" t="s">
        <v>180</v>
      </c>
    </row>
    <row r="7" spans="1:14" ht="15.6" customHeight="1" x14ac:dyDescent="0.15">
      <c r="A7" s="88" t="s">
        <v>181</v>
      </c>
      <c r="B7" s="89"/>
      <c r="C7" s="89"/>
      <c r="D7" s="89" t="s">
        <v>182</v>
      </c>
      <c r="E7" s="89" t="s">
        <v>183</v>
      </c>
      <c r="F7" s="89" t="s">
        <v>184</v>
      </c>
      <c r="G7" s="92" t="s">
        <v>185</v>
      </c>
    </row>
    <row r="8" spans="1:14" ht="15.6" customHeight="1" x14ac:dyDescent="0.15">
      <c r="A8" s="90"/>
      <c r="B8" s="91"/>
      <c r="C8" s="91"/>
      <c r="D8" s="91"/>
      <c r="E8" s="91"/>
      <c r="F8" s="91"/>
      <c r="G8" s="93"/>
    </row>
    <row r="9" spans="1:14" ht="15.6" customHeight="1" x14ac:dyDescent="0.15">
      <c r="A9" s="74" t="s">
        <v>186</v>
      </c>
      <c r="B9" s="80" t="s">
        <v>164</v>
      </c>
      <c r="C9" s="4" t="s">
        <v>187</v>
      </c>
      <c r="D9" s="5">
        <f>SUM(D10)</f>
        <v>0</v>
      </c>
      <c r="E9" s="5">
        <f>SUM(E10)</f>
        <v>0</v>
      </c>
      <c r="F9" s="5">
        <f>SUM(F10)</f>
        <v>0</v>
      </c>
      <c r="G9" s="7"/>
    </row>
    <row r="10" spans="1:14" ht="15.6" customHeight="1" x14ac:dyDescent="0.15">
      <c r="A10" s="75"/>
      <c r="B10" s="77"/>
      <c r="C10" s="4" t="s">
        <v>188</v>
      </c>
      <c r="D10" s="20">
        <v>0</v>
      </c>
      <c r="E10" s="20">
        <f>+'補正予算書（部門別）'!F10</f>
        <v>0</v>
      </c>
      <c r="F10" s="5">
        <f>D10-E10</f>
        <v>0</v>
      </c>
      <c r="G10" s="7"/>
    </row>
    <row r="11" spans="1:14" ht="15.6" customHeight="1" x14ac:dyDescent="0.15">
      <c r="A11" s="75"/>
      <c r="B11" s="77"/>
      <c r="C11" s="4" t="s">
        <v>23</v>
      </c>
      <c r="D11" s="5">
        <f>SUM(D12)</f>
        <v>40</v>
      </c>
      <c r="E11" s="5">
        <f>SUM(E12)</f>
        <v>30</v>
      </c>
      <c r="F11" s="5">
        <f>D11-E11</f>
        <v>10</v>
      </c>
      <c r="G11" s="7"/>
      <c r="M11" s="18"/>
      <c r="N11" s="18"/>
    </row>
    <row r="12" spans="1:14" ht="15.6" customHeight="1" x14ac:dyDescent="0.15">
      <c r="A12" s="75"/>
      <c r="B12" s="77"/>
      <c r="C12" s="44" t="s">
        <v>24</v>
      </c>
      <c r="D12" s="19">
        <v>40</v>
      </c>
      <c r="E12" s="19">
        <f>'補正予算書（部門別）'!F12</f>
        <v>30</v>
      </c>
      <c r="F12" s="5">
        <f>D12-E12</f>
        <v>10</v>
      </c>
      <c r="G12" s="46" t="s">
        <v>288</v>
      </c>
      <c r="M12" s="18"/>
      <c r="N12" s="18"/>
    </row>
    <row r="13" spans="1:14" ht="15.6" customHeight="1" x14ac:dyDescent="0.15">
      <c r="A13" s="75"/>
      <c r="B13" s="77"/>
      <c r="C13" s="9" t="s">
        <v>189</v>
      </c>
      <c r="D13" s="19">
        <f>D9+D11</f>
        <v>40</v>
      </c>
      <c r="E13" s="19">
        <f>E9+E11</f>
        <v>30</v>
      </c>
      <c r="F13" s="16">
        <f t="shared" ref="F13" si="0">D13-E13</f>
        <v>10</v>
      </c>
      <c r="G13" s="11"/>
    </row>
    <row r="14" spans="1:14" ht="15.6" customHeight="1" x14ac:dyDescent="0.15">
      <c r="A14" s="74"/>
      <c r="B14" s="80" t="s">
        <v>190</v>
      </c>
      <c r="C14" s="4" t="s">
        <v>139</v>
      </c>
      <c r="D14" s="5">
        <f>SUM(D15:D20)</f>
        <v>325</v>
      </c>
      <c r="E14" s="5">
        <f>SUM(E15:E20)</f>
        <v>220</v>
      </c>
      <c r="F14" s="5">
        <f>SUM(F15:F19)</f>
        <v>105</v>
      </c>
      <c r="G14" s="7"/>
    </row>
    <row r="15" spans="1:14" ht="15.6" customHeight="1" x14ac:dyDescent="0.15">
      <c r="A15" s="74"/>
      <c r="B15" s="80"/>
      <c r="C15" s="4" t="s">
        <v>141</v>
      </c>
      <c r="D15" s="20">
        <v>189</v>
      </c>
      <c r="E15" s="20">
        <f>+'補正予算書（部門別）'!F15</f>
        <v>189</v>
      </c>
      <c r="F15" s="5">
        <f t="shared" ref="F15:F20" si="1">D15-E15</f>
        <v>0</v>
      </c>
      <c r="G15" s="7" t="s">
        <v>235</v>
      </c>
    </row>
    <row r="16" spans="1:14" ht="15.6" customHeight="1" x14ac:dyDescent="0.15">
      <c r="A16" s="74"/>
      <c r="B16" s="80"/>
      <c r="C16" s="4" t="s">
        <v>146</v>
      </c>
      <c r="D16" s="20">
        <v>5</v>
      </c>
      <c r="E16" s="20">
        <f>+'補正予算書（部門別）'!F16</f>
        <v>5</v>
      </c>
      <c r="F16" s="5">
        <f t="shared" si="1"/>
        <v>0</v>
      </c>
      <c r="G16" s="7" t="s">
        <v>236</v>
      </c>
    </row>
    <row r="17" spans="1:14" ht="15.6" customHeight="1" x14ac:dyDescent="0.15">
      <c r="A17" s="74"/>
      <c r="B17" s="80"/>
      <c r="C17" s="4" t="s">
        <v>148</v>
      </c>
      <c r="D17" s="20">
        <v>70</v>
      </c>
      <c r="E17" s="20">
        <f>+'補正予算書（部門別）'!F17</f>
        <v>15</v>
      </c>
      <c r="F17" s="5">
        <f t="shared" si="1"/>
        <v>55</v>
      </c>
      <c r="G17" s="7" t="s">
        <v>237</v>
      </c>
    </row>
    <row r="18" spans="1:14" ht="15.6" customHeight="1" x14ac:dyDescent="0.15">
      <c r="A18" s="74"/>
      <c r="B18" s="80"/>
      <c r="C18" s="4" t="s">
        <v>149</v>
      </c>
      <c r="D18" s="20">
        <v>1</v>
      </c>
      <c r="E18" s="20">
        <f>+'補正予算書（部門別）'!F18</f>
        <v>1</v>
      </c>
      <c r="F18" s="5">
        <f t="shared" si="1"/>
        <v>0</v>
      </c>
      <c r="G18" s="7"/>
    </row>
    <row r="19" spans="1:14" ht="15.6" customHeight="1" x14ac:dyDescent="0.15">
      <c r="A19" s="74"/>
      <c r="B19" s="80"/>
      <c r="C19" s="4" t="s">
        <v>45</v>
      </c>
      <c r="D19" s="20">
        <v>50</v>
      </c>
      <c r="E19" s="20">
        <f>'補正予算書（部門別）'!F19</f>
        <v>0</v>
      </c>
      <c r="F19" s="5">
        <f t="shared" si="1"/>
        <v>50</v>
      </c>
      <c r="G19" s="7" t="s">
        <v>298</v>
      </c>
      <c r="M19" s="18"/>
      <c r="N19" s="18"/>
    </row>
    <row r="20" spans="1:14" ht="15.6" customHeight="1" x14ac:dyDescent="0.15">
      <c r="A20" s="74"/>
      <c r="B20" s="80"/>
      <c r="C20" s="4" t="s">
        <v>14</v>
      </c>
      <c r="D20" s="20">
        <v>10</v>
      </c>
      <c r="E20" s="20">
        <f>'補正予算書（部門別）'!F20</f>
        <v>10</v>
      </c>
      <c r="F20" s="5">
        <f t="shared" si="1"/>
        <v>0</v>
      </c>
      <c r="G20" s="7"/>
      <c r="M20" s="18"/>
      <c r="N20" s="18"/>
    </row>
    <row r="21" spans="1:14" ht="15.6" customHeight="1" x14ac:dyDescent="0.15">
      <c r="A21" s="74"/>
      <c r="B21" s="80"/>
      <c r="C21" s="4" t="s">
        <v>156</v>
      </c>
      <c r="D21" s="5">
        <f>SUM(D22)</f>
        <v>0</v>
      </c>
      <c r="E21" s="5">
        <f>SUM(E22)</f>
        <v>0</v>
      </c>
      <c r="F21" s="5">
        <f>SUM(F22)</f>
        <v>0</v>
      </c>
      <c r="G21" s="7"/>
    </row>
    <row r="22" spans="1:14" ht="15.6" customHeight="1" x14ac:dyDescent="0.15">
      <c r="A22" s="75"/>
      <c r="B22" s="77"/>
      <c r="C22" s="4" t="s">
        <v>138</v>
      </c>
      <c r="D22" s="20">
        <v>0</v>
      </c>
      <c r="E22" s="20">
        <f>'補正予算書（部門別）'!F22</f>
        <v>0</v>
      </c>
      <c r="F22" s="5">
        <f>D22-E22</f>
        <v>0</v>
      </c>
      <c r="G22" s="7"/>
    </row>
    <row r="23" spans="1:14" ht="15.6" customHeight="1" x14ac:dyDescent="0.15">
      <c r="A23" s="75"/>
      <c r="B23" s="77"/>
      <c r="C23" s="45" t="s">
        <v>157</v>
      </c>
      <c r="D23" s="12">
        <f>D14+D21</f>
        <v>325</v>
      </c>
      <c r="E23" s="12">
        <f>E14+E21</f>
        <v>220</v>
      </c>
      <c r="F23" s="16">
        <f t="shared" ref="F23:F24" si="2">D23-E23</f>
        <v>105</v>
      </c>
      <c r="G23" s="17"/>
    </row>
    <row r="24" spans="1:14" ht="15.6" customHeight="1" x14ac:dyDescent="0.15">
      <c r="A24" s="75"/>
      <c r="B24" s="71" t="s">
        <v>77</v>
      </c>
      <c r="C24" s="71" t="s">
        <v>74</v>
      </c>
      <c r="D24" s="10">
        <f>D13-D23</f>
        <v>-285</v>
      </c>
      <c r="E24" s="10">
        <f>E13-E23</f>
        <v>-190</v>
      </c>
      <c r="F24" s="16">
        <f t="shared" si="2"/>
        <v>-95</v>
      </c>
      <c r="G24" s="11"/>
    </row>
    <row r="25" spans="1:14" ht="15.6" customHeight="1" x14ac:dyDescent="0.15">
      <c r="A25" s="103" t="s">
        <v>74</v>
      </c>
      <c r="B25" s="80" t="s">
        <v>164</v>
      </c>
      <c r="C25" s="4" t="s">
        <v>165</v>
      </c>
      <c r="D25" s="5">
        <f>SUM(D26)</f>
        <v>300</v>
      </c>
      <c r="E25" s="5">
        <f>SUM(E26)</f>
        <v>300</v>
      </c>
      <c r="F25" s="5">
        <f>SUM(F26)</f>
        <v>0</v>
      </c>
      <c r="G25" s="7"/>
    </row>
    <row r="26" spans="1:14" ht="15.6" customHeight="1" x14ac:dyDescent="0.15">
      <c r="A26" s="78"/>
      <c r="B26" s="77"/>
      <c r="C26" s="9" t="s">
        <v>166</v>
      </c>
      <c r="D26" s="19">
        <v>300</v>
      </c>
      <c r="E26" s="19">
        <f>+'補正予算書（部門別）'!F26</f>
        <v>300</v>
      </c>
      <c r="F26" s="10">
        <f>D26-E26</f>
        <v>0</v>
      </c>
      <c r="G26" s="11" t="s">
        <v>238</v>
      </c>
    </row>
    <row r="27" spans="1:14" ht="15.6" customHeight="1" x14ac:dyDescent="0.15">
      <c r="A27" s="78"/>
      <c r="B27" s="77"/>
      <c r="C27" s="9" t="s">
        <v>167</v>
      </c>
      <c r="D27" s="10">
        <f>D25</f>
        <v>300</v>
      </c>
      <c r="E27" s="10">
        <f>E25</f>
        <v>300</v>
      </c>
      <c r="F27" s="10">
        <f>F25</f>
        <v>0</v>
      </c>
      <c r="G27" s="11"/>
    </row>
    <row r="28" spans="1:14" ht="15.6" customHeight="1" x14ac:dyDescent="0.15">
      <c r="A28" s="78"/>
      <c r="B28" s="83" t="s">
        <v>86</v>
      </c>
      <c r="C28" s="4" t="s">
        <v>170</v>
      </c>
      <c r="D28" s="5">
        <f>D29</f>
        <v>0</v>
      </c>
      <c r="E28" s="5">
        <f>E29</f>
        <v>0</v>
      </c>
      <c r="F28" s="5">
        <f>F29</f>
        <v>0</v>
      </c>
      <c r="G28" s="7"/>
    </row>
    <row r="29" spans="1:14" ht="15.6" customHeight="1" x14ac:dyDescent="0.15">
      <c r="A29" s="78"/>
      <c r="B29" s="85"/>
      <c r="C29" s="9" t="s">
        <v>72</v>
      </c>
      <c r="D29" s="19">
        <v>0</v>
      </c>
      <c r="E29" s="19">
        <f>+'補正予算書（部門別）'!F29</f>
        <v>0</v>
      </c>
      <c r="F29" s="10">
        <f>D29-E29</f>
        <v>0</v>
      </c>
      <c r="G29" s="11"/>
    </row>
    <row r="30" spans="1:14" ht="15.6" customHeight="1" x14ac:dyDescent="0.15">
      <c r="A30" s="78"/>
      <c r="B30" s="21"/>
      <c r="C30" s="9" t="s">
        <v>87</v>
      </c>
      <c r="D30" s="10">
        <f>D28</f>
        <v>0</v>
      </c>
      <c r="E30" s="10">
        <f>E28</f>
        <v>0</v>
      </c>
      <c r="F30" s="10">
        <f>F28</f>
        <v>0</v>
      </c>
      <c r="G30" s="11"/>
    </row>
    <row r="31" spans="1:14" ht="15.6" customHeight="1" x14ac:dyDescent="0.15">
      <c r="A31" s="79"/>
      <c r="B31" s="71" t="s">
        <v>79</v>
      </c>
      <c r="C31" s="71" t="s">
        <v>74</v>
      </c>
      <c r="D31" s="10">
        <f>D27-D30</f>
        <v>300</v>
      </c>
      <c r="E31" s="10">
        <f>E27-E30</f>
        <v>300</v>
      </c>
      <c r="F31" s="10">
        <f>F27-F30</f>
        <v>0</v>
      </c>
      <c r="G31" s="11"/>
    </row>
    <row r="32" spans="1:14" ht="15.6" customHeight="1" x14ac:dyDescent="0.15">
      <c r="A32" s="70" t="s">
        <v>80</v>
      </c>
      <c r="B32" s="71"/>
      <c r="C32" s="71" t="s">
        <v>74</v>
      </c>
      <c r="D32" s="19">
        <v>15</v>
      </c>
      <c r="E32" s="19">
        <f>+'補正予算書（部門別）'!F32</f>
        <v>85</v>
      </c>
      <c r="F32" s="10">
        <f>D32-E32</f>
        <v>-70</v>
      </c>
      <c r="G32" s="11"/>
    </row>
    <row r="33" spans="1:14" ht="15.6" customHeight="1" x14ac:dyDescent="0.15">
      <c r="A33" s="81" t="s">
        <v>81</v>
      </c>
      <c r="B33" s="82"/>
      <c r="C33" s="82" t="s">
        <v>74</v>
      </c>
      <c r="D33" s="12">
        <f>D24+D31-D32</f>
        <v>0</v>
      </c>
      <c r="E33" s="12">
        <f>E24+E31-E32</f>
        <v>25</v>
      </c>
      <c r="F33" s="16">
        <f t="shared" ref="F33:F35" si="3">D33-E33</f>
        <v>-25</v>
      </c>
      <c r="G33" s="17"/>
    </row>
    <row r="34" spans="1:14" ht="15.6" customHeight="1" x14ac:dyDescent="0.15">
      <c r="A34" s="81" t="s">
        <v>261</v>
      </c>
      <c r="B34" s="82"/>
      <c r="C34" s="82" t="s">
        <v>18</v>
      </c>
      <c r="D34" s="22">
        <v>404</v>
      </c>
      <c r="E34" s="22">
        <f>'補正予算書（部門別）'!F34</f>
        <v>379</v>
      </c>
      <c r="F34" s="16">
        <f t="shared" si="3"/>
        <v>25</v>
      </c>
      <c r="G34" s="17"/>
      <c r="M34" s="18"/>
      <c r="N34" s="18"/>
    </row>
    <row r="35" spans="1:14" ht="15.6" customHeight="1" thickBot="1" x14ac:dyDescent="0.2">
      <c r="A35" s="72" t="s">
        <v>88</v>
      </c>
      <c r="B35" s="73"/>
      <c r="C35" s="73" t="s">
        <v>74</v>
      </c>
      <c r="D35" s="14">
        <f>D33+D34</f>
        <v>404</v>
      </c>
      <c r="E35" s="14">
        <f>E33+E34</f>
        <v>404</v>
      </c>
      <c r="F35" s="16">
        <f t="shared" si="3"/>
        <v>0</v>
      </c>
      <c r="G35" s="15"/>
    </row>
    <row r="36" spans="1:14" ht="15.6" customHeight="1" x14ac:dyDescent="0.15"/>
    <row r="37" spans="1:14" ht="15.6" customHeight="1" x14ac:dyDescent="0.15">
      <c r="A37" s="2" t="s">
        <v>0</v>
      </c>
    </row>
    <row r="38" spans="1:14" ht="17.25" customHeight="1" x14ac:dyDescent="0.15">
      <c r="A38" s="99" t="s">
        <v>109</v>
      </c>
      <c r="B38" s="99"/>
      <c r="C38" s="99"/>
      <c r="D38" s="99"/>
      <c r="E38" s="99"/>
      <c r="F38" s="99"/>
      <c r="G38" s="99"/>
    </row>
    <row r="39" spans="1:14" ht="15.6" customHeight="1" x14ac:dyDescent="0.15"/>
    <row r="40" spans="1:14" ht="15.6" customHeight="1" x14ac:dyDescent="0.15">
      <c r="A40" s="87" t="str">
        <f>A5</f>
        <v>（自）平成 31 年 4 月 1 日  （至）平成 32 年 3 月 31 日</v>
      </c>
      <c r="B40" s="87"/>
      <c r="C40" s="87"/>
      <c r="D40" s="87"/>
      <c r="E40" s="87"/>
      <c r="F40" s="87"/>
      <c r="G40" s="87"/>
    </row>
    <row r="41" spans="1:14" ht="15.6" customHeight="1" thickBot="1" x14ac:dyDescent="0.2">
      <c r="A41" s="2" t="s">
        <v>21</v>
      </c>
      <c r="G41" s="3" t="s">
        <v>1</v>
      </c>
    </row>
    <row r="42" spans="1:14" ht="15.6" customHeight="1" x14ac:dyDescent="0.15">
      <c r="A42" s="88" t="s">
        <v>3</v>
      </c>
      <c r="B42" s="89"/>
      <c r="C42" s="89"/>
      <c r="D42" s="89" t="s">
        <v>110</v>
      </c>
      <c r="E42" s="89" t="s">
        <v>111</v>
      </c>
      <c r="F42" s="89" t="s">
        <v>112</v>
      </c>
      <c r="G42" s="92" t="s">
        <v>4</v>
      </c>
    </row>
    <row r="43" spans="1:14" ht="15.6" customHeight="1" x14ac:dyDescent="0.15">
      <c r="A43" s="90"/>
      <c r="B43" s="91"/>
      <c r="C43" s="91"/>
      <c r="D43" s="91"/>
      <c r="E43" s="91"/>
      <c r="F43" s="91"/>
      <c r="G43" s="93"/>
    </row>
    <row r="44" spans="1:14" ht="15.6" customHeight="1" x14ac:dyDescent="0.15">
      <c r="A44" s="96" t="s">
        <v>264</v>
      </c>
      <c r="B44" s="100" t="s">
        <v>233</v>
      </c>
      <c r="C44" s="4" t="s">
        <v>97</v>
      </c>
      <c r="D44" s="8">
        <f>D45</f>
        <v>11000</v>
      </c>
      <c r="E44" s="8">
        <f>E45</f>
        <v>13600</v>
      </c>
      <c r="F44" s="5">
        <f t="shared" ref="F44:F51" si="4">D44-E44</f>
        <v>-2600</v>
      </c>
      <c r="G44" s="7"/>
      <c r="H44" s="1"/>
      <c r="I44" s="1"/>
      <c r="J44" s="1"/>
      <c r="K44" s="1"/>
      <c r="L44" s="1"/>
    </row>
    <row r="45" spans="1:14" ht="15.6" customHeight="1" x14ac:dyDescent="0.15">
      <c r="A45" s="97"/>
      <c r="B45" s="101"/>
      <c r="C45" s="4" t="s">
        <v>97</v>
      </c>
      <c r="D45" s="8">
        <f>SUM(D46:D47)</f>
        <v>11000</v>
      </c>
      <c r="E45" s="8">
        <f>SUM(E46:E47)</f>
        <v>13600</v>
      </c>
      <c r="F45" s="5">
        <f t="shared" si="4"/>
        <v>-2600</v>
      </c>
      <c r="G45" s="7"/>
      <c r="H45" s="1"/>
      <c r="I45" s="1"/>
      <c r="J45" s="1"/>
      <c r="K45" s="1"/>
      <c r="L45" s="1"/>
    </row>
    <row r="46" spans="1:14" ht="15.6" customHeight="1" x14ac:dyDescent="0.15">
      <c r="A46" s="97"/>
      <c r="B46" s="101"/>
      <c r="C46" s="4" t="s">
        <v>98</v>
      </c>
      <c r="D46" s="23">
        <v>5000</v>
      </c>
      <c r="E46" s="23">
        <f>+'補正予算書（部門別）'!F46</f>
        <v>7000</v>
      </c>
      <c r="F46" s="5">
        <f t="shared" si="4"/>
        <v>-2000</v>
      </c>
      <c r="G46" s="65" t="s">
        <v>314</v>
      </c>
      <c r="H46" s="1"/>
      <c r="I46" s="1"/>
      <c r="J46" s="1"/>
      <c r="K46" s="1"/>
      <c r="L46" s="1"/>
    </row>
    <row r="47" spans="1:14" ht="15.6" customHeight="1" x14ac:dyDescent="0.15">
      <c r="A47" s="97"/>
      <c r="B47" s="101"/>
      <c r="C47" s="4" t="s">
        <v>99</v>
      </c>
      <c r="D47" s="23">
        <v>6000</v>
      </c>
      <c r="E47" s="23">
        <f>+'補正予算書（部門別）'!F47</f>
        <v>6600</v>
      </c>
      <c r="F47" s="5">
        <f t="shared" si="4"/>
        <v>-600</v>
      </c>
      <c r="G47" s="7" t="s">
        <v>272</v>
      </c>
      <c r="H47" s="1"/>
      <c r="I47" s="1"/>
      <c r="J47" s="1"/>
      <c r="K47" s="1"/>
      <c r="L47" s="1"/>
    </row>
    <row r="48" spans="1:14" ht="15.6" customHeight="1" x14ac:dyDescent="0.15">
      <c r="A48" s="97"/>
      <c r="B48" s="101"/>
      <c r="C48" s="4" t="s">
        <v>5</v>
      </c>
      <c r="D48" s="5">
        <f>SUM(D49)</f>
        <v>0</v>
      </c>
      <c r="E48" s="5">
        <f>SUM(E49)</f>
        <v>0</v>
      </c>
      <c r="F48" s="5">
        <f t="shared" si="4"/>
        <v>0</v>
      </c>
      <c r="G48" s="7"/>
    </row>
    <row r="49" spans="1:10" ht="15.6" customHeight="1" x14ac:dyDescent="0.15">
      <c r="A49" s="97"/>
      <c r="B49" s="101"/>
      <c r="C49" s="4" t="s">
        <v>6</v>
      </c>
      <c r="D49" s="20">
        <v>0</v>
      </c>
      <c r="E49" s="20">
        <f>+'補正予算書（部門別）'!F49</f>
        <v>0</v>
      </c>
      <c r="F49" s="5">
        <f t="shared" si="4"/>
        <v>0</v>
      </c>
      <c r="G49" s="7"/>
    </row>
    <row r="50" spans="1:10" ht="15.6" customHeight="1" x14ac:dyDescent="0.15">
      <c r="A50" s="97"/>
      <c r="B50" s="101"/>
      <c r="C50" s="4" t="s">
        <v>23</v>
      </c>
      <c r="D50" s="5">
        <f>SUM(D51)</f>
        <v>500</v>
      </c>
      <c r="E50" s="5">
        <f>SUM(E51)</f>
        <v>500</v>
      </c>
      <c r="F50" s="5">
        <f t="shared" si="4"/>
        <v>0</v>
      </c>
      <c r="G50" s="7"/>
    </row>
    <row r="51" spans="1:10" ht="15.6" customHeight="1" x14ac:dyDescent="0.15">
      <c r="A51" s="97"/>
      <c r="B51" s="101"/>
      <c r="C51" s="9" t="s">
        <v>191</v>
      </c>
      <c r="D51" s="19">
        <v>500</v>
      </c>
      <c r="E51" s="19">
        <f>+'補正予算書（部門別）'!F51</f>
        <v>500</v>
      </c>
      <c r="F51" s="5">
        <f t="shared" si="4"/>
        <v>0</v>
      </c>
      <c r="G51" s="11"/>
    </row>
    <row r="52" spans="1:10" ht="15.6" customHeight="1" x14ac:dyDescent="0.15">
      <c r="A52" s="97"/>
      <c r="B52" s="102"/>
      <c r="C52" s="9" t="s">
        <v>192</v>
      </c>
      <c r="D52" s="10">
        <f>D50+D44+D48</f>
        <v>11500</v>
      </c>
      <c r="E52" s="10">
        <f>E50+E44+E48</f>
        <v>14100</v>
      </c>
      <c r="F52" s="16">
        <f t="shared" ref="F52:F83" si="5">D52-E52</f>
        <v>-2600</v>
      </c>
      <c r="G52" s="11"/>
    </row>
    <row r="53" spans="1:10" ht="15.6" customHeight="1" x14ac:dyDescent="0.15">
      <c r="A53" s="97"/>
      <c r="B53" s="80" t="s">
        <v>193</v>
      </c>
      <c r="C53" s="4" t="s">
        <v>194</v>
      </c>
      <c r="D53" s="5">
        <f>SUM(D54:D57)</f>
        <v>4365</v>
      </c>
      <c r="E53" s="5">
        <f>SUM(E54:E57)</f>
        <v>6111</v>
      </c>
      <c r="F53" s="5">
        <f t="shared" si="5"/>
        <v>-1746</v>
      </c>
      <c r="G53" s="7" t="s">
        <v>299</v>
      </c>
    </row>
    <row r="54" spans="1:10" ht="15.6" customHeight="1" x14ac:dyDescent="0.15">
      <c r="A54" s="97"/>
      <c r="B54" s="80"/>
      <c r="C54" s="4" t="s">
        <v>195</v>
      </c>
      <c r="D54" s="20">
        <v>2718</v>
      </c>
      <c r="E54" s="20">
        <f>+'補正予算書（部門別）'!F54</f>
        <v>4300</v>
      </c>
      <c r="F54" s="5">
        <f>D54-E54</f>
        <v>-1582</v>
      </c>
      <c r="G54" s="64" t="s">
        <v>315</v>
      </c>
      <c r="I54" s="61"/>
      <c r="J54" s="62"/>
    </row>
    <row r="55" spans="1:10" ht="15.6" customHeight="1" x14ac:dyDescent="0.15">
      <c r="A55" s="97"/>
      <c r="B55" s="80"/>
      <c r="C55" s="4" t="s">
        <v>196</v>
      </c>
      <c r="D55" s="20">
        <v>840</v>
      </c>
      <c r="E55" s="20">
        <f>+'補正予算書（部門別）'!F55</f>
        <v>800</v>
      </c>
      <c r="F55" s="5">
        <f t="shared" si="5"/>
        <v>40</v>
      </c>
      <c r="G55" s="64"/>
    </row>
    <row r="56" spans="1:10" ht="15.6" customHeight="1" x14ac:dyDescent="0.15">
      <c r="A56" s="97"/>
      <c r="B56" s="80"/>
      <c r="C56" s="4" t="s">
        <v>197</v>
      </c>
      <c r="D56" s="20">
        <v>267</v>
      </c>
      <c r="E56" s="20">
        <f>+'補正予算書（部門別）'!F56</f>
        <v>268</v>
      </c>
      <c r="F56" s="5">
        <f t="shared" si="5"/>
        <v>-1</v>
      </c>
      <c r="G56" s="7" t="s">
        <v>303</v>
      </c>
    </row>
    <row r="57" spans="1:10" ht="15.6" customHeight="1" x14ac:dyDescent="0.15">
      <c r="A57" s="97"/>
      <c r="B57" s="80"/>
      <c r="C57" s="4" t="s">
        <v>198</v>
      </c>
      <c r="D57" s="20">
        <v>540</v>
      </c>
      <c r="E57" s="20">
        <f>+'補正予算書（部門別）'!F57</f>
        <v>743</v>
      </c>
      <c r="F57" s="5">
        <f t="shared" si="5"/>
        <v>-203</v>
      </c>
      <c r="G57" s="7" t="s">
        <v>239</v>
      </c>
    </row>
    <row r="58" spans="1:10" ht="15.6" customHeight="1" x14ac:dyDescent="0.15">
      <c r="A58" s="97"/>
      <c r="B58" s="80"/>
      <c r="C58" s="4" t="s">
        <v>199</v>
      </c>
      <c r="D58" s="5">
        <f>SUM(D59:D67)</f>
        <v>3532</v>
      </c>
      <c r="E58" s="5">
        <f>SUM(E59:E67)</f>
        <v>3230</v>
      </c>
      <c r="F58" s="5">
        <f t="shared" si="5"/>
        <v>302</v>
      </c>
      <c r="G58" s="67" t="s">
        <v>302</v>
      </c>
    </row>
    <row r="59" spans="1:10" ht="15.6" customHeight="1" x14ac:dyDescent="0.15">
      <c r="A59" s="97"/>
      <c r="B59" s="80"/>
      <c r="C59" s="4" t="s">
        <v>200</v>
      </c>
      <c r="D59" s="20">
        <v>1870</v>
      </c>
      <c r="E59" s="20">
        <f>+'補正予算書（部門別）'!F59</f>
        <v>1572</v>
      </c>
      <c r="F59" s="5">
        <f t="shared" si="5"/>
        <v>298</v>
      </c>
      <c r="G59" s="7" t="s">
        <v>262</v>
      </c>
    </row>
    <row r="60" spans="1:10" ht="15.6" customHeight="1" x14ac:dyDescent="0.15">
      <c r="A60" s="97"/>
      <c r="B60" s="80"/>
      <c r="C60" s="4" t="s">
        <v>201</v>
      </c>
      <c r="D60" s="20">
        <v>50</v>
      </c>
      <c r="E60" s="20">
        <f>+'補正予算書（部門別）'!F60</f>
        <v>100</v>
      </c>
      <c r="F60" s="5">
        <f t="shared" si="5"/>
        <v>-50</v>
      </c>
      <c r="G60" s="63" t="s">
        <v>316</v>
      </c>
    </row>
    <row r="61" spans="1:10" ht="15.6" customHeight="1" x14ac:dyDescent="0.15">
      <c r="A61" s="97"/>
      <c r="B61" s="80"/>
      <c r="C61" s="4" t="s">
        <v>202</v>
      </c>
      <c r="D61" s="20">
        <v>30</v>
      </c>
      <c r="E61" s="20">
        <f>+'補正予算書（部門別）'!F61</f>
        <v>30</v>
      </c>
      <c r="F61" s="5">
        <f t="shared" si="5"/>
        <v>0</v>
      </c>
      <c r="G61" s="7" t="s">
        <v>234</v>
      </c>
    </row>
    <row r="62" spans="1:10" ht="15.6" customHeight="1" x14ac:dyDescent="0.15">
      <c r="A62" s="97"/>
      <c r="B62" s="80"/>
      <c r="C62" s="4" t="s">
        <v>203</v>
      </c>
      <c r="D62" s="20">
        <v>30</v>
      </c>
      <c r="E62" s="20">
        <f>+'補正予算書（部門別）'!F62</f>
        <v>30</v>
      </c>
      <c r="F62" s="5">
        <f t="shared" si="5"/>
        <v>0</v>
      </c>
      <c r="G62" s="7"/>
    </row>
    <row r="63" spans="1:10" ht="15.6" customHeight="1" x14ac:dyDescent="0.15">
      <c r="A63" s="97"/>
      <c r="B63" s="80"/>
      <c r="C63" s="4" t="s">
        <v>204</v>
      </c>
      <c r="D63" s="20">
        <v>1142</v>
      </c>
      <c r="E63" s="20">
        <f>+'補正予算書（部門別）'!F63</f>
        <v>1126</v>
      </c>
      <c r="F63" s="5">
        <f t="shared" si="5"/>
        <v>16</v>
      </c>
      <c r="G63" s="7" t="s">
        <v>241</v>
      </c>
    </row>
    <row r="64" spans="1:10" ht="15.6" customHeight="1" x14ac:dyDescent="0.15">
      <c r="A64" s="97"/>
      <c r="B64" s="80"/>
      <c r="C64" s="4" t="s">
        <v>205</v>
      </c>
      <c r="D64" s="20">
        <v>70</v>
      </c>
      <c r="E64" s="20">
        <f>+'補正予算書（部門別）'!F64</f>
        <v>35</v>
      </c>
      <c r="F64" s="5">
        <f t="shared" si="5"/>
        <v>35</v>
      </c>
      <c r="G64" s="7"/>
    </row>
    <row r="65" spans="1:7" ht="15.6" customHeight="1" x14ac:dyDescent="0.15">
      <c r="A65" s="97"/>
      <c r="B65" s="80"/>
      <c r="C65" s="4" t="s">
        <v>206</v>
      </c>
      <c r="D65" s="20">
        <v>60</v>
      </c>
      <c r="E65" s="20">
        <f>+'補正予算書（部門別）'!F65</f>
        <v>107</v>
      </c>
      <c r="F65" s="5">
        <f t="shared" si="5"/>
        <v>-47</v>
      </c>
      <c r="G65" s="7" t="s">
        <v>242</v>
      </c>
    </row>
    <row r="66" spans="1:7" ht="15.6" customHeight="1" x14ac:dyDescent="0.15">
      <c r="A66" s="97"/>
      <c r="B66" s="80"/>
      <c r="C66" s="4" t="s">
        <v>207</v>
      </c>
      <c r="D66" s="20">
        <v>250</v>
      </c>
      <c r="E66" s="20">
        <f>+'補正予算書（部門別）'!F66</f>
        <v>200</v>
      </c>
      <c r="F66" s="5">
        <f t="shared" si="5"/>
        <v>50</v>
      </c>
      <c r="G66" s="7" t="s">
        <v>274</v>
      </c>
    </row>
    <row r="67" spans="1:7" ht="15.6" customHeight="1" x14ac:dyDescent="0.15">
      <c r="A67" s="97"/>
      <c r="B67" s="80"/>
      <c r="C67" s="4" t="s">
        <v>208</v>
      </c>
      <c r="D67" s="20">
        <v>30</v>
      </c>
      <c r="E67" s="20">
        <f>+'補正予算書（部門別）'!F67</f>
        <v>30</v>
      </c>
      <c r="F67" s="5">
        <f t="shared" si="5"/>
        <v>0</v>
      </c>
      <c r="G67" s="7"/>
    </row>
    <row r="68" spans="1:7" ht="15.6" customHeight="1" x14ac:dyDescent="0.15">
      <c r="A68" s="97"/>
      <c r="B68" s="80"/>
      <c r="C68" s="4" t="s">
        <v>209</v>
      </c>
      <c r="D68" s="5">
        <f>SUM(D69:D81)</f>
        <v>3392</v>
      </c>
      <c r="E68" s="5">
        <f>SUM(E69:E81)</f>
        <v>3451</v>
      </c>
      <c r="F68" s="5">
        <f t="shared" si="5"/>
        <v>-59</v>
      </c>
      <c r="G68" s="7"/>
    </row>
    <row r="69" spans="1:7" ht="15.6" customHeight="1" x14ac:dyDescent="0.15">
      <c r="A69" s="97"/>
      <c r="B69" s="80"/>
      <c r="C69" s="4" t="s">
        <v>210</v>
      </c>
      <c r="D69" s="20">
        <v>30</v>
      </c>
      <c r="E69" s="20">
        <f>+'補正予算書（部門別）'!F69</f>
        <v>25</v>
      </c>
      <c r="F69" s="5">
        <f t="shared" si="5"/>
        <v>5</v>
      </c>
      <c r="G69" s="7" t="s">
        <v>256</v>
      </c>
    </row>
    <row r="70" spans="1:7" ht="15.6" customHeight="1" x14ac:dyDescent="0.15">
      <c r="A70" s="97"/>
      <c r="B70" s="80"/>
      <c r="C70" s="4" t="s">
        <v>211</v>
      </c>
      <c r="D70" s="20">
        <v>0</v>
      </c>
      <c r="E70" s="20">
        <f>+'補正予算書（部門別）'!F70</f>
        <v>0</v>
      </c>
      <c r="F70" s="5">
        <f t="shared" si="5"/>
        <v>0</v>
      </c>
      <c r="G70" s="7"/>
    </row>
    <row r="71" spans="1:7" ht="15.6" customHeight="1" x14ac:dyDescent="0.15">
      <c r="A71" s="97"/>
      <c r="B71" s="80"/>
      <c r="C71" s="4" t="s">
        <v>212</v>
      </c>
      <c r="D71" s="20">
        <v>20</v>
      </c>
      <c r="E71" s="20">
        <f>+'補正予算書（部門別）'!F71</f>
        <v>20</v>
      </c>
      <c r="F71" s="5">
        <f t="shared" si="5"/>
        <v>0</v>
      </c>
      <c r="G71" s="7"/>
    </row>
    <row r="72" spans="1:7" ht="15.6" customHeight="1" x14ac:dyDescent="0.15">
      <c r="A72" s="97"/>
      <c r="B72" s="80"/>
      <c r="C72" s="4" t="s">
        <v>213</v>
      </c>
      <c r="D72" s="20">
        <v>50</v>
      </c>
      <c r="E72" s="20">
        <f>+'補正予算書（部門別）'!F72</f>
        <v>50</v>
      </c>
      <c r="F72" s="5">
        <f t="shared" si="5"/>
        <v>0</v>
      </c>
      <c r="G72" s="7"/>
    </row>
    <row r="73" spans="1:7" ht="15.6" customHeight="1" x14ac:dyDescent="0.15">
      <c r="A73" s="97"/>
      <c r="B73" s="80"/>
      <c r="C73" s="4" t="s">
        <v>214</v>
      </c>
      <c r="D73" s="20">
        <v>500</v>
      </c>
      <c r="E73" s="20">
        <f>+'補正予算書（部門別）'!F73</f>
        <v>182</v>
      </c>
      <c r="F73" s="5">
        <f t="shared" si="5"/>
        <v>318</v>
      </c>
      <c r="G73" s="7"/>
    </row>
    <row r="74" spans="1:7" ht="15.6" customHeight="1" x14ac:dyDescent="0.15">
      <c r="A74" s="97"/>
      <c r="B74" s="80"/>
      <c r="C74" s="4" t="s">
        <v>215</v>
      </c>
      <c r="D74" s="20">
        <v>50</v>
      </c>
      <c r="E74" s="20">
        <f>+'補正予算書（部門別）'!F74</f>
        <v>55</v>
      </c>
      <c r="F74" s="5">
        <f t="shared" si="5"/>
        <v>-5</v>
      </c>
      <c r="G74" s="7" t="s">
        <v>263</v>
      </c>
    </row>
    <row r="75" spans="1:7" ht="15.6" customHeight="1" x14ac:dyDescent="0.15">
      <c r="A75" s="97"/>
      <c r="B75" s="80"/>
      <c r="C75" s="4" t="s">
        <v>231</v>
      </c>
      <c r="D75" s="20">
        <v>2</v>
      </c>
      <c r="E75" s="20">
        <f>+'補正予算書（部門別）'!F75</f>
        <v>1</v>
      </c>
      <c r="F75" s="5">
        <f t="shared" si="5"/>
        <v>1</v>
      </c>
      <c r="G75" s="7"/>
    </row>
    <row r="76" spans="1:7" ht="15.6" customHeight="1" x14ac:dyDescent="0.15">
      <c r="A76" s="97"/>
      <c r="B76" s="80"/>
      <c r="C76" s="4" t="s">
        <v>216</v>
      </c>
      <c r="D76" s="20">
        <v>2400</v>
      </c>
      <c r="E76" s="20">
        <f>+'補正予算書（部門別）'!F76</f>
        <v>2692</v>
      </c>
      <c r="F76" s="5">
        <f t="shared" si="5"/>
        <v>-292</v>
      </c>
      <c r="G76" s="27" t="s">
        <v>244</v>
      </c>
    </row>
    <row r="77" spans="1:7" ht="15.6" customHeight="1" x14ac:dyDescent="0.15">
      <c r="A77" s="97"/>
      <c r="B77" s="80"/>
      <c r="C77" s="4" t="s">
        <v>217</v>
      </c>
      <c r="D77" s="20">
        <v>20</v>
      </c>
      <c r="E77" s="20">
        <f>+'補正予算書（部門別）'!F77</f>
        <v>20</v>
      </c>
      <c r="F77" s="5">
        <f>D77-E77</f>
        <v>0</v>
      </c>
      <c r="G77" s="7"/>
    </row>
    <row r="78" spans="1:7" s="1" customFormat="1" ht="15.6" customHeight="1" x14ac:dyDescent="0.15">
      <c r="A78" s="97"/>
      <c r="B78" s="80"/>
      <c r="C78" s="4" t="s">
        <v>218</v>
      </c>
      <c r="D78" s="20">
        <v>230</v>
      </c>
      <c r="E78" s="20">
        <f>+'補正予算書（部門別）'!F78</f>
        <v>321</v>
      </c>
      <c r="F78" s="5">
        <f t="shared" si="5"/>
        <v>-91</v>
      </c>
      <c r="G78" s="7" t="s">
        <v>246</v>
      </c>
    </row>
    <row r="79" spans="1:7" s="1" customFormat="1" ht="15.6" customHeight="1" x14ac:dyDescent="0.15">
      <c r="A79" s="97"/>
      <c r="B79" s="80"/>
      <c r="C79" s="4" t="s">
        <v>219</v>
      </c>
      <c r="D79" s="20">
        <v>20</v>
      </c>
      <c r="E79" s="20">
        <f>+'補正予算書（部門別）'!F79</f>
        <v>15</v>
      </c>
      <c r="F79" s="5">
        <f t="shared" si="5"/>
        <v>5</v>
      </c>
      <c r="G79" s="7" t="s">
        <v>245</v>
      </c>
    </row>
    <row r="80" spans="1:7" s="1" customFormat="1" ht="15.6" customHeight="1" x14ac:dyDescent="0.15">
      <c r="A80" s="97"/>
      <c r="B80" s="80"/>
      <c r="C80" s="4" t="s">
        <v>220</v>
      </c>
      <c r="D80" s="20">
        <v>20</v>
      </c>
      <c r="E80" s="20">
        <f>+'補正予算書（部門別）'!F80</f>
        <v>20</v>
      </c>
      <c r="F80" s="5">
        <f t="shared" si="5"/>
        <v>0</v>
      </c>
      <c r="G80" s="7" t="s">
        <v>247</v>
      </c>
    </row>
    <row r="81" spans="1:14" ht="15.6" customHeight="1" x14ac:dyDescent="0.15">
      <c r="A81" s="97"/>
      <c r="B81" s="80"/>
      <c r="C81" s="4" t="s">
        <v>208</v>
      </c>
      <c r="D81" s="20">
        <v>50</v>
      </c>
      <c r="E81" s="20">
        <f>+'補正予算書（部門別）'!F81</f>
        <v>50</v>
      </c>
      <c r="F81" s="5">
        <f t="shared" si="5"/>
        <v>0</v>
      </c>
      <c r="G81" s="7"/>
    </row>
    <row r="82" spans="1:14" ht="15.6" customHeight="1" x14ac:dyDescent="0.15">
      <c r="A82" s="97"/>
      <c r="B82" s="80"/>
      <c r="C82" s="4" t="s">
        <v>221</v>
      </c>
      <c r="D82" s="20">
        <f>+D83</f>
        <v>400</v>
      </c>
      <c r="E82" s="5">
        <f>SUM(E83)</f>
        <v>422</v>
      </c>
      <c r="F82" s="5">
        <f t="shared" si="5"/>
        <v>-22</v>
      </c>
      <c r="G82" s="7" t="s">
        <v>248</v>
      </c>
    </row>
    <row r="83" spans="1:14" ht="15.6" customHeight="1" x14ac:dyDescent="0.15">
      <c r="A83" s="97"/>
      <c r="B83" s="77"/>
      <c r="C83" s="9" t="s">
        <v>222</v>
      </c>
      <c r="D83" s="24">
        <v>400</v>
      </c>
      <c r="E83" s="24">
        <f>+'補正予算書（部門別）'!F83</f>
        <v>422</v>
      </c>
      <c r="F83" s="5">
        <f t="shared" si="5"/>
        <v>-22</v>
      </c>
      <c r="G83" s="11" t="s">
        <v>276</v>
      </c>
    </row>
    <row r="84" spans="1:14" ht="15.6" customHeight="1" x14ac:dyDescent="0.15">
      <c r="A84" s="97"/>
      <c r="B84" s="77"/>
      <c r="C84" s="9" t="s">
        <v>223</v>
      </c>
      <c r="D84" s="10">
        <f>D53+D58+D68+D82</f>
        <v>11689</v>
      </c>
      <c r="E84" s="10">
        <f>E53+E58+E68+E82</f>
        <v>13214</v>
      </c>
      <c r="F84" s="16">
        <f t="shared" ref="F84:F89" si="6">D84-E84</f>
        <v>-1525</v>
      </c>
      <c r="G84" s="11"/>
    </row>
    <row r="85" spans="1:14" ht="15.6" customHeight="1" x14ac:dyDescent="0.15">
      <c r="A85" s="98"/>
      <c r="B85" s="71" t="s">
        <v>224</v>
      </c>
      <c r="C85" s="71" t="s">
        <v>74</v>
      </c>
      <c r="D85" s="10">
        <f>D52-D84</f>
        <v>-189</v>
      </c>
      <c r="E85" s="10">
        <f>E52-E84</f>
        <v>886</v>
      </c>
      <c r="F85" s="10">
        <f t="shared" si="6"/>
        <v>-1075</v>
      </c>
      <c r="G85" s="11"/>
    </row>
    <row r="86" spans="1:14" ht="15.6" customHeight="1" x14ac:dyDescent="0.15">
      <c r="A86" s="59"/>
      <c r="B86" s="83" t="s">
        <v>8</v>
      </c>
      <c r="C86" s="4" t="s">
        <v>290</v>
      </c>
      <c r="D86" s="5">
        <v>0</v>
      </c>
      <c r="E86" s="5">
        <f>'補正予算書（部門別）'!F86</f>
        <v>0</v>
      </c>
      <c r="F86" s="5">
        <f t="shared" si="6"/>
        <v>0</v>
      </c>
      <c r="G86" s="7"/>
      <c r="H86" s="34"/>
      <c r="M86" s="18"/>
      <c r="N86" s="18"/>
    </row>
    <row r="87" spans="1:14" ht="15.6" customHeight="1" x14ac:dyDescent="0.15">
      <c r="A87" s="59"/>
      <c r="B87" s="84"/>
      <c r="C87" s="4" t="s">
        <v>291</v>
      </c>
      <c r="D87" s="5">
        <v>0</v>
      </c>
      <c r="E87" s="5">
        <f>'補正予算書（部門別）'!F87</f>
        <v>0</v>
      </c>
      <c r="F87" s="5">
        <f t="shared" si="6"/>
        <v>0</v>
      </c>
      <c r="G87" s="27"/>
      <c r="H87" s="34"/>
      <c r="M87" s="18"/>
      <c r="N87" s="18"/>
    </row>
    <row r="88" spans="1:14" ht="15.6" customHeight="1" x14ac:dyDescent="0.15">
      <c r="A88" s="59"/>
      <c r="B88" s="84"/>
      <c r="C88" s="4" t="s">
        <v>292</v>
      </c>
      <c r="D88" s="5">
        <v>0</v>
      </c>
      <c r="E88" s="5">
        <f>'補正予算書（部門別）'!F88</f>
        <v>0</v>
      </c>
      <c r="F88" s="5">
        <f t="shared" si="6"/>
        <v>0</v>
      </c>
      <c r="G88" s="7"/>
      <c r="H88" s="34"/>
      <c r="M88" s="18"/>
      <c r="N88" s="18"/>
    </row>
    <row r="89" spans="1:14" ht="15.6" customHeight="1" x14ac:dyDescent="0.15">
      <c r="A89" s="59"/>
      <c r="B89" s="84"/>
      <c r="C89" s="4" t="s">
        <v>293</v>
      </c>
      <c r="D89" s="5">
        <v>0</v>
      </c>
      <c r="E89" s="5">
        <f>'補正予算書（部門別）'!F89</f>
        <v>0</v>
      </c>
      <c r="F89" s="5">
        <f t="shared" si="6"/>
        <v>0</v>
      </c>
      <c r="G89" s="7"/>
      <c r="H89" s="34"/>
      <c r="M89" s="18"/>
      <c r="N89" s="18"/>
    </row>
    <row r="90" spans="1:14" ht="15.6" customHeight="1" x14ac:dyDescent="0.15">
      <c r="A90" s="59"/>
      <c r="B90" s="85"/>
      <c r="C90" s="60" t="s">
        <v>282</v>
      </c>
      <c r="D90" s="12">
        <f>D86+D88</f>
        <v>0</v>
      </c>
      <c r="E90" s="12">
        <f>E86+E88</f>
        <v>0</v>
      </c>
      <c r="F90" s="12">
        <f>F86+F88</f>
        <v>0</v>
      </c>
      <c r="G90" s="17"/>
      <c r="H90" s="34"/>
      <c r="M90" s="18"/>
      <c r="N90" s="18"/>
    </row>
    <row r="91" spans="1:14" ht="15.6" customHeight="1" x14ac:dyDescent="0.15">
      <c r="A91" s="74" t="s">
        <v>74</v>
      </c>
      <c r="B91" s="80" t="s">
        <v>225</v>
      </c>
      <c r="C91" s="4" t="s">
        <v>226</v>
      </c>
      <c r="D91" s="5">
        <f>SUM(D92)</f>
        <v>5060</v>
      </c>
      <c r="E91" s="5">
        <f>SUM(E92)</f>
        <v>5234</v>
      </c>
      <c r="F91" s="5">
        <f>SUM(F92)</f>
        <v>-174</v>
      </c>
      <c r="G91" s="7" t="s">
        <v>275</v>
      </c>
    </row>
    <row r="92" spans="1:14" ht="15.6" customHeight="1" x14ac:dyDescent="0.15">
      <c r="A92" s="75"/>
      <c r="B92" s="77"/>
      <c r="C92" s="53" t="s">
        <v>227</v>
      </c>
      <c r="D92" s="20">
        <v>5060</v>
      </c>
      <c r="E92" s="55">
        <f>+'補正予算書（部門別）'!F92</f>
        <v>5234</v>
      </c>
      <c r="F92" s="5">
        <f>D92-E92</f>
        <v>-174</v>
      </c>
      <c r="G92" s="7" t="s">
        <v>297</v>
      </c>
    </row>
    <row r="93" spans="1:14" ht="15.6" customHeight="1" x14ac:dyDescent="0.15">
      <c r="A93" s="75"/>
      <c r="B93" s="77"/>
      <c r="C93" s="53" t="s">
        <v>286</v>
      </c>
      <c r="D93" s="49">
        <f>D94</f>
        <v>0</v>
      </c>
      <c r="E93" s="5">
        <f>'補正予算書（部門別）'!F93</f>
        <v>0</v>
      </c>
      <c r="F93" s="5">
        <f t="shared" ref="F93:F94" si="7">D93-E93</f>
        <v>0</v>
      </c>
      <c r="G93" s="7"/>
    </row>
    <row r="94" spans="1:14" ht="15.6" customHeight="1" x14ac:dyDescent="0.15">
      <c r="A94" s="75"/>
      <c r="B94" s="77"/>
      <c r="C94" s="53" t="s">
        <v>294</v>
      </c>
      <c r="D94" s="20">
        <v>0</v>
      </c>
      <c r="E94" s="5">
        <f>'補正予算書（部門別）'!F94</f>
        <v>0</v>
      </c>
      <c r="F94" s="5">
        <f t="shared" si="7"/>
        <v>0</v>
      </c>
      <c r="G94" s="7" t="s">
        <v>296</v>
      </c>
    </row>
    <row r="95" spans="1:14" ht="15.6" customHeight="1" x14ac:dyDescent="0.15">
      <c r="A95" s="75"/>
      <c r="B95" s="77"/>
      <c r="C95" s="60" t="s">
        <v>228</v>
      </c>
      <c r="D95" s="12">
        <f>D91</f>
        <v>5060</v>
      </c>
      <c r="E95" s="12">
        <f>E91+E93</f>
        <v>5234</v>
      </c>
      <c r="F95" s="12">
        <f>F91+F93</f>
        <v>-174</v>
      </c>
      <c r="G95" s="17"/>
    </row>
    <row r="96" spans="1:14" ht="15.6" customHeight="1" x14ac:dyDescent="0.15">
      <c r="A96" s="75"/>
      <c r="B96" s="71" t="s">
        <v>83</v>
      </c>
      <c r="C96" s="71" t="s">
        <v>74</v>
      </c>
      <c r="D96" s="10">
        <f>SUM(D90-D95)</f>
        <v>-5060</v>
      </c>
      <c r="E96" s="10">
        <f>SUM(E90-E95)</f>
        <v>-5234</v>
      </c>
      <c r="F96" s="10">
        <f>D96-E96</f>
        <v>174</v>
      </c>
      <c r="G96" s="11"/>
    </row>
    <row r="97" spans="1:14" ht="15.6" customHeight="1" x14ac:dyDescent="0.15">
      <c r="A97" s="74" t="s">
        <v>74</v>
      </c>
      <c r="B97" s="80" t="s">
        <v>8</v>
      </c>
      <c r="C97" s="4" t="s">
        <v>19</v>
      </c>
      <c r="D97" s="5">
        <f>SUM(D98)</f>
        <v>3000</v>
      </c>
      <c r="E97" s="5">
        <f>SUM(E98)</f>
        <v>3000</v>
      </c>
      <c r="F97" s="5">
        <f>SUM(F98)</f>
        <v>0</v>
      </c>
      <c r="G97" s="7"/>
    </row>
    <row r="98" spans="1:14" ht="15.6" customHeight="1" x14ac:dyDescent="0.15">
      <c r="A98" s="75"/>
      <c r="B98" s="77"/>
      <c r="C98" s="9" t="s">
        <v>20</v>
      </c>
      <c r="D98" s="19">
        <v>3000</v>
      </c>
      <c r="E98" s="19">
        <f>+'補正予算書（部門別）'!F98</f>
        <v>3000</v>
      </c>
      <c r="F98" s="10">
        <f>D98-E98</f>
        <v>0</v>
      </c>
      <c r="G98" s="11" t="s">
        <v>260</v>
      </c>
    </row>
    <row r="99" spans="1:14" ht="15.6" customHeight="1" x14ac:dyDescent="0.15">
      <c r="A99" s="75"/>
      <c r="B99" s="77"/>
      <c r="C99" s="9" t="s">
        <v>82</v>
      </c>
      <c r="D99" s="10">
        <f>D97</f>
        <v>3000</v>
      </c>
      <c r="E99" s="10">
        <f>E97</f>
        <v>3000</v>
      </c>
      <c r="F99" s="10">
        <f>F97</f>
        <v>0</v>
      </c>
      <c r="G99" s="11"/>
    </row>
    <row r="100" spans="1:14" ht="15.6" customHeight="1" x14ac:dyDescent="0.15">
      <c r="A100" s="75"/>
      <c r="B100" s="83" t="s">
        <v>86</v>
      </c>
      <c r="C100" s="4" t="s">
        <v>71</v>
      </c>
      <c r="D100" s="5">
        <f>D101</f>
        <v>0</v>
      </c>
      <c r="E100" s="5">
        <f>E101</f>
        <v>0</v>
      </c>
      <c r="F100" s="5">
        <f>F101</f>
        <v>0</v>
      </c>
      <c r="G100" s="7"/>
    </row>
    <row r="101" spans="1:14" ht="15.6" customHeight="1" x14ac:dyDescent="0.15">
      <c r="A101" s="75"/>
      <c r="B101" s="85"/>
      <c r="C101" s="9" t="s">
        <v>72</v>
      </c>
      <c r="D101" s="19">
        <v>0</v>
      </c>
      <c r="E101" s="19">
        <f>+'補正予算書（部門別）'!F101</f>
        <v>0</v>
      </c>
      <c r="F101" s="10">
        <f>D101-E101</f>
        <v>0</v>
      </c>
      <c r="G101" s="11"/>
    </row>
    <row r="102" spans="1:14" ht="15.6" customHeight="1" x14ac:dyDescent="0.15">
      <c r="A102" s="75"/>
      <c r="B102" s="21"/>
      <c r="C102" s="9" t="s">
        <v>87</v>
      </c>
      <c r="D102" s="10">
        <f>D100</f>
        <v>0</v>
      </c>
      <c r="E102" s="10">
        <f>E100</f>
        <v>0</v>
      </c>
      <c r="F102" s="10">
        <f>F100</f>
        <v>0</v>
      </c>
      <c r="G102" s="11"/>
    </row>
    <row r="103" spans="1:14" ht="15.6" customHeight="1" x14ac:dyDescent="0.15">
      <c r="A103" s="75"/>
      <c r="B103" s="71" t="s">
        <v>79</v>
      </c>
      <c r="C103" s="71" t="s">
        <v>74</v>
      </c>
      <c r="D103" s="10">
        <f>D99-D102</f>
        <v>3000</v>
      </c>
      <c r="E103" s="10">
        <f>E99-E102</f>
        <v>3000</v>
      </c>
      <c r="F103" s="10">
        <f>F99</f>
        <v>0</v>
      </c>
      <c r="G103" s="11"/>
    </row>
    <row r="104" spans="1:14" ht="15.6" customHeight="1" x14ac:dyDescent="0.15">
      <c r="A104" s="70" t="s">
        <v>80</v>
      </c>
      <c r="B104" s="71"/>
      <c r="C104" s="71" t="s">
        <v>74</v>
      </c>
      <c r="D104" s="19"/>
      <c r="E104" s="19">
        <f>+'補正予算書（部門別）'!F104</f>
        <v>0</v>
      </c>
      <c r="F104" s="10">
        <f>D104-E104</f>
        <v>0</v>
      </c>
      <c r="G104" s="11"/>
    </row>
    <row r="105" spans="1:14" ht="15.6" customHeight="1" x14ac:dyDescent="0.15">
      <c r="A105" s="70" t="s">
        <v>89</v>
      </c>
      <c r="B105" s="71"/>
      <c r="C105" s="71" t="s">
        <v>74</v>
      </c>
      <c r="D105" s="10">
        <f>D85+D96+D103-D104</f>
        <v>-2249</v>
      </c>
      <c r="E105" s="10">
        <f>E85+E96+E103-E104</f>
        <v>-1348</v>
      </c>
      <c r="F105" s="10">
        <f>SUM(D105-E105)</f>
        <v>-901</v>
      </c>
      <c r="G105" s="11"/>
    </row>
    <row r="106" spans="1:14" ht="15.6" customHeight="1" x14ac:dyDescent="0.15">
      <c r="A106" s="81" t="s">
        <v>261</v>
      </c>
      <c r="B106" s="82"/>
      <c r="C106" s="82" t="s">
        <v>18</v>
      </c>
      <c r="D106" s="22">
        <v>-3746</v>
      </c>
      <c r="E106" s="22">
        <f>'補正予算書（部門別）'!F106</f>
        <v>-2398</v>
      </c>
      <c r="F106" s="12">
        <f>D106-E106</f>
        <v>-1348</v>
      </c>
      <c r="G106" s="17"/>
      <c r="M106" s="18"/>
      <c r="N106" s="18"/>
    </row>
    <row r="107" spans="1:14" ht="15.6" customHeight="1" thickBot="1" x14ac:dyDescent="0.2">
      <c r="A107" s="72" t="s">
        <v>88</v>
      </c>
      <c r="B107" s="73"/>
      <c r="C107" s="73" t="s">
        <v>74</v>
      </c>
      <c r="D107" s="14">
        <f>D105+D106</f>
        <v>-5995</v>
      </c>
      <c r="E107" s="14">
        <f>E105+E106</f>
        <v>-3746</v>
      </c>
      <c r="F107" s="12">
        <f>D107-E107</f>
        <v>-2249</v>
      </c>
      <c r="G107" s="15"/>
    </row>
    <row r="108" spans="1:14" ht="15.6" hidden="1" customHeight="1" x14ac:dyDescent="0.15"/>
    <row r="109" spans="1:14" ht="15.6" customHeight="1" x14ac:dyDescent="0.15">
      <c r="A109" s="2" t="s">
        <v>0</v>
      </c>
    </row>
    <row r="110" spans="1:14" ht="15" customHeight="1" x14ac:dyDescent="0.15">
      <c r="A110" s="99" t="s">
        <v>109</v>
      </c>
      <c r="B110" s="99"/>
      <c r="C110" s="99"/>
      <c r="D110" s="99"/>
      <c r="E110" s="99"/>
      <c r="F110" s="99"/>
      <c r="G110" s="99"/>
    </row>
    <row r="111" spans="1:14" ht="9" customHeight="1" x14ac:dyDescent="0.15"/>
    <row r="112" spans="1:14" ht="12" customHeight="1" x14ac:dyDescent="0.15">
      <c r="A112" s="87" t="str">
        <f>A5</f>
        <v>（自）平成 31 年 4 月 1 日  （至）平成 32 年 3 月 31 日</v>
      </c>
      <c r="B112" s="87"/>
      <c r="C112" s="87"/>
      <c r="D112" s="87"/>
      <c r="E112" s="87"/>
      <c r="F112" s="87"/>
      <c r="G112" s="87"/>
    </row>
    <row r="113" spans="1:7" s="1" customFormat="1" ht="15.6" customHeight="1" thickBot="1" x14ac:dyDescent="0.2">
      <c r="A113" s="2" t="s">
        <v>54</v>
      </c>
      <c r="G113" s="3" t="s">
        <v>1</v>
      </c>
    </row>
    <row r="114" spans="1:7" s="1" customFormat="1" ht="15.6" customHeight="1" x14ac:dyDescent="0.15">
      <c r="A114" s="88" t="s">
        <v>3</v>
      </c>
      <c r="B114" s="89"/>
      <c r="C114" s="89"/>
      <c r="D114" s="89" t="s">
        <v>110</v>
      </c>
      <c r="E114" s="89" t="s">
        <v>111</v>
      </c>
      <c r="F114" s="89" t="s">
        <v>112</v>
      </c>
      <c r="G114" s="92" t="s">
        <v>4</v>
      </c>
    </row>
    <row r="115" spans="1:7" s="1" customFormat="1" ht="15.6" customHeight="1" x14ac:dyDescent="0.15">
      <c r="A115" s="90"/>
      <c r="B115" s="91"/>
      <c r="C115" s="91"/>
      <c r="D115" s="91"/>
      <c r="E115" s="91"/>
      <c r="F115" s="91"/>
      <c r="G115" s="93"/>
    </row>
    <row r="116" spans="1:7" s="1" customFormat="1" ht="15.6" customHeight="1" x14ac:dyDescent="0.15">
      <c r="A116" s="74" t="s">
        <v>50</v>
      </c>
      <c r="B116" s="80" t="s">
        <v>25</v>
      </c>
      <c r="C116" s="4" t="s">
        <v>22</v>
      </c>
      <c r="D116" s="5">
        <f>D117</f>
        <v>56220</v>
      </c>
      <c r="E116" s="5">
        <f>E117</f>
        <v>50640</v>
      </c>
      <c r="F116" s="5">
        <f>D116-E116</f>
        <v>5580</v>
      </c>
      <c r="G116" s="94" t="s">
        <v>305</v>
      </c>
    </row>
    <row r="117" spans="1:7" s="1" customFormat="1" ht="15.6" customHeight="1" x14ac:dyDescent="0.15">
      <c r="A117" s="74"/>
      <c r="B117" s="80"/>
      <c r="C117" s="4" t="s">
        <v>55</v>
      </c>
      <c r="D117" s="5">
        <f>D118+D120</f>
        <v>56220</v>
      </c>
      <c r="E117" s="5">
        <f>E118+E120</f>
        <v>50640</v>
      </c>
      <c r="F117" s="5">
        <f t="shared" ref="F117:F165" si="8">D117-E117</f>
        <v>5580</v>
      </c>
      <c r="G117" s="95"/>
    </row>
    <row r="118" spans="1:7" s="1" customFormat="1" ht="15.6" customHeight="1" x14ac:dyDescent="0.15">
      <c r="A118" s="74"/>
      <c r="B118" s="80"/>
      <c r="C118" s="4" t="s">
        <v>56</v>
      </c>
      <c r="D118" s="5">
        <f>SUM(D119:D119)</f>
        <v>48000</v>
      </c>
      <c r="E118" s="5">
        <f>SUM(E119:E119)</f>
        <v>43200</v>
      </c>
      <c r="F118" s="5">
        <f t="shared" si="8"/>
        <v>4800</v>
      </c>
      <c r="G118" s="7"/>
    </row>
    <row r="119" spans="1:7" s="1" customFormat="1" ht="15.6" customHeight="1" x14ac:dyDescent="0.15">
      <c r="A119" s="74"/>
      <c r="B119" s="80"/>
      <c r="C119" s="4" t="s">
        <v>57</v>
      </c>
      <c r="D119" s="20">
        <v>48000</v>
      </c>
      <c r="E119" s="20">
        <f>+'補正予算書（部門別）'!F119</f>
        <v>43200</v>
      </c>
      <c r="F119" s="5">
        <f t="shared" si="8"/>
        <v>4800</v>
      </c>
      <c r="G119" s="7" t="s">
        <v>249</v>
      </c>
    </row>
    <row r="120" spans="1:7" s="1" customFormat="1" ht="15.6" customHeight="1" x14ac:dyDescent="0.15">
      <c r="A120" s="74"/>
      <c r="B120" s="80"/>
      <c r="C120" s="4" t="s">
        <v>58</v>
      </c>
      <c r="D120" s="5">
        <f>SUM(D121:D122)</f>
        <v>8220</v>
      </c>
      <c r="E120" s="5">
        <f>SUM(E121:E122)</f>
        <v>7440</v>
      </c>
      <c r="F120" s="5">
        <f t="shared" si="8"/>
        <v>780</v>
      </c>
      <c r="G120" s="7"/>
    </row>
    <row r="121" spans="1:7" s="1" customFormat="1" ht="15.6" customHeight="1" x14ac:dyDescent="0.15">
      <c r="A121" s="74"/>
      <c r="B121" s="80"/>
      <c r="C121" s="4" t="s">
        <v>59</v>
      </c>
      <c r="D121" s="20">
        <v>300</v>
      </c>
      <c r="E121" s="20">
        <f>+'補正予算書（部門別）'!F121</f>
        <v>240</v>
      </c>
      <c r="F121" s="5">
        <f t="shared" si="8"/>
        <v>60</v>
      </c>
      <c r="G121" s="7"/>
    </row>
    <row r="122" spans="1:7" s="1" customFormat="1" ht="15.6" customHeight="1" x14ac:dyDescent="0.15">
      <c r="A122" s="74"/>
      <c r="B122" s="80"/>
      <c r="C122" s="4" t="s">
        <v>60</v>
      </c>
      <c r="D122" s="20">
        <v>7920</v>
      </c>
      <c r="E122" s="20">
        <f>+'補正予算書（部門別）'!F122</f>
        <v>7200</v>
      </c>
      <c r="F122" s="5">
        <f t="shared" si="8"/>
        <v>720</v>
      </c>
      <c r="G122" s="7" t="s">
        <v>250</v>
      </c>
    </row>
    <row r="123" spans="1:7" s="1" customFormat="1" ht="15.6" customHeight="1" x14ac:dyDescent="0.15">
      <c r="A123" s="74"/>
      <c r="B123" s="80"/>
      <c r="C123" s="4" t="s">
        <v>5</v>
      </c>
      <c r="D123" s="5">
        <f>SUM(D124)</f>
        <v>0</v>
      </c>
      <c r="E123" s="5">
        <f>SUM(E124)</f>
        <v>0</v>
      </c>
      <c r="F123" s="5">
        <f t="shared" si="8"/>
        <v>0</v>
      </c>
      <c r="G123" s="7"/>
    </row>
    <row r="124" spans="1:7" s="1" customFormat="1" ht="15.6" customHeight="1" x14ac:dyDescent="0.15">
      <c r="A124" s="74"/>
      <c r="B124" s="80"/>
      <c r="C124" s="4" t="s">
        <v>6</v>
      </c>
      <c r="D124" s="20">
        <v>0</v>
      </c>
      <c r="E124" s="20">
        <f>+'補正予算書（部門別）'!F124</f>
        <v>0</v>
      </c>
      <c r="F124" s="5">
        <f t="shared" si="8"/>
        <v>0</v>
      </c>
      <c r="G124" s="7"/>
    </row>
    <row r="125" spans="1:7" s="1" customFormat="1" ht="15.6" customHeight="1" x14ac:dyDescent="0.15">
      <c r="A125" s="74"/>
      <c r="B125" s="80"/>
      <c r="C125" s="4" t="s">
        <v>23</v>
      </c>
      <c r="D125" s="5">
        <f>SUM(D126)</f>
        <v>1200</v>
      </c>
      <c r="E125" s="5">
        <f>SUM(E126)</f>
        <v>840</v>
      </c>
      <c r="F125" s="5">
        <f t="shared" si="8"/>
        <v>360</v>
      </c>
      <c r="G125" s="7"/>
    </row>
    <row r="126" spans="1:7" s="1" customFormat="1" ht="15.6" customHeight="1" x14ac:dyDescent="0.15">
      <c r="A126" s="75"/>
      <c r="B126" s="77"/>
      <c r="C126" s="9" t="s">
        <v>24</v>
      </c>
      <c r="D126" s="19">
        <v>1200</v>
      </c>
      <c r="E126" s="19">
        <f>+'補正予算書（部門別）'!F126</f>
        <v>840</v>
      </c>
      <c r="F126" s="5">
        <f t="shared" si="8"/>
        <v>360</v>
      </c>
      <c r="G126" s="11"/>
    </row>
    <row r="127" spans="1:7" s="1" customFormat="1" ht="15.6" customHeight="1" x14ac:dyDescent="0.15">
      <c r="A127" s="75"/>
      <c r="B127" s="77"/>
      <c r="C127" s="9" t="s">
        <v>75</v>
      </c>
      <c r="D127" s="10">
        <f>D116+D123+D125</f>
        <v>57420</v>
      </c>
      <c r="E127" s="10">
        <f>E116+E123+E125</f>
        <v>51480</v>
      </c>
      <c r="F127" s="16">
        <f t="shared" si="8"/>
        <v>5940</v>
      </c>
      <c r="G127" s="11"/>
    </row>
    <row r="128" spans="1:7" s="1" customFormat="1" ht="15.6" customHeight="1" x14ac:dyDescent="0.15">
      <c r="A128" s="74"/>
      <c r="B128" s="80" t="s">
        <v>49</v>
      </c>
      <c r="C128" s="4" t="s">
        <v>26</v>
      </c>
      <c r="D128" s="5">
        <f>SUM(D129:D133)</f>
        <v>40233</v>
      </c>
      <c r="E128" s="5">
        <f>SUM(E129:E133)</f>
        <v>27435</v>
      </c>
      <c r="F128" s="5">
        <f t="shared" si="8"/>
        <v>12798</v>
      </c>
      <c r="G128" s="26" t="s">
        <v>311</v>
      </c>
    </row>
    <row r="129" spans="1:10" s="1" customFormat="1" ht="15.6" customHeight="1" x14ac:dyDescent="0.15">
      <c r="A129" s="74"/>
      <c r="B129" s="80"/>
      <c r="C129" s="4" t="s">
        <v>27</v>
      </c>
      <c r="D129" s="20">
        <v>24317</v>
      </c>
      <c r="E129" s="20">
        <f>+'補正予算書（部門別）'!F129</f>
        <v>15823</v>
      </c>
      <c r="F129" s="5">
        <f t="shared" si="8"/>
        <v>8494</v>
      </c>
      <c r="G129" s="66" t="s">
        <v>312</v>
      </c>
      <c r="H129" s="18"/>
      <c r="I129" s="18"/>
      <c r="J129" s="18"/>
    </row>
    <row r="130" spans="1:10" s="1" customFormat="1" ht="15.6" customHeight="1" x14ac:dyDescent="0.15">
      <c r="A130" s="74"/>
      <c r="B130" s="80"/>
      <c r="C130" s="4" t="s">
        <v>28</v>
      </c>
      <c r="D130" s="20">
        <v>7549</v>
      </c>
      <c r="E130" s="20">
        <f>+'補正予算書（部門別）'!F130</f>
        <v>2820</v>
      </c>
      <c r="F130" s="5">
        <f t="shared" si="8"/>
        <v>4729</v>
      </c>
      <c r="G130" s="64" t="s">
        <v>300</v>
      </c>
      <c r="H130" s="18"/>
      <c r="I130" s="18"/>
      <c r="J130" s="68"/>
    </row>
    <row r="131" spans="1:10" s="1" customFormat="1" ht="15.6" customHeight="1" x14ac:dyDescent="0.15">
      <c r="A131" s="74"/>
      <c r="B131" s="80"/>
      <c r="C131" s="4" t="s">
        <v>61</v>
      </c>
      <c r="D131" s="20">
        <v>3428</v>
      </c>
      <c r="E131" s="20">
        <f>+'補正予算書（部門別）'!F131</f>
        <v>5268</v>
      </c>
      <c r="F131" s="5">
        <f t="shared" si="8"/>
        <v>-1840</v>
      </c>
      <c r="G131" s="7" t="s">
        <v>313</v>
      </c>
      <c r="H131" s="18"/>
      <c r="I131" s="18"/>
      <c r="J131" s="18"/>
    </row>
    <row r="132" spans="1:10" s="1" customFormat="1" ht="15.6" customHeight="1" x14ac:dyDescent="0.15">
      <c r="A132" s="74"/>
      <c r="B132" s="80"/>
      <c r="C132" s="4" t="s">
        <v>29</v>
      </c>
      <c r="D132" s="20">
        <v>979</v>
      </c>
      <c r="E132" s="20">
        <f>+'補正予算書（部門別）'!F132</f>
        <v>445</v>
      </c>
      <c r="F132" s="5">
        <f t="shared" si="8"/>
        <v>534</v>
      </c>
      <c r="G132" s="7" t="s">
        <v>306</v>
      </c>
      <c r="H132" s="18"/>
      <c r="I132" s="18"/>
      <c r="J132" s="18"/>
    </row>
    <row r="133" spans="1:10" s="1" customFormat="1" ht="15.6" customHeight="1" x14ac:dyDescent="0.15">
      <c r="A133" s="74"/>
      <c r="B133" s="80"/>
      <c r="C133" s="4" t="s">
        <v>30</v>
      </c>
      <c r="D133" s="20">
        <v>3960</v>
      </c>
      <c r="E133" s="20">
        <f>+'補正予算書（部門別）'!F133</f>
        <v>3079</v>
      </c>
      <c r="F133" s="5">
        <f t="shared" si="8"/>
        <v>881</v>
      </c>
      <c r="G133" s="7" t="s">
        <v>239</v>
      </c>
      <c r="H133" s="18"/>
      <c r="I133" s="18"/>
      <c r="J133" s="18"/>
    </row>
    <row r="134" spans="1:10" s="1" customFormat="1" ht="15.6" customHeight="1" x14ac:dyDescent="0.15">
      <c r="A134" s="74"/>
      <c r="B134" s="80"/>
      <c r="C134" s="4" t="s">
        <v>31</v>
      </c>
      <c r="D134" s="5">
        <f>SUM(D135:D147)</f>
        <v>6893</v>
      </c>
      <c r="E134" s="5">
        <f>SUM(E135:E147)</f>
        <v>5992</v>
      </c>
      <c r="F134" s="5">
        <f t="shared" si="8"/>
        <v>901</v>
      </c>
      <c r="G134" s="7"/>
      <c r="H134" s="18"/>
      <c r="I134" s="18"/>
      <c r="J134" s="18"/>
    </row>
    <row r="135" spans="1:10" s="1" customFormat="1" ht="15.6" customHeight="1" x14ac:dyDescent="0.15">
      <c r="A135" s="74"/>
      <c r="B135" s="80"/>
      <c r="C135" s="4" t="s">
        <v>32</v>
      </c>
      <c r="D135" s="20">
        <v>2200</v>
      </c>
      <c r="E135" s="20">
        <f>+'補正予算書（部門別）'!F135</f>
        <v>1700</v>
      </c>
      <c r="F135" s="5">
        <f t="shared" si="8"/>
        <v>500</v>
      </c>
      <c r="G135" s="7" t="s">
        <v>262</v>
      </c>
      <c r="H135" s="18"/>
      <c r="I135" s="18"/>
      <c r="J135" s="18"/>
    </row>
    <row r="136" spans="1:10" s="1" customFormat="1" ht="15.6" customHeight="1" x14ac:dyDescent="0.15">
      <c r="A136" s="74"/>
      <c r="B136" s="80"/>
      <c r="C136" s="4" t="s">
        <v>62</v>
      </c>
      <c r="D136" s="20">
        <v>20</v>
      </c>
      <c r="E136" s="20">
        <f>+'補正予算書（部門別）'!F136</f>
        <v>20</v>
      </c>
      <c r="F136" s="5">
        <f t="shared" si="8"/>
        <v>0</v>
      </c>
      <c r="G136" s="7" t="s">
        <v>251</v>
      </c>
      <c r="H136" s="18"/>
      <c r="I136" s="18"/>
      <c r="J136" s="18"/>
    </row>
    <row r="137" spans="1:10" s="1" customFormat="1" ht="15.6" customHeight="1" x14ac:dyDescent="0.15">
      <c r="A137" s="74"/>
      <c r="B137" s="80"/>
      <c r="C137" s="4" t="s">
        <v>63</v>
      </c>
      <c r="D137" s="20">
        <v>0</v>
      </c>
      <c r="E137" s="20">
        <f>+'補正予算書（部門別）'!F137</f>
        <v>0</v>
      </c>
      <c r="F137" s="5">
        <f t="shared" si="8"/>
        <v>0</v>
      </c>
      <c r="G137" s="7"/>
      <c r="H137" s="18"/>
      <c r="I137" s="18"/>
      <c r="J137" s="18"/>
    </row>
    <row r="138" spans="1:10" s="1" customFormat="1" ht="15.6" customHeight="1" x14ac:dyDescent="0.15">
      <c r="A138" s="74"/>
      <c r="B138" s="80"/>
      <c r="C138" s="4" t="s">
        <v>33</v>
      </c>
      <c r="D138" s="20">
        <v>150</v>
      </c>
      <c r="E138" s="20">
        <f>+'補正予算書（部門別）'!F138</f>
        <v>200</v>
      </c>
      <c r="F138" s="5">
        <f t="shared" si="8"/>
        <v>-50</v>
      </c>
      <c r="G138" s="7" t="s">
        <v>240</v>
      </c>
      <c r="H138" s="18"/>
      <c r="I138" s="18"/>
      <c r="J138" s="18"/>
    </row>
    <row r="139" spans="1:10" s="1" customFormat="1" ht="15.6" customHeight="1" x14ac:dyDescent="0.15">
      <c r="A139" s="74"/>
      <c r="B139" s="80"/>
      <c r="C139" s="4" t="s">
        <v>34</v>
      </c>
      <c r="D139" s="20">
        <v>100</v>
      </c>
      <c r="E139" s="20">
        <f>+'補正予算書（部門別）'!F139</f>
        <v>100</v>
      </c>
      <c r="F139" s="5">
        <f t="shared" si="8"/>
        <v>0</v>
      </c>
      <c r="G139" s="7" t="s">
        <v>252</v>
      </c>
      <c r="H139" s="18"/>
      <c r="I139" s="18"/>
      <c r="J139" s="18"/>
    </row>
    <row r="140" spans="1:10" s="1" customFormat="1" ht="15.6" customHeight="1" x14ac:dyDescent="0.15">
      <c r="A140" s="74"/>
      <c r="B140" s="80"/>
      <c r="C140" s="4" t="s">
        <v>35</v>
      </c>
      <c r="D140" s="20">
        <v>100</v>
      </c>
      <c r="E140" s="20">
        <f>+'補正予算書（部門別）'!F140</f>
        <v>100</v>
      </c>
      <c r="F140" s="5">
        <f t="shared" si="8"/>
        <v>0</v>
      </c>
      <c r="G140" s="7" t="s">
        <v>253</v>
      </c>
      <c r="H140" s="18"/>
      <c r="I140" s="18"/>
      <c r="J140" s="18"/>
    </row>
    <row r="141" spans="1:10" s="1" customFormat="1" ht="15.6" customHeight="1" x14ac:dyDescent="0.15">
      <c r="A141" s="74"/>
      <c r="B141" s="80"/>
      <c r="C141" s="4" t="s">
        <v>36</v>
      </c>
      <c r="D141" s="20">
        <v>1993</v>
      </c>
      <c r="E141" s="20">
        <f>+'補正予算書（部門別）'!F141</f>
        <v>1716</v>
      </c>
      <c r="F141" s="5">
        <f t="shared" si="8"/>
        <v>277</v>
      </c>
      <c r="G141" s="7" t="s">
        <v>241</v>
      </c>
      <c r="H141" s="18"/>
      <c r="I141" s="18"/>
      <c r="J141" s="18"/>
    </row>
    <row r="142" spans="1:10" s="1" customFormat="1" ht="15.6" customHeight="1" x14ac:dyDescent="0.15">
      <c r="A142" s="74"/>
      <c r="B142" s="80"/>
      <c r="C142" s="4" t="s">
        <v>64</v>
      </c>
      <c r="D142" s="20">
        <v>0</v>
      </c>
      <c r="E142" s="20">
        <f>+'補正予算書（部門別）'!F142</f>
        <v>0</v>
      </c>
      <c r="F142" s="5">
        <f t="shared" si="8"/>
        <v>0</v>
      </c>
      <c r="G142" s="7"/>
      <c r="H142" s="18"/>
      <c r="I142" s="18"/>
      <c r="J142" s="18"/>
    </row>
    <row r="143" spans="1:10" s="1" customFormat="1" ht="15.6" customHeight="1" x14ac:dyDescent="0.15">
      <c r="A143" s="74"/>
      <c r="B143" s="80"/>
      <c r="C143" s="4" t="s">
        <v>37</v>
      </c>
      <c r="D143" s="20">
        <v>100</v>
      </c>
      <c r="E143" s="20">
        <f>+'補正予算書（部門別）'!F143</f>
        <v>100</v>
      </c>
      <c r="F143" s="5">
        <f t="shared" si="8"/>
        <v>0</v>
      </c>
      <c r="G143" s="7"/>
      <c r="H143" s="18"/>
      <c r="I143" s="18"/>
      <c r="J143" s="18"/>
    </row>
    <row r="144" spans="1:10" s="1" customFormat="1" ht="15.6" customHeight="1" x14ac:dyDescent="0.15">
      <c r="A144" s="74"/>
      <c r="B144" s="80"/>
      <c r="C144" s="4" t="s">
        <v>38</v>
      </c>
      <c r="D144" s="20">
        <v>500</v>
      </c>
      <c r="E144" s="20">
        <f>+'補正予算書（部門別）'!F144</f>
        <v>413</v>
      </c>
      <c r="F144" s="5">
        <f t="shared" si="8"/>
        <v>87</v>
      </c>
      <c r="G144" s="7" t="s">
        <v>254</v>
      </c>
      <c r="H144" s="18"/>
      <c r="I144" s="18"/>
      <c r="J144" s="18"/>
    </row>
    <row r="145" spans="1:7" s="1" customFormat="1" ht="15.6" customHeight="1" x14ac:dyDescent="0.15">
      <c r="A145" s="74"/>
      <c r="B145" s="80"/>
      <c r="C145" s="4" t="s">
        <v>39</v>
      </c>
      <c r="D145" s="69">
        <v>700</v>
      </c>
      <c r="E145" s="20">
        <f>+'補正予算書（部門別）'!F145</f>
        <v>613</v>
      </c>
      <c r="F145" s="5">
        <f t="shared" si="8"/>
        <v>87</v>
      </c>
      <c r="G145" s="26" t="s">
        <v>317</v>
      </c>
    </row>
    <row r="146" spans="1:7" s="1" customFormat="1" ht="15.6" customHeight="1" x14ac:dyDescent="0.15">
      <c r="A146" s="74"/>
      <c r="B146" s="80"/>
      <c r="C146" s="4" t="s">
        <v>65</v>
      </c>
      <c r="D146" s="20">
        <v>1000</v>
      </c>
      <c r="E146" s="20">
        <f>+'補正予算書（部門別）'!F146</f>
        <v>1000</v>
      </c>
      <c r="F146" s="5">
        <f t="shared" si="8"/>
        <v>0</v>
      </c>
      <c r="G146" s="7" t="s">
        <v>255</v>
      </c>
    </row>
    <row r="147" spans="1:7" s="1" customFormat="1" ht="15.6" customHeight="1" x14ac:dyDescent="0.15">
      <c r="A147" s="74"/>
      <c r="B147" s="80"/>
      <c r="C147" s="4" t="s">
        <v>14</v>
      </c>
      <c r="D147" s="20">
        <v>30</v>
      </c>
      <c r="E147" s="20">
        <f>+'補正予算書（部門別）'!F147</f>
        <v>30</v>
      </c>
      <c r="F147" s="5">
        <f t="shared" si="8"/>
        <v>0</v>
      </c>
      <c r="G147" s="7"/>
    </row>
    <row r="148" spans="1:7" s="1" customFormat="1" ht="15.6" customHeight="1" x14ac:dyDescent="0.15">
      <c r="A148" s="74"/>
      <c r="B148" s="80"/>
      <c r="C148" s="4" t="s">
        <v>9</v>
      </c>
      <c r="D148" s="5">
        <f>SUM(D149:D163)</f>
        <v>5284</v>
      </c>
      <c r="E148" s="5">
        <f>SUM(E149:E163)</f>
        <v>3977</v>
      </c>
      <c r="F148" s="5">
        <f t="shared" si="8"/>
        <v>1307</v>
      </c>
      <c r="G148" s="7"/>
    </row>
    <row r="149" spans="1:7" s="1" customFormat="1" ht="15.6" customHeight="1" x14ac:dyDescent="0.15">
      <c r="A149" s="74"/>
      <c r="B149" s="80"/>
      <c r="C149" s="4" t="s">
        <v>40</v>
      </c>
      <c r="D149" s="20">
        <v>150</v>
      </c>
      <c r="E149" s="20">
        <f>+'補正予算書（部門別）'!F149</f>
        <v>110</v>
      </c>
      <c r="F149" s="5">
        <f t="shared" si="8"/>
        <v>40</v>
      </c>
      <c r="G149" s="7" t="s">
        <v>307</v>
      </c>
    </row>
    <row r="150" spans="1:7" s="1" customFormat="1" ht="15.6" customHeight="1" x14ac:dyDescent="0.15">
      <c r="A150" s="74"/>
      <c r="B150" s="80"/>
      <c r="C150" s="4" t="s">
        <v>10</v>
      </c>
      <c r="D150" s="20">
        <v>10</v>
      </c>
      <c r="E150" s="20">
        <f>+'補正予算書（部門別）'!F150</f>
        <v>10</v>
      </c>
      <c r="F150" s="5">
        <f t="shared" si="8"/>
        <v>0</v>
      </c>
      <c r="G150" s="7"/>
    </row>
    <row r="151" spans="1:7" s="1" customFormat="1" ht="15.6" customHeight="1" x14ac:dyDescent="0.15">
      <c r="A151" s="74"/>
      <c r="B151" s="80"/>
      <c r="C151" s="4" t="s">
        <v>41</v>
      </c>
      <c r="D151" s="20">
        <v>10</v>
      </c>
      <c r="E151" s="20">
        <f>+'補正予算書（部門別）'!F151</f>
        <v>10</v>
      </c>
      <c r="F151" s="5">
        <f t="shared" si="8"/>
        <v>0</v>
      </c>
      <c r="G151" s="7"/>
    </row>
    <row r="152" spans="1:7" s="1" customFormat="1" ht="15.6" customHeight="1" x14ac:dyDescent="0.15">
      <c r="A152" s="74"/>
      <c r="B152" s="80"/>
      <c r="C152" s="4" t="s">
        <v>42</v>
      </c>
      <c r="D152" s="20">
        <v>150</v>
      </c>
      <c r="E152" s="20">
        <f>+'補正予算書（部門別）'!F152</f>
        <v>130</v>
      </c>
      <c r="F152" s="5">
        <f t="shared" si="8"/>
        <v>20</v>
      </c>
      <c r="G152" s="7"/>
    </row>
    <row r="153" spans="1:7" s="1" customFormat="1" ht="15.6" customHeight="1" x14ac:dyDescent="0.15">
      <c r="A153" s="74"/>
      <c r="B153" s="80"/>
      <c r="C153" s="4" t="s">
        <v>66</v>
      </c>
      <c r="D153" s="20">
        <v>0</v>
      </c>
      <c r="E153" s="20">
        <f>+'補正予算書（部門別）'!F153</f>
        <v>0</v>
      </c>
      <c r="F153" s="5">
        <f t="shared" si="8"/>
        <v>0</v>
      </c>
      <c r="G153" s="7"/>
    </row>
    <row r="154" spans="1:7" s="1" customFormat="1" ht="15.6" customHeight="1" x14ac:dyDescent="0.15">
      <c r="A154" s="74"/>
      <c r="B154" s="80"/>
      <c r="C154" s="4" t="s">
        <v>43</v>
      </c>
      <c r="D154" s="20">
        <v>200</v>
      </c>
      <c r="E154" s="20">
        <f>+'補正予算書（部門別）'!F154</f>
        <v>130</v>
      </c>
      <c r="F154" s="5">
        <f t="shared" si="8"/>
        <v>70</v>
      </c>
      <c r="G154" s="7"/>
    </row>
    <row r="155" spans="1:7" s="1" customFormat="1" ht="15.6" customHeight="1" x14ac:dyDescent="0.15">
      <c r="A155" s="74"/>
      <c r="B155" s="80"/>
      <c r="C155" s="4" t="s">
        <v>11</v>
      </c>
      <c r="D155" s="20">
        <v>170</v>
      </c>
      <c r="E155" s="20">
        <f>+'補正予算書（部門別）'!F155</f>
        <v>170</v>
      </c>
      <c r="F155" s="5">
        <f t="shared" si="8"/>
        <v>0</v>
      </c>
      <c r="G155" s="7" t="s">
        <v>263</v>
      </c>
    </row>
    <row r="156" spans="1:7" s="1" customFormat="1" ht="15.6" customHeight="1" x14ac:dyDescent="0.15">
      <c r="A156" s="74"/>
      <c r="B156" s="80"/>
      <c r="C156" s="4" t="s">
        <v>67</v>
      </c>
      <c r="D156" s="20">
        <v>2</v>
      </c>
      <c r="E156" s="20">
        <f>+'補正予算書（部門別）'!F156</f>
        <v>1</v>
      </c>
      <c r="F156" s="5">
        <f t="shared" si="8"/>
        <v>1</v>
      </c>
      <c r="G156" s="7"/>
    </row>
    <row r="157" spans="1:7" s="1" customFormat="1" ht="15.6" customHeight="1" x14ac:dyDescent="0.15">
      <c r="A157" s="74"/>
      <c r="B157" s="80"/>
      <c r="C157" s="4" t="s">
        <v>12</v>
      </c>
      <c r="D157" s="20">
        <v>4200</v>
      </c>
      <c r="E157" s="20">
        <f>+'補正予算書（部門別）'!F157</f>
        <v>2928</v>
      </c>
      <c r="F157" s="5">
        <f t="shared" si="8"/>
        <v>1272</v>
      </c>
      <c r="G157" s="7" t="s">
        <v>243</v>
      </c>
    </row>
    <row r="158" spans="1:7" s="1" customFormat="1" ht="15.6" customHeight="1" x14ac:dyDescent="0.15">
      <c r="A158" s="74"/>
      <c r="B158" s="80"/>
      <c r="C158" s="4" t="s">
        <v>13</v>
      </c>
      <c r="D158" s="20">
        <v>12</v>
      </c>
      <c r="E158" s="20">
        <f>+'補正予算書（部門別）'!F158</f>
        <v>12</v>
      </c>
      <c r="F158" s="5">
        <f t="shared" si="8"/>
        <v>0</v>
      </c>
      <c r="G158" s="7"/>
    </row>
    <row r="159" spans="1:7" s="1" customFormat="1" ht="15.6" customHeight="1" x14ac:dyDescent="0.15">
      <c r="A159" s="74"/>
      <c r="B159" s="80"/>
      <c r="C159" s="4" t="s">
        <v>68</v>
      </c>
      <c r="D159" s="20">
        <v>10</v>
      </c>
      <c r="E159" s="20">
        <f>+'補正予算書（部門別）'!F159</f>
        <v>70</v>
      </c>
      <c r="F159" s="5">
        <f t="shared" si="8"/>
        <v>-60</v>
      </c>
      <c r="G159" s="7" t="s">
        <v>309</v>
      </c>
    </row>
    <row r="160" spans="1:7" s="1" customFormat="1" ht="15.6" customHeight="1" x14ac:dyDescent="0.15">
      <c r="A160" s="74"/>
      <c r="B160" s="80"/>
      <c r="C160" s="4" t="s">
        <v>44</v>
      </c>
      <c r="D160" s="20">
        <v>260</v>
      </c>
      <c r="E160" s="20">
        <f>+'補正予算書（部門別）'!F160</f>
        <v>316</v>
      </c>
      <c r="F160" s="5">
        <f t="shared" si="8"/>
        <v>-56</v>
      </c>
      <c r="G160" s="7"/>
    </row>
    <row r="161" spans="1:14" ht="15.6" customHeight="1" x14ac:dyDescent="0.15">
      <c r="A161" s="74"/>
      <c r="B161" s="80"/>
      <c r="C161" s="4" t="s">
        <v>45</v>
      </c>
      <c r="D161" s="20">
        <v>30</v>
      </c>
      <c r="E161" s="20">
        <f>+'補正予算書（部門別）'!F161</f>
        <v>20</v>
      </c>
      <c r="F161" s="5">
        <f t="shared" si="8"/>
        <v>10</v>
      </c>
      <c r="G161" s="7" t="s">
        <v>245</v>
      </c>
    </row>
    <row r="162" spans="1:14" ht="15.6" customHeight="1" x14ac:dyDescent="0.15">
      <c r="A162" s="74"/>
      <c r="B162" s="80"/>
      <c r="C162" s="4" t="s">
        <v>46</v>
      </c>
      <c r="D162" s="20">
        <v>30</v>
      </c>
      <c r="E162" s="20">
        <f>+'補正予算書（部門別）'!F162</f>
        <v>20</v>
      </c>
      <c r="F162" s="5">
        <f t="shared" si="8"/>
        <v>10</v>
      </c>
      <c r="G162" s="27" t="s">
        <v>257</v>
      </c>
    </row>
    <row r="163" spans="1:14" ht="15.6" customHeight="1" x14ac:dyDescent="0.15">
      <c r="A163" s="74"/>
      <c r="B163" s="80"/>
      <c r="C163" s="4" t="s">
        <v>14</v>
      </c>
      <c r="D163" s="20">
        <v>50</v>
      </c>
      <c r="E163" s="20">
        <f>+'補正予算書（部門別）'!F163</f>
        <v>50</v>
      </c>
      <c r="F163" s="5">
        <f>D163-E163</f>
        <v>0</v>
      </c>
      <c r="G163" s="7"/>
    </row>
    <row r="164" spans="1:14" ht="15.6" customHeight="1" x14ac:dyDescent="0.15">
      <c r="A164" s="74"/>
      <c r="B164" s="80"/>
      <c r="C164" s="4" t="s">
        <v>47</v>
      </c>
      <c r="D164" s="5">
        <f>SUM(D165)</f>
        <v>277</v>
      </c>
      <c r="E164" s="5">
        <f>SUM(E165)</f>
        <v>288</v>
      </c>
      <c r="F164" s="5">
        <f t="shared" si="8"/>
        <v>-11</v>
      </c>
      <c r="G164" s="7" t="s">
        <v>248</v>
      </c>
    </row>
    <row r="165" spans="1:14" ht="15.6" customHeight="1" x14ac:dyDescent="0.15">
      <c r="A165" s="75"/>
      <c r="B165" s="77"/>
      <c r="C165" s="9" t="s">
        <v>48</v>
      </c>
      <c r="D165" s="19">
        <v>277</v>
      </c>
      <c r="E165" s="24">
        <f>+'補正予算書（部門別）'!F165</f>
        <v>288</v>
      </c>
      <c r="F165" s="5">
        <f t="shared" si="8"/>
        <v>-11</v>
      </c>
      <c r="G165" s="11" t="s">
        <v>276</v>
      </c>
    </row>
    <row r="166" spans="1:14" ht="15.6" customHeight="1" x14ac:dyDescent="0.15">
      <c r="A166" s="75"/>
      <c r="B166" s="77"/>
      <c r="C166" s="9" t="s">
        <v>76</v>
      </c>
      <c r="D166" s="10">
        <f>D128+D134+D148+D164</f>
        <v>52687</v>
      </c>
      <c r="E166" s="10">
        <f>E128+E134+E148+E164</f>
        <v>37692</v>
      </c>
      <c r="F166" s="16">
        <f t="shared" ref="F166:F175" si="9">D166-E166</f>
        <v>14995</v>
      </c>
      <c r="G166" s="11"/>
    </row>
    <row r="167" spans="1:14" ht="15.6" customHeight="1" x14ac:dyDescent="0.15">
      <c r="A167" s="75"/>
      <c r="B167" s="71" t="s">
        <v>85</v>
      </c>
      <c r="C167" s="71" t="s">
        <v>74</v>
      </c>
      <c r="D167" s="10">
        <f>D127-D166</f>
        <v>4733</v>
      </c>
      <c r="E167" s="10">
        <f>E127-E166</f>
        <v>13788</v>
      </c>
      <c r="F167" s="16">
        <f t="shared" si="9"/>
        <v>-9055</v>
      </c>
      <c r="G167" s="11"/>
    </row>
    <row r="168" spans="1:14" ht="15.6" customHeight="1" x14ac:dyDescent="0.15">
      <c r="A168" s="59"/>
      <c r="B168" s="83" t="s">
        <v>8</v>
      </c>
      <c r="C168" s="4" t="s">
        <v>290</v>
      </c>
      <c r="D168" s="5">
        <v>0</v>
      </c>
      <c r="E168" s="5">
        <f>'補正予算書（部門別）'!F168</f>
        <v>0</v>
      </c>
      <c r="F168" s="5">
        <f t="shared" si="9"/>
        <v>0</v>
      </c>
      <c r="G168" s="7"/>
      <c r="H168" s="34"/>
      <c r="M168" s="18"/>
      <c r="N168" s="18"/>
    </row>
    <row r="169" spans="1:14" ht="15.6" customHeight="1" x14ac:dyDescent="0.15">
      <c r="A169" s="59"/>
      <c r="B169" s="84"/>
      <c r="C169" s="4" t="s">
        <v>291</v>
      </c>
      <c r="D169" s="58">
        <v>0</v>
      </c>
      <c r="E169" s="5">
        <f>'補正予算書（部門別）'!F169</f>
        <v>0</v>
      </c>
      <c r="F169" s="5">
        <f t="shared" si="9"/>
        <v>0</v>
      </c>
      <c r="G169" s="27"/>
      <c r="H169" s="34"/>
      <c r="M169" s="18"/>
      <c r="N169" s="18"/>
    </row>
    <row r="170" spans="1:14" ht="15.6" customHeight="1" x14ac:dyDescent="0.15">
      <c r="A170" s="59"/>
      <c r="B170" s="84"/>
      <c r="C170" s="4" t="s">
        <v>292</v>
      </c>
      <c r="D170" s="5">
        <v>0</v>
      </c>
      <c r="E170" s="5">
        <f>'補正予算書（部門別）'!F170</f>
        <v>0</v>
      </c>
      <c r="F170" s="5">
        <f t="shared" si="9"/>
        <v>0</v>
      </c>
      <c r="G170" s="7"/>
      <c r="H170" s="34"/>
      <c r="M170" s="18"/>
      <c r="N170" s="18"/>
    </row>
    <row r="171" spans="1:14" ht="15.6" customHeight="1" x14ac:dyDescent="0.15">
      <c r="A171" s="59"/>
      <c r="B171" s="84"/>
      <c r="C171" s="4" t="s">
        <v>293</v>
      </c>
      <c r="D171" s="58">
        <v>0</v>
      </c>
      <c r="E171" s="5">
        <f>'補正予算書（部門別）'!F171</f>
        <v>0</v>
      </c>
      <c r="F171" s="5">
        <f t="shared" si="9"/>
        <v>0</v>
      </c>
      <c r="G171" s="7"/>
      <c r="H171" s="34"/>
      <c r="M171" s="18"/>
      <c r="N171" s="18"/>
    </row>
    <row r="172" spans="1:14" ht="15.6" customHeight="1" x14ac:dyDescent="0.15">
      <c r="A172" s="47"/>
      <c r="B172" s="84"/>
      <c r="C172" s="4" t="s">
        <v>280</v>
      </c>
      <c r="D172" s="5">
        <f ca="1">'補正予算書（部門別）'!D172</f>
        <v>0</v>
      </c>
      <c r="E172" s="5">
        <f>'補正予算書（部門別）'!E172</f>
        <v>0</v>
      </c>
      <c r="F172" s="5">
        <f t="shared" ca="1" si="9"/>
        <v>0</v>
      </c>
      <c r="G172" s="7"/>
      <c r="H172" s="34"/>
      <c r="M172" s="18"/>
      <c r="N172" s="18"/>
    </row>
    <row r="173" spans="1:14" ht="15.6" customHeight="1" x14ac:dyDescent="0.15">
      <c r="A173" s="47"/>
      <c r="B173" s="84"/>
      <c r="C173" s="48" t="s">
        <v>281</v>
      </c>
      <c r="D173" s="19">
        <f ca="1">'補正予算書（部門別）'!D173</f>
        <v>0</v>
      </c>
      <c r="E173" s="19">
        <f>'補正予算書（部門別）'!E173</f>
        <v>0</v>
      </c>
      <c r="F173" s="13">
        <f t="shared" ca="1" si="9"/>
        <v>0</v>
      </c>
      <c r="G173" s="7"/>
      <c r="H173" s="34"/>
      <c r="M173" s="18"/>
      <c r="N173" s="18"/>
    </row>
    <row r="174" spans="1:14" ht="15.6" customHeight="1" x14ac:dyDescent="0.15">
      <c r="A174" s="47"/>
      <c r="B174" s="85"/>
      <c r="C174" s="48" t="s">
        <v>282</v>
      </c>
      <c r="D174" s="10">
        <f ca="1">SUM(D168+D170+D172)</f>
        <v>0</v>
      </c>
      <c r="E174" s="10">
        <f>SUM(E168+E170+E172)</f>
        <v>0</v>
      </c>
      <c r="F174" s="16">
        <f t="shared" ca="1" si="9"/>
        <v>0</v>
      </c>
      <c r="G174" s="17"/>
      <c r="H174" s="34"/>
      <c r="M174" s="18"/>
      <c r="N174" s="18"/>
    </row>
    <row r="175" spans="1:14" ht="15.6" customHeight="1" x14ac:dyDescent="0.15">
      <c r="A175" s="74" t="s">
        <v>74</v>
      </c>
      <c r="B175" s="80" t="s">
        <v>53</v>
      </c>
      <c r="C175" s="4" t="s">
        <v>51</v>
      </c>
      <c r="D175" s="5">
        <f>D176</f>
        <v>2621</v>
      </c>
      <c r="E175" s="5">
        <f>E176</f>
        <v>2690</v>
      </c>
      <c r="F175" s="5">
        <f t="shared" si="9"/>
        <v>-69</v>
      </c>
      <c r="G175" s="7" t="s">
        <v>275</v>
      </c>
    </row>
    <row r="176" spans="1:14" ht="15.6" customHeight="1" x14ac:dyDescent="0.15">
      <c r="A176" s="75"/>
      <c r="B176" s="77"/>
      <c r="C176" s="4" t="s">
        <v>52</v>
      </c>
      <c r="D176" s="20">
        <v>2621</v>
      </c>
      <c r="E176" s="20">
        <f>+'補正予算書（部門別）'!F176</f>
        <v>2690</v>
      </c>
      <c r="F176" s="5">
        <f t="shared" ref="F176:F181" si="10">D176-E176</f>
        <v>-69</v>
      </c>
      <c r="G176" s="7" t="s">
        <v>297</v>
      </c>
    </row>
    <row r="177" spans="1:14" ht="15.6" customHeight="1" x14ac:dyDescent="0.15">
      <c r="A177" s="75"/>
      <c r="B177" s="77"/>
      <c r="C177" s="53" t="s">
        <v>286</v>
      </c>
      <c r="D177" s="55">
        <f>D178</f>
        <v>907</v>
      </c>
      <c r="E177" s="55">
        <f>'補正予算書（部門別）'!F177</f>
        <v>461</v>
      </c>
      <c r="F177" s="5">
        <f>D177-E177</f>
        <v>446</v>
      </c>
      <c r="G177" s="7"/>
    </row>
    <row r="178" spans="1:14" ht="15.6" customHeight="1" x14ac:dyDescent="0.15">
      <c r="A178" s="75"/>
      <c r="B178" s="77"/>
      <c r="C178" s="53" t="s">
        <v>287</v>
      </c>
      <c r="D178" s="55">
        <v>907</v>
      </c>
      <c r="E178" s="55">
        <f>'補正予算書（部門別）'!F178</f>
        <v>461</v>
      </c>
      <c r="F178" s="5">
        <f t="shared" si="10"/>
        <v>446</v>
      </c>
      <c r="G178" s="7" t="s">
        <v>308</v>
      </c>
    </row>
    <row r="179" spans="1:14" ht="15.6" customHeight="1" x14ac:dyDescent="0.15">
      <c r="A179" s="75"/>
      <c r="B179" s="77"/>
      <c r="C179" s="53" t="s">
        <v>294</v>
      </c>
      <c r="D179" s="20">
        <v>0</v>
      </c>
      <c r="E179" s="20">
        <f>'補正予算書（部門別）'!F179</f>
        <v>0</v>
      </c>
      <c r="F179" s="5">
        <f t="shared" si="10"/>
        <v>0</v>
      </c>
      <c r="G179" s="7"/>
    </row>
    <row r="180" spans="1:14" ht="15.6" customHeight="1" x14ac:dyDescent="0.15">
      <c r="A180" s="75"/>
      <c r="B180" s="77"/>
      <c r="C180" s="54" t="s">
        <v>284</v>
      </c>
      <c r="D180" s="19">
        <v>0</v>
      </c>
      <c r="E180" s="19">
        <f>'補正予算書（部門別）'!F180</f>
        <v>0</v>
      </c>
      <c r="F180" s="5">
        <f t="shared" si="10"/>
        <v>0</v>
      </c>
      <c r="G180" s="11"/>
      <c r="H180" s="37"/>
      <c r="M180" s="18"/>
      <c r="N180" s="18"/>
    </row>
    <row r="181" spans="1:14" ht="15.6" customHeight="1" x14ac:dyDescent="0.15">
      <c r="A181" s="75"/>
      <c r="B181" s="77"/>
      <c r="C181" s="9" t="s">
        <v>84</v>
      </c>
      <c r="D181" s="10">
        <f>D175+D177</f>
        <v>3528</v>
      </c>
      <c r="E181" s="10">
        <f>E175+E177</f>
        <v>3151</v>
      </c>
      <c r="F181" s="16">
        <f t="shared" si="10"/>
        <v>377</v>
      </c>
      <c r="G181" s="11"/>
    </row>
    <row r="182" spans="1:14" ht="15.6" customHeight="1" x14ac:dyDescent="0.15">
      <c r="A182" s="75"/>
      <c r="B182" s="71" t="s">
        <v>83</v>
      </c>
      <c r="C182" s="71" t="s">
        <v>74</v>
      </c>
      <c r="D182" s="10">
        <v>-3528</v>
      </c>
      <c r="E182" s="10">
        <f>SUM(E174-E181)</f>
        <v>-3151</v>
      </c>
      <c r="F182" s="16">
        <f>D182-E182</f>
        <v>-377</v>
      </c>
      <c r="G182" s="11"/>
    </row>
    <row r="183" spans="1:14" ht="15.6" customHeight="1" x14ac:dyDescent="0.15">
      <c r="A183" s="28"/>
      <c r="B183" s="80" t="s">
        <v>8</v>
      </c>
      <c r="C183" s="4" t="s">
        <v>19</v>
      </c>
      <c r="D183" s="5">
        <f>SUM(D184)</f>
        <v>0</v>
      </c>
      <c r="E183" s="5">
        <f>SUM(E184)</f>
        <v>0</v>
      </c>
      <c r="F183" s="5">
        <f>SUM(F184)</f>
        <v>0</v>
      </c>
      <c r="G183" s="7"/>
    </row>
    <row r="184" spans="1:14" ht="15.6" customHeight="1" x14ac:dyDescent="0.15">
      <c r="A184" s="28"/>
      <c r="B184" s="77"/>
      <c r="C184" s="9" t="s">
        <v>20</v>
      </c>
      <c r="D184" s="19">
        <v>0</v>
      </c>
      <c r="E184" s="19">
        <f>+'補正予算書（部門別）'!F184</f>
        <v>0</v>
      </c>
      <c r="F184" s="10">
        <f>D184-E184</f>
        <v>0</v>
      </c>
      <c r="G184" s="11"/>
    </row>
    <row r="185" spans="1:14" ht="15.6" customHeight="1" x14ac:dyDescent="0.15">
      <c r="A185" s="28"/>
      <c r="B185" s="77"/>
      <c r="C185" s="9" t="s">
        <v>78</v>
      </c>
      <c r="D185" s="10">
        <f>D183</f>
        <v>0</v>
      </c>
      <c r="E185" s="10">
        <f>E183</f>
        <v>0</v>
      </c>
      <c r="F185" s="10">
        <f>F183</f>
        <v>0</v>
      </c>
      <c r="G185" s="11"/>
    </row>
    <row r="186" spans="1:14" ht="15.6" customHeight="1" x14ac:dyDescent="0.15">
      <c r="A186" s="74" t="s">
        <v>74</v>
      </c>
      <c r="B186" s="80" t="s">
        <v>53</v>
      </c>
      <c r="C186" s="4" t="s">
        <v>69</v>
      </c>
      <c r="D186" s="5">
        <f>D187</f>
        <v>0</v>
      </c>
      <c r="E186" s="5">
        <f>E187</f>
        <v>0</v>
      </c>
      <c r="F186" s="5">
        <f>F187</f>
        <v>0</v>
      </c>
      <c r="G186" s="7"/>
    </row>
    <row r="187" spans="1:14" ht="15.6" customHeight="1" x14ac:dyDescent="0.15">
      <c r="A187" s="74"/>
      <c r="B187" s="80"/>
      <c r="C187" s="4" t="s">
        <v>70</v>
      </c>
      <c r="D187" s="20">
        <v>0</v>
      </c>
      <c r="E187" s="20">
        <f>+'補正予算書（部門別）'!F187</f>
        <v>0</v>
      </c>
      <c r="F187" s="5">
        <f>D187-E187</f>
        <v>0</v>
      </c>
      <c r="G187" s="7"/>
    </row>
    <row r="188" spans="1:14" ht="15.6" customHeight="1" x14ac:dyDescent="0.15">
      <c r="A188" s="74"/>
      <c r="B188" s="80"/>
      <c r="C188" s="4" t="s">
        <v>71</v>
      </c>
      <c r="D188" s="5">
        <f>D189</f>
        <v>3300</v>
      </c>
      <c r="E188" s="5">
        <f>E189</f>
        <v>3300</v>
      </c>
      <c r="F188" s="5">
        <f>F189</f>
        <v>0</v>
      </c>
      <c r="G188" s="7"/>
    </row>
    <row r="189" spans="1:14" ht="15.6" customHeight="1" x14ac:dyDescent="0.15">
      <c r="A189" s="75"/>
      <c r="B189" s="77"/>
      <c r="C189" s="9" t="s">
        <v>72</v>
      </c>
      <c r="D189" s="19">
        <v>3300</v>
      </c>
      <c r="E189" s="19">
        <f>+'補正予算書（部門別）'!F189</f>
        <v>3300</v>
      </c>
      <c r="F189" s="10">
        <f>D189-E189</f>
        <v>0</v>
      </c>
      <c r="G189" s="11" t="s">
        <v>273</v>
      </c>
    </row>
    <row r="190" spans="1:14" ht="15.6" customHeight="1" x14ac:dyDescent="0.15">
      <c r="A190" s="75"/>
      <c r="B190" s="77"/>
      <c r="C190" s="9" t="s">
        <v>87</v>
      </c>
      <c r="D190" s="10">
        <f>D186+D188</f>
        <v>3300</v>
      </c>
      <c r="E190" s="10">
        <f>E186+E188</f>
        <v>3300</v>
      </c>
      <c r="F190" s="10">
        <f>F186+F188</f>
        <v>0</v>
      </c>
      <c r="G190" s="11" t="s">
        <v>258</v>
      </c>
    </row>
    <row r="191" spans="1:14" ht="15.6" customHeight="1" x14ac:dyDescent="0.15">
      <c r="A191" s="75"/>
      <c r="B191" s="71" t="s">
        <v>79</v>
      </c>
      <c r="C191" s="71" t="s">
        <v>74</v>
      </c>
      <c r="D191" s="10">
        <f>D185-D190</f>
        <v>-3300</v>
      </c>
      <c r="E191" s="10">
        <f>E185-E190</f>
        <v>-3300</v>
      </c>
      <c r="F191" s="10">
        <f>D191-E191</f>
        <v>0</v>
      </c>
      <c r="G191" s="11"/>
    </row>
    <row r="192" spans="1:14" ht="15.6" customHeight="1" x14ac:dyDescent="0.15">
      <c r="A192" s="70" t="s">
        <v>80</v>
      </c>
      <c r="B192" s="71"/>
      <c r="C192" s="71" t="s">
        <v>74</v>
      </c>
      <c r="D192" s="19">
        <v>0</v>
      </c>
      <c r="E192" s="19">
        <f>+'補正予算書（部門別）'!F192</f>
        <v>0</v>
      </c>
      <c r="F192" s="10">
        <f>D192-E192</f>
        <v>0</v>
      </c>
      <c r="G192" s="11"/>
    </row>
    <row r="193" spans="1:14" ht="15.6" customHeight="1" x14ac:dyDescent="0.15">
      <c r="A193" s="70" t="s">
        <v>81</v>
      </c>
      <c r="B193" s="71"/>
      <c r="C193" s="71" t="s">
        <v>74</v>
      </c>
      <c r="D193" s="10">
        <f>D167+D182+D191-D192</f>
        <v>-2095</v>
      </c>
      <c r="E193" s="10">
        <f>E167+E182+E191</f>
        <v>7337</v>
      </c>
      <c r="F193" s="10">
        <f>D193-E193</f>
        <v>-9432</v>
      </c>
      <c r="G193" s="11"/>
    </row>
    <row r="194" spans="1:14" ht="15.6" customHeight="1" x14ac:dyDescent="0.15">
      <c r="A194" s="81" t="s">
        <v>261</v>
      </c>
      <c r="B194" s="82"/>
      <c r="C194" s="82" t="s">
        <v>18</v>
      </c>
      <c r="D194" s="22">
        <f>+E195</f>
        <v>18584</v>
      </c>
      <c r="E194" s="22">
        <f>'補正予算書（部門別）'!F194</f>
        <v>11247</v>
      </c>
      <c r="F194" s="10">
        <f>D194-E194</f>
        <v>7337</v>
      </c>
      <c r="G194" s="17"/>
      <c r="M194" s="18"/>
      <c r="N194" s="18"/>
    </row>
    <row r="195" spans="1:14" ht="15.6" customHeight="1" thickBot="1" x14ac:dyDescent="0.2">
      <c r="A195" s="72" t="s">
        <v>88</v>
      </c>
      <c r="B195" s="73"/>
      <c r="C195" s="73" t="s">
        <v>74</v>
      </c>
      <c r="D195" s="14">
        <f>D193+D194</f>
        <v>16489</v>
      </c>
      <c r="E195" s="14">
        <f>E193+E194</f>
        <v>18584</v>
      </c>
      <c r="F195" s="14">
        <f>D195-E195</f>
        <v>-2095</v>
      </c>
      <c r="G195" s="15"/>
    </row>
    <row r="196" spans="1:14" ht="15.6" customHeight="1" x14ac:dyDescent="0.15"/>
    <row r="197" spans="1:14" ht="15.6" customHeight="1" x14ac:dyDescent="0.15">
      <c r="A197" s="2" t="s">
        <v>0</v>
      </c>
    </row>
    <row r="198" spans="1:14" ht="17.25" customHeight="1" x14ac:dyDescent="0.15">
      <c r="A198" s="99" t="s">
        <v>109</v>
      </c>
      <c r="B198" s="99"/>
      <c r="C198" s="99"/>
      <c r="D198" s="99"/>
      <c r="E198" s="99"/>
      <c r="F198" s="99"/>
      <c r="G198" s="99"/>
    </row>
    <row r="199" spans="1:14" ht="15.6" customHeight="1" x14ac:dyDescent="0.15"/>
    <row r="200" spans="1:14" ht="15.6" customHeight="1" x14ac:dyDescent="0.15">
      <c r="A200" s="87" t="str">
        <f>A5</f>
        <v>（自）平成 31 年 4 月 1 日  （至）平成 32 年 3 月 31 日</v>
      </c>
      <c r="B200" s="87"/>
      <c r="C200" s="87"/>
      <c r="D200" s="87"/>
      <c r="E200" s="87"/>
      <c r="F200" s="87"/>
      <c r="G200" s="87"/>
    </row>
    <row r="201" spans="1:14" ht="15.6" customHeight="1" thickBot="1" x14ac:dyDescent="0.2">
      <c r="A201" s="2" t="s">
        <v>73</v>
      </c>
      <c r="G201" s="3" t="s">
        <v>1</v>
      </c>
    </row>
    <row r="202" spans="1:14" ht="15.6" customHeight="1" x14ac:dyDescent="0.15">
      <c r="A202" s="88" t="s">
        <v>3</v>
      </c>
      <c r="B202" s="89"/>
      <c r="C202" s="89"/>
      <c r="D202" s="89" t="s">
        <v>110</v>
      </c>
      <c r="E202" s="89" t="s">
        <v>111</v>
      </c>
      <c r="F202" s="89" t="s">
        <v>112</v>
      </c>
      <c r="G202" s="92" t="s">
        <v>4</v>
      </c>
    </row>
    <row r="203" spans="1:14" ht="15.6" customHeight="1" x14ac:dyDescent="0.15">
      <c r="A203" s="90"/>
      <c r="B203" s="91"/>
      <c r="C203" s="91"/>
      <c r="D203" s="91"/>
      <c r="E203" s="91"/>
      <c r="F203" s="91"/>
      <c r="G203" s="93"/>
    </row>
    <row r="204" spans="1:14" ht="15.6" customHeight="1" x14ac:dyDescent="0.15">
      <c r="A204" s="96" t="s">
        <v>265</v>
      </c>
      <c r="B204" s="80"/>
      <c r="C204" s="4" t="s">
        <v>96</v>
      </c>
      <c r="D204" s="5">
        <f>D205</f>
        <v>17000</v>
      </c>
      <c r="E204" s="5">
        <f>E205</f>
        <v>16200</v>
      </c>
      <c r="F204" s="5">
        <f t="shared" ref="F204:F212" si="11">D204-E204</f>
        <v>800</v>
      </c>
      <c r="G204" s="7"/>
      <c r="H204" s="1"/>
      <c r="I204" s="1"/>
      <c r="J204" s="1"/>
      <c r="K204" s="1"/>
      <c r="L204" s="1"/>
    </row>
    <row r="205" spans="1:14" ht="15.6" customHeight="1" x14ac:dyDescent="0.15">
      <c r="A205" s="97"/>
      <c r="B205" s="80"/>
      <c r="C205" s="4" t="s">
        <v>96</v>
      </c>
      <c r="D205" s="5">
        <f>D206</f>
        <v>17000</v>
      </c>
      <c r="E205" s="5">
        <f>E206</f>
        <v>16200</v>
      </c>
      <c r="F205" s="5">
        <f t="shared" si="11"/>
        <v>800</v>
      </c>
      <c r="G205" s="7"/>
      <c r="H205" s="1"/>
      <c r="I205" s="1"/>
      <c r="J205" s="1"/>
      <c r="K205" s="1"/>
      <c r="L205" s="1"/>
    </row>
    <row r="206" spans="1:14" ht="15.6" customHeight="1" x14ac:dyDescent="0.15">
      <c r="A206" s="97"/>
      <c r="B206" s="80"/>
      <c r="C206" s="4" t="s">
        <v>99</v>
      </c>
      <c r="D206" s="23">
        <v>17000</v>
      </c>
      <c r="E206" s="23">
        <f>+'補正予算書（部門別）'!F206</f>
        <v>16200</v>
      </c>
      <c r="F206" s="5">
        <f t="shared" si="11"/>
        <v>800</v>
      </c>
      <c r="G206" s="7" t="s">
        <v>279</v>
      </c>
      <c r="H206" s="1"/>
      <c r="I206" s="1"/>
      <c r="J206" s="1"/>
      <c r="K206" s="1"/>
      <c r="L206" s="1"/>
    </row>
    <row r="207" spans="1:14" ht="15.6" customHeight="1" x14ac:dyDescent="0.15">
      <c r="A207" s="97"/>
      <c r="B207" s="80"/>
      <c r="C207" s="4" t="s">
        <v>104</v>
      </c>
      <c r="D207" s="5">
        <f>D208</f>
        <v>0</v>
      </c>
      <c r="E207" s="5">
        <f>E208</f>
        <v>0</v>
      </c>
      <c r="F207" s="5">
        <f>D207-E207</f>
        <v>0</v>
      </c>
      <c r="G207" s="7"/>
    </row>
    <row r="208" spans="1:14" ht="15.6" customHeight="1" x14ac:dyDescent="0.15">
      <c r="A208" s="97"/>
      <c r="B208" s="80"/>
      <c r="C208" s="4" t="s">
        <v>106</v>
      </c>
      <c r="D208" s="20">
        <v>0</v>
      </c>
      <c r="E208" s="20">
        <f>+'補正予算書（部門別）'!F208</f>
        <v>0</v>
      </c>
      <c r="F208" s="5">
        <f>D208-E208</f>
        <v>0</v>
      </c>
      <c r="G208" s="7"/>
    </row>
    <row r="209" spans="1:7" s="1" customFormat="1" ht="15.6" customHeight="1" x14ac:dyDescent="0.15">
      <c r="A209" s="97"/>
      <c r="B209" s="80"/>
      <c r="C209" s="4" t="s">
        <v>5</v>
      </c>
      <c r="D209" s="5">
        <f>D210</f>
        <v>0</v>
      </c>
      <c r="E209" s="5">
        <f>E210</f>
        <v>0</v>
      </c>
      <c r="F209" s="5">
        <f t="shared" si="11"/>
        <v>0</v>
      </c>
      <c r="G209" s="7"/>
    </row>
    <row r="210" spans="1:7" s="1" customFormat="1" ht="15.6" customHeight="1" x14ac:dyDescent="0.15">
      <c r="A210" s="97"/>
      <c r="B210" s="80"/>
      <c r="C210" s="4" t="s">
        <v>6</v>
      </c>
      <c r="D210" s="20">
        <v>0</v>
      </c>
      <c r="E210" s="20">
        <f>+'補正予算書（部門別）'!F210</f>
        <v>0</v>
      </c>
      <c r="F210" s="5">
        <f t="shared" si="11"/>
        <v>0</v>
      </c>
      <c r="G210" s="7"/>
    </row>
    <row r="211" spans="1:7" s="1" customFormat="1" ht="15.6" customHeight="1" x14ac:dyDescent="0.15">
      <c r="A211" s="97"/>
      <c r="B211" s="80"/>
      <c r="C211" s="4" t="s">
        <v>23</v>
      </c>
      <c r="D211" s="5">
        <f>D212</f>
        <v>50</v>
      </c>
      <c r="E211" s="5">
        <f>E212</f>
        <v>50</v>
      </c>
      <c r="F211" s="5">
        <f t="shared" si="11"/>
        <v>0</v>
      </c>
      <c r="G211" s="7"/>
    </row>
    <row r="212" spans="1:7" s="1" customFormat="1" ht="15.6" customHeight="1" x14ac:dyDescent="0.15">
      <c r="A212" s="97"/>
      <c r="B212" s="77"/>
      <c r="C212" s="9" t="s">
        <v>24</v>
      </c>
      <c r="D212" s="19">
        <v>50</v>
      </c>
      <c r="E212" s="19">
        <f>+'補正予算書（部門別）'!F212</f>
        <v>50</v>
      </c>
      <c r="F212" s="13">
        <f t="shared" si="11"/>
        <v>0</v>
      </c>
      <c r="G212" s="11"/>
    </row>
    <row r="213" spans="1:7" s="1" customFormat="1" ht="15.6" customHeight="1" x14ac:dyDescent="0.15">
      <c r="A213" s="97"/>
      <c r="B213" s="77"/>
      <c r="C213" s="9" t="s">
        <v>75</v>
      </c>
      <c r="D213" s="10">
        <f>D209+D207+D204+D211</f>
        <v>17050</v>
      </c>
      <c r="E213" s="10">
        <f>E209+E207+E204+E211</f>
        <v>16250</v>
      </c>
      <c r="F213" s="10">
        <f>F209+F207+F204+F211</f>
        <v>800</v>
      </c>
      <c r="G213" s="11"/>
    </row>
    <row r="214" spans="1:7" s="1" customFormat="1" ht="15.6" customHeight="1" x14ac:dyDescent="0.15">
      <c r="A214" s="97"/>
      <c r="B214" s="80" t="s">
        <v>49</v>
      </c>
      <c r="C214" s="4" t="s">
        <v>26</v>
      </c>
      <c r="D214" s="5">
        <f>SUM(D215:D218)</f>
        <v>5519</v>
      </c>
      <c r="E214" s="5">
        <f>SUM(E215:E218)</f>
        <v>5051</v>
      </c>
      <c r="F214" s="5">
        <f>D214-E214</f>
        <v>468</v>
      </c>
      <c r="G214" s="7"/>
    </row>
    <row r="215" spans="1:7" s="1" customFormat="1" ht="15.6" customHeight="1" x14ac:dyDescent="0.15">
      <c r="A215" s="97"/>
      <c r="B215" s="80"/>
      <c r="C215" s="4" t="s">
        <v>27</v>
      </c>
      <c r="D215" s="20">
        <v>3768</v>
      </c>
      <c r="E215" s="20">
        <f>+'補正予算書（部門別）'!F215</f>
        <v>3825</v>
      </c>
      <c r="F215" s="5">
        <f t="shared" ref="F215:F247" si="12">D215-E215</f>
        <v>-57</v>
      </c>
      <c r="G215" s="65" t="s">
        <v>301</v>
      </c>
    </row>
    <row r="216" spans="1:7" s="1" customFormat="1" ht="15.6" customHeight="1" x14ac:dyDescent="0.15">
      <c r="A216" s="97"/>
      <c r="B216" s="80"/>
      <c r="C216" s="4" t="s">
        <v>28</v>
      </c>
      <c r="D216" s="20">
        <v>1011</v>
      </c>
      <c r="E216" s="20">
        <f>+'補正予算書（部門別）'!F216</f>
        <v>577</v>
      </c>
      <c r="F216" s="5">
        <f t="shared" si="12"/>
        <v>434</v>
      </c>
      <c r="G216" s="7"/>
    </row>
    <row r="217" spans="1:7" s="1" customFormat="1" ht="15.6" customHeight="1" x14ac:dyDescent="0.15">
      <c r="A217" s="97"/>
      <c r="B217" s="80"/>
      <c r="C217" s="4" t="s">
        <v>61</v>
      </c>
      <c r="D217" s="20">
        <v>0</v>
      </c>
      <c r="E217" s="20">
        <f>+'補正予算書（部門別）'!F217</f>
        <v>99</v>
      </c>
      <c r="F217" s="5">
        <f t="shared" si="12"/>
        <v>-99</v>
      </c>
      <c r="G217" s="7"/>
    </row>
    <row r="218" spans="1:7" s="1" customFormat="1" ht="15.6" customHeight="1" x14ac:dyDescent="0.15">
      <c r="A218" s="97"/>
      <c r="B218" s="80"/>
      <c r="C218" s="4" t="s">
        <v>30</v>
      </c>
      <c r="D218" s="20">
        <v>740</v>
      </c>
      <c r="E218" s="20">
        <f>+'補正予算書（部門別）'!F218</f>
        <v>550</v>
      </c>
      <c r="F218" s="5">
        <f t="shared" si="12"/>
        <v>190</v>
      </c>
      <c r="G218" s="7"/>
    </row>
    <row r="219" spans="1:7" s="1" customFormat="1" ht="15.6" customHeight="1" x14ac:dyDescent="0.15">
      <c r="A219" s="97"/>
      <c r="B219" s="80"/>
      <c r="C219" s="4" t="s">
        <v>31</v>
      </c>
      <c r="D219" s="5">
        <f>SUM(D220:D229)</f>
        <v>6345</v>
      </c>
      <c r="E219" s="5">
        <f>SUM(E220:E229)</f>
        <v>5944</v>
      </c>
      <c r="F219" s="5">
        <f t="shared" si="12"/>
        <v>401</v>
      </c>
      <c r="G219" s="7"/>
    </row>
    <row r="220" spans="1:7" s="1" customFormat="1" ht="15.6" customHeight="1" x14ac:dyDescent="0.15">
      <c r="A220" s="97"/>
      <c r="B220" s="80"/>
      <c r="C220" s="4" t="s">
        <v>32</v>
      </c>
      <c r="D220" s="20">
        <v>2820</v>
      </c>
      <c r="E220" s="20">
        <f>+'補正予算書（部門別）'!F220</f>
        <v>2628</v>
      </c>
      <c r="F220" s="5">
        <f t="shared" si="12"/>
        <v>192</v>
      </c>
      <c r="G220" s="7" t="s">
        <v>262</v>
      </c>
    </row>
    <row r="221" spans="1:7" s="1" customFormat="1" ht="15.6" customHeight="1" x14ac:dyDescent="0.15">
      <c r="A221" s="97"/>
      <c r="B221" s="80"/>
      <c r="C221" s="4" t="s">
        <v>63</v>
      </c>
      <c r="D221" s="20">
        <v>0</v>
      </c>
      <c r="E221" s="20">
        <f>+'補正予算書（部門別）'!F221</f>
        <v>0</v>
      </c>
      <c r="F221" s="5">
        <f t="shared" si="12"/>
        <v>0</v>
      </c>
      <c r="G221" s="7"/>
    </row>
    <row r="222" spans="1:7" s="1" customFormat="1" ht="15.6" customHeight="1" x14ac:dyDescent="0.15">
      <c r="A222" s="97"/>
      <c r="B222" s="80"/>
      <c r="C222" s="4" t="s">
        <v>33</v>
      </c>
      <c r="D222" s="20">
        <v>100</v>
      </c>
      <c r="E222" s="20">
        <f>+'補正予算書（部門別）'!F222</f>
        <v>100</v>
      </c>
      <c r="F222" s="5">
        <f t="shared" si="12"/>
        <v>0</v>
      </c>
      <c r="G222" s="7"/>
    </row>
    <row r="223" spans="1:7" s="1" customFormat="1" ht="15.6" customHeight="1" x14ac:dyDescent="0.15">
      <c r="A223" s="97"/>
      <c r="B223" s="80"/>
      <c r="C223" s="4" t="s">
        <v>34</v>
      </c>
      <c r="D223" s="20">
        <v>100</v>
      </c>
      <c r="E223" s="20">
        <f>+'補正予算書（部門別）'!F223</f>
        <v>100</v>
      </c>
      <c r="F223" s="5">
        <f t="shared" si="12"/>
        <v>0</v>
      </c>
      <c r="G223" s="7" t="s">
        <v>234</v>
      </c>
    </row>
    <row r="224" spans="1:7" s="1" customFormat="1" ht="15.6" customHeight="1" x14ac:dyDescent="0.15">
      <c r="A224" s="97"/>
      <c r="B224" s="80"/>
      <c r="C224" s="4" t="s">
        <v>91</v>
      </c>
      <c r="D224" s="20">
        <v>40</v>
      </c>
      <c r="E224" s="20">
        <f>+'補正予算書（部門別）'!F224</f>
        <v>30</v>
      </c>
      <c r="F224" s="5">
        <f t="shared" si="12"/>
        <v>10</v>
      </c>
      <c r="G224" s="7"/>
    </row>
    <row r="225" spans="1:7" s="1" customFormat="1" ht="15.6" customHeight="1" x14ac:dyDescent="0.15">
      <c r="A225" s="97"/>
      <c r="B225" s="80"/>
      <c r="C225" s="4" t="s">
        <v>36</v>
      </c>
      <c r="D225" s="20">
        <v>2540</v>
      </c>
      <c r="E225" s="20">
        <f>+'補正予算書（部門別）'!F225</f>
        <v>2445</v>
      </c>
      <c r="F225" s="5">
        <f t="shared" si="12"/>
        <v>95</v>
      </c>
      <c r="G225" s="7" t="s">
        <v>241</v>
      </c>
    </row>
    <row r="226" spans="1:7" s="1" customFormat="1" ht="15.6" customHeight="1" x14ac:dyDescent="0.15">
      <c r="A226" s="97"/>
      <c r="B226" s="80"/>
      <c r="C226" s="4" t="s">
        <v>37</v>
      </c>
      <c r="D226" s="20">
        <v>55</v>
      </c>
      <c r="E226" s="20">
        <f>+'補正予算書（部門別）'!F226</f>
        <v>55</v>
      </c>
      <c r="F226" s="5">
        <f t="shared" si="12"/>
        <v>0</v>
      </c>
      <c r="G226" s="7"/>
    </row>
    <row r="227" spans="1:7" s="1" customFormat="1" ht="15.6" customHeight="1" x14ac:dyDescent="0.15">
      <c r="A227" s="97"/>
      <c r="B227" s="80"/>
      <c r="C227" s="4" t="s">
        <v>229</v>
      </c>
      <c r="D227" s="20">
        <v>120</v>
      </c>
      <c r="E227" s="20">
        <f>+'補正予算書（部門別）'!F227</f>
        <v>70</v>
      </c>
      <c r="F227" s="5">
        <f t="shared" si="12"/>
        <v>50</v>
      </c>
      <c r="G227" s="7"/>
    </row>
    <row r="228" spans="1:7" s="1" customFormat="1" ht="15.6" customHeight="1" x14ac:dyDescent="0.15">
      <c r="A228" s="97"/>
      <c r="B228" s="80"/>
      <c r="C228" s="4" t="s">
        <v>39</v>
      </c>
      <c r="D228" s="20">
        <v>540</v>
      </c>
      <c r="E228" s="20">
        <f>+'補正予算書（部門別）'!F228</f>
        <v>486</v>
      </c>
      <c r="F228" s="5">
        <f t="shared" si="12"/>
        <v>54</v>
      </c>
      <c r="G228" s="7" t="s">
        <v>310</v>
      </c>
    </row>
    <row r="229" spans="1:7" s="1" customFormat="1" ht="15.6" customHeight="1" x14ac:dyDescent="0.15">
      <c r="A229" s="97"/>
      <c r="B229" s="80"/>
      <c r="C229" s="4" t="s">
        <v>14</v>
      </c>
      <c r="D229" s="20">
        <v>30</v>
      </c>
      <c r="E229" s="20">
        <f>+'補正予算書（部門別）'!F229</f>
        <v>30</v>
      </c>
      <c r="F229" s="5">
        <f t="shared" si="12"/>
        <v>0</v>
      </c>
      <c r="G229" s="7"/>
    </row>
    <row r="230" spans="1:7" s="1" customFormat="1" ht="15.6" customHeight="1" x14ac:dyDescent="0.15">
      <c r="A230" s="97"/>
      <c r="B230" s="80"/>
      <c r="C230" s="4" t="s">
        <v>9</v>
      </c>
      <c r="D230" s="5">
        <f>SUM(D231:D245)</f>
        <v>4894</v>
      </c>
      <c r="E230" s="5">
        <f>SUM(E231:E245)</f>
        <v>4906</v>
      </c>
      <c r="F230" s="5">
        <f>D230-E230</f>
        <v>-12</v>
      </c>
      <c r="G230" s="7"/>
    </row>
    <row r="231" spans="1:7" s="1" customFormat="1" ht="15.6" customHeight="1" x14ac:dyDescent="0.15">
      <c r="A231" s="97"/>
      <c r="B231" s="80"/>
      <c r="C231" s="4" t="s">
        <v>40</v>
      </c>
      <c r="D231" s="20">
        <v>0</v>
      </c>
      <c r="E231" s="20">
        <f>+'補正予算書（部門別）'!F231</f>
        <v>0</v>
      </c>
      <c r="F231" s="5">
        <f t="shared" si="12"/>
        <v>0</v>
      </c>
      <c r="G231" s="7"/>
    </row>
    <row r="232" spans="1:7" s="1" customFormat="1" ht="15.6" customHeight="1" x14ac:dyDescent="0.15">
      <c r="A232" s="97"/>
      <c r="B232" s="80"/>
      <c r="C232" s="4" t="s">
        <v>10</v>
      </c>
      <c r="D232" s="20">
        <v>0</v>
      </c>
      <c r="E232" s="20">
        <f>+'補正予算書（部門別）'!F232</f>
        <v>0</v>
      </c>
      <c r="F232" s="5">
        <f t="shared" si="12"/>
        <v>0</v>
      </c>
      <c r="G232" s="7"/>
    </row>
    <row r="233" spans="1:7" s="1" customFormat="1" ht="15.6" customHeight="1" x14ac:dyDescent="0.15">
      <c r="A233" s="97"/>
      <c r="B233" s="80"/>
      <c r="C233" s="4" t="s">
        <v>41</v>
      </c>
      <c r="D233" s="20">
        <v>0</v>
      </c>
      <c r="E233" s="20">
        <f>+'補正予算書（部門別）'!F233</f>
        <v>0</v>
      </c>
      <c r="F233" s="5">
        <f t="shared" si="12"/>
        <v>0</v>
      </c>
      <c r="G233" s="7"/>
    </row>
    <row r="234" spans="1:7" s="1" customFormat="1" ht="15.6" customHeight="1" x14ac:dyDescent="0.15">
      <c r="A234" s="97"/>
      <c r="B234" s="80"/>
      <c r="C234" s="4" t="s">
        <v>94</v>
      </c>
      <c r="D234" s="20">
        <v>50</v>
      </c>
      <c r="E234" s="20">
        <f>+'補正予算書（部門別）'!F234</f>
        <v>76</v>
      </c>
      <c r="F234" s="5">
        <f t="shared" si="12"/>
        <v>-26</v>
      </c>
      <c r="G234" s="7"/>
    </row>
    <row r="235" spans="1:7" s="1" customFormat="1" ht="15.6" customHeight="1" x14ac:dyDescent="0.15">
      <c r="A235" s="97"/>
      <c r="B235" s="80"/>
      <c r="C235" s="4" t="s">
        <v>36</v>
      </c>
      <c r="D235" s="20">
        <v>0</v>
      </c>
      <c r="E235" s="20">
        <f>+'補正予算書（部門別）'!F235</f>
        <v>0</v>
      </c>
      <c r="F235" s="5">
        <f t="shared" si="12"/>
        <v>0</v>
      </c>
      <c r="G235" s="7"/>
    </row>
    <row r="236" spans="1:7" s="1" customFormat="1" ht="15.6" customHeight="1" x14ac:dyDescent="0.15">
      <c r="A236" s="97"/>
      <c r="B236" s="80"/>
      <c r="C236" s="4" t="s">
        <v>43</v>
      </c>
      <c r="D236" s="20">
        <v>450</v>
      </c>
      <c r="E236" s="20">
        <f>+'補正予算書（部門別）'!F236</f>
        <v>293</v>
      </c>
      <c r="F236" s="5">
        <f t="shared" si="12"/>
        <v>157</v>
      </c>
      <c r="G236" s="7"/>
    </row>
    <row r="237" spans="1:7" s="1" customFormat="1" ht="15.6" customHeight="1" x14ac:dyDescent="0.15">
      <c r="A237" s="97"/>
      <c r="B237" s="80"/>
      <c r="C237" s="4" t="s">
        <v>11</v>
      </c>
      <c r="D237" s="20">
        <v>110</v>
      </c>
      <c r="E237" s="20">
        <f>+'補正予算書（部門別）'!F237</f>
        <v>113</v>
      </c>
      <c r="F237" s="5">
        <f t="shared" si="12"/>
        <v>-3</v>
      </c>
      <c r="G237" s="7" t="s">
        <v>263</v>
      </c>
    </row>
    <row r="238" spans="1:7" s="1" customFormat="1" ht="15.6" customHeight="1" x14ac:dyDescent="0.15">
      <c r="A238" s="97"/>
      <c r="B238" s="80"/>
      <c r="C238" s="4" t="s">
        <v>232</v>
      </c>
      <c r="D238" s="20">
        <v>2</v>
      </c>
      <c r="E238" s="20">
        <f>+'補正予算書（部門別）'!F238</f>
        <v>1</v>
      </c>
      <c r="F238" s="5">
        <f t="shared" si="12"/>
        <v>1</v>
      </c>
      <c r="G238" s="7"/>
    </row>
    <row r="239" spans="1:7" s="1" customFormat="1" ht="15.6" customHeight="1" x14ac:dyDescent="0.15">
      <c r="A239" s="97"/>
      <c r="B239" s="80"/>
      <c r="C239" s="4" t="s">
        <v>12</v>
      </c>
      <c r="D239" s="20">
        <v>3400</v>
      </c>
      <c r="E239" s="20">
        <f>+'補正予算書（部門別）'!F239</f>
        <v>3360</v>
      </c>
      <c r="F239" s="5">
        <f t="shared" si="12"/>
        <v>40</v>
      </c>
      <c r="G239" s="7" t="s">
        <v>318</v>
      </c>
    </row>
    <row r="240" spans="1:7" s="1" customFormat="1" ht="15.6" customHeight="1" x14ac:dyDescent="0.15">
      <c r="A240" s="97"/>
      <c r="B240" s="80"/>
      <c r="C240" s="4" t="s">
        <v>13</v>
      </c>
      <c r="D240" s="20">
        <v>10</v>
      </c>
      <c r="E240" s="20">
        <f>+'補正予算書（部門別）'!F240</f>
        <v>12</v>
      </c>
      <c r="F240" s="5">
        <f t="shared" si="12"/>
        <v>-2</v>
      </c>
      <c r="G240" s="7"/>
    </row>
    <row r="241" spans="1:14" ht="15.6" customHeight="1" x14ac:dyDescent="0.15">
      <c r="A241" s="97"/>
      <c r="B241" s="80"/>
      <c r="C241" s="4" t="s">
        <v>230</v>
      </c>
      <c r="D241" s="20">
        <v>322</v>
      </c>
      <c r="E241" s="20">
        <f>+'補正予算書（部門別）'!F241</f>
        <v>324</v>
      </c>
      <c r="F241" s="5">
        <f t="shared" si="12"/>
        <v>-2</v>
      </c>
      <c r="G241" s="7" t="s">
        <v>259</v>
      </c>
    </row>
    <row r="242" spans="1:14" ht="15.6" customHeight="1" x14ac:dyDescent="0.15">
      <c r="A242" s="97"/>
      <c r="B242" s="80"/>
      <c r="C242" s="4" t="s">
        <v>92</v>
      </c>
      <c r="D242" s="20">
        <v>480</v>
      </c>
      <c r="E242" s="20">
        <f>+'補正予算書（部門別）'!F242</f>
        <v>662</v>
      </c>
      <c r="F242" s="5">
        <f t="shared" si="12"/>
        <v>-182</v>
      </c>
      <c r="G242" s="7"/>
    </row>
    <row r="243" spans="1:14" ht="15.6" customHeight="1" x14ac:dyDescent="0.15">
      <c r="A243" s="97"/>
      <c r="B243" s="80"/>
      <c r="C243" s="4" t="s">
        <v>45</v>
      </c>
      <c r="D243" s="20">
        <v>20</v>
      </c>
      <c r="E243" s="20">
        <f>+'補正予算書（部門別）'!F243</f>
        <v>10</v>
      </c>
      <c r="F243" s="5">
        <f t="shared" si="12"/>
        <v>10</v>
      </c>
      <c r="G243" s="7" t="s">
        <v>245</v>
      </c>
    </row>
    <row r="244" spans="1:14" ht="15.6" customHeight="1" x14ac:dyDescent="0.15">
      <c r="A244" s="97"/>
      <c r="B244" s="80"/>
      <c r="C244" s="4" t="s">
        <v>93</v>
      </c>
      <c r="D244" s="20">
        <v>20</v>
      </c>
      <c r="E244" s="20">
        <f>+'補正予算書（部門別）'!F244</f>
        <v>25</v>
      </c>
      <c r="F244" s="5">
        <f t="shared" si="12"/>
        <v>-5</v>
      </c>
      <c r="G244" s="7"/>
    </row>
    <row r="245" spans="1:14" ht="15.6" customHeight="1" x14ac:dyDescent="0.15">
      <c r="A245" s="97"/>
      <c r="B245" s="80"/>
      <c r="C245" s="4" t="s">
        <v>14</v>
      </c>
      <c r="D245" s="20">
        <v>30</v>
      </c>
      <c r="E245" s="20">
        <f>+'補正予算書（部門別）'!F245</f>
        <v>30</v>
      </c>
      <c r="F245" s="5">
        <f t="shared" si="12"/>
        <v>0</v>
      </c>
      <c r="G245" s="7"/>
    </row>
    <row r="246" spans="1:14" ht="15.6" customHeight="1" x14ac:dyDescent="0.15">
      <c r="A246" s="97"/>
      <c r="B246" s="80"/>
      <c r="C246" s="4" t="s">
        <v>47</v>
      </c>
      <c r="D246" s="5">
        <f>SUM(D247)</f>
        <v>535</v>
      </c>
      <c r="E246" s="5">
        <f>SUM(E247)</f>
        <v>477</v>
      </c>
      <c r="F246" s="5">
        <f t="shared" si="12"/>
        <v>58</v>
      </c>
      <c r="G246" s="7"/>
    </row>
    <row r="247" spans="1:14" ht="15.6" customHeight="1" x14ac:dyDescent="0.15">
      <c r="A247" s="97"/>
      <c r="B247" s="77"/>
      <c r="C247" s="9" t="s">
        <v>48</v>
      </c>
      <c r="D247" s="19">
        <v>535</v>
      </c>
      <c r="E247" s="24">
        <f>+'補正予算書（部門別）'!F247</f>
        <v>477</v>
      </c>
      <c r="F247" s="5">
        <f t="shared" si="12"/>
        <v>58</v>
      </c>
      <c r="G247" s="38" t="s">
        <v>278</v>
      </c>
    </row>
    <row r="248" spans="1:14" ht="15.6" customHeight="1" x14ac:dyDescent="0.15">
      <c r="A248" s="97"/>
      <c r="B248" s="77"/>
      <c r="C248" s="9" t="s">
        <v>76</v>
      </c>
      <c r="D248" s="10">
        <f>D214+D219+D230+D246</f>
        <v>17293</v>
      </c>
      <c r="E248" s="10">
        <f>E214+E219+E230+E246</f>
        <v>16378</v>
      </c>
      <c r="F248" s="16">
        <f>D248-E248</f>
        <v>915</v>
      </c>
      <c r="G248" s="11"/>
    </row>
    <row r="249" spans="1:14" ht="15.6" customHeight="1" x14ac:dyDescent="0.15">
      <c r="A249" s="98"/>
      <c r="B249" s="71" t="s">
        <v>85</v>
      </c>
      <c r="C249" s="71" t="s">
        <v>74</v>
      </c>
      <c r="D249" s="10">
        <f>D213-D248</f>
        <v>-243</v>
      </c>
      <c r="E249" s="10">
        <f>E213-E248</f>
        <v>-128</v>
      </c>
      <c r="F249" s="10">
        <f>F213-F248</f>
        <v>-115</v>
      </c>
      <c r="G249" s="11"/>
    </row>
    <row r="250" spans="1:14" ht="15.6" customHeight="1" x14ac:dyDescent="0.15">
      <c r="A250" s="59"/>
      <c r="B250" s="83" t="s">
        <v>8</v>
      </c>
      <c r="C250" s="4" t="s">
        <v>290</v>
      </c>
      <c r="D250" s="5">
        <v>0</v>
      </c>
      <c r="E250" s="5">
        <f>'補正予算書（部門別）'!F250</f>
        <v>0</v>
      </c>
      <c r="F250" s="5">
        <f>D250-E250</f>
        <v>0</v>
      </c>
      <c r="G250" s="7"/>
      <c r="H250" s="34"/>
      <c r="M250" s="18"/>
      <c r="N250" s="18"/>
    </row>
    <row r="251" spans="1:14" ht="15.6" customHeight="1" x14ac:dyDescent="0.15">
      <c r="A251" s="59"/>
      <c r="B251" s="84"/>
      <c r="C251" s="4" t="s">
        <v>291</v>
      </c>
      <c r="D251" s="5">
        <v>0</v>
      </c>
      <c r="E251" s="5">
        <f>'補正予算書（部門別）'!F251</f>
        <v>0</v>
      </c>
      <c r="F251" s="5">
        <f t="shared" ref="F251:F253" si="13">D251-E251</f>
        <v>0</v>
      </c>
      <c r="G251" s="27"/>
      <c r="H251" s="34"/>
      <c r="M251" s="18"/>
      <c r="N251" s="18"/>
    </row>
    <row r="252" spans="1:14" ht="15.6" customHeight="1" x14ac:dyDescent="0.15">
      <c r="A252" s="59"/>
      <c r="B252" s="84"/>
      <c r="C252" s="4" t="s">
        <v>292</v>
      </c>
      <c r="D252" s="5">
        <v>0</v>
      </c>
      <c r="E252" s="5">
        <f>'補正予算書（部門別）'!F252</f>
        <v>0</v>
      </c>
      <c r="F252" s="5">
        <f t="shared" si="13"/>
        <v>0</v>
      </c>
      <c r="G252" s="7"/>
      <c r="H252" s="34"/>
      <c r="M252" s="18"/>
      <c r="N252" s="18"/>
    </row>
    <row r="253" spans="1:14" ht="15.6" customHeight="1" x14ac:dyDescent="0.15">
      <c r="A253" s="59"/>
      <c r="B253" s="84"/>
      <c r="C253" s="4" t="s">
        <v>293</v>
      </c>
      <c r="D253" s="5">
        <v>0</v>
      </c>
      <c r="E253" s="5">
        <f>'補正予算書（部門別）'!F253</f>
        <v>0</v>
      </c>
      <c r="F253" s="5">
        <f t="shared" si="13"/>
        <v>0</v>
      </c>
      <c r="G253" s="7"/>
      <c r="H253" s="34"/>
      <c r="M253" s="18"/>
      <c r="N253" s="18"/>
    </row>
    <row r="254" spans="1:14" ht="15.6" customHeight="1" x14ac:dyDescent="0.15">
      <c r="A254" s="59"/>
      <c r="B254" s="85"/>
      <c r="C254" s="60" t="s">
        <v>282</v>
      </c>
      <c r="D254" s="12">
        <f>SUM(D250+D252)</f>
        <v>0</v>
      </c>
      <c r="E254" s="12">
        <f>SUM(E250+E252)</f>
        <v>0</v>
      </c>
      <c r="F254" s="16">
        <f t="shared" ref="F254:F260" si="14">D254-E254</f>
        <v>0</v>
      </c>
      <c r="G254" s="17"/>
      <c r="H254" s="34"/>
      <c r="M254" s="18"/>
      <c r="N254" s="18"/>
    </row>
    <row r="255" spans="1:14" ht="15.6" customHeight="1" x14ac:dyDescent="0.15">
      <c r="A255" s="74" t="s">
        <v>74</v>
      </c>
      <c r="B255" s="80" t="s">
        <v>53</v>
      </c>
      <c r="C255" s="4" t="s">
        <v>51</v>
      </c>
      <c r="D255" s="5">
        <f>SUM(D256)</f>
        <v>2473</v>
      </c>
      <c r="E255" s="5">
        <f>SUM(E256)</f>
        <v>2934</v>
      </c>
      <c r="F255" s="5">
        <f t="shared" si="14"/>
        <v>-461</v>
      </c>
      <c r="G255" s="7"/>
    </row>
    <row r="256" spans="1:14" ht="15.6" customHeight="1" x14ac:dyDescent="0.15">
      <c r="A256" s="75"/>
      <c r="B256" s="77"/>
      <c r="C256" s="53" t="s">
        <v>52</v>
      </c>
      <c r="D256" s="20">
        <v>2473</v>
      </c>
      <c r="E256" s="20">
        <f>+'補正予算書（部門別）'!F256</f>
        <v>2934</v>
      </c>
      <c r="F256" s="5">
        <f t="shared" si="14"/>
        <v>-461</v>
      </c>
      <c r="G256" s="7" t="s">
        <v>277</v>
      </c>
    </row>
    <row r="257" spans="1:14" ht="15.6" customHeight="1" x14ac:dyDescent="0.15">
      <c r="A257" s="75"/>
      <c r="B257" s="77"/>
      <c r="C257" s="53" t="s">
        <v>286</v>
      </c>
      <c r="D257" s="49">
        <f>D258</f>
        <v>0</v>
      </c>
      <c r="E257" s="49">
        <f>'補正予算書（部門別）'!F257</f>
        <v>0</v>
      </c>
      <c r="F257" s="5">
        <f t="shared" si="14"/>
        <v>0</v>
      </c>
      <c r="G257" s="7"/>
    </row>
    <row r="258" spans="1:14" ht="15.6" customHeight="1" x14ac:dyDescent="0.15">
      <c r="A258" s="75"/>
      <c r="B258" s="77"/>
      <c r="C258" s="53" t="s">
        <v>294</v>
      </c>
      <c r="D258" s="20">
        <v>0</v>
      </c>
      <c r="E258" s="49">
        <f>'補正予算書（部門別）'!F258</f>
        <v>0</v>
      </c>
      <c r="F258" s="5">
        <f t="shared" si="14"/>
        <v>0</v>
      </c>
      <c r="G258" s="7"/>
    </row>
    <row r="259" spans="1:14" ht="15.6" customHeight="1" x14ac:dyDescent="0.15">
      <c r="A259" s="75"/>
      <c r="B259" s="77"/>
      <c r="C259" s="60" t="s">
        <v>84</v>
      </c>
      <c r="D259" s="12">
        <f>D255+D257</f>
        <v>2473</v>
      </c>
      <c r="E259" s="12">
        <f>E255+E257</f>
        <v>2934</v>
      </c>
      <c r="F259" s="16">
        <f t="shared" si="14"/>
        <v>-461</v>
      </c>
      <c r="G259" s="17"/>
    </row>
    <row r="260" spans="1:14" ht="15.6" customHeight="1" x14ac:dyDescent="0.15">
      <c r="A260" s="75"/>
      <c r="B260" s="71" t="s">
        <v>83</v>
      </c>
      <c r="C260" s="71" t="s">
        <v>74</v>
      </c>
      <c r="D260" s="10">
        <f>SUM(D254-D259)</f>
        <v>-2473</v>
      </c>
      <c r="E260" s="10">
        <f>SUM(E254-E259)</f>
        <v>-2934</v>
      </c>
      <c r="F260" s="16">
        <f t="shared" si="14"/>
        <v>461</v>
      </c>
      <c r="G260" s="11"/>
    </row>
    <row r="261" spans="1:14" ht="15.6" customHeight="1" x14ac:dyDescent="0.15">
      <c r="A261" s="28"/>
      <c r="B261" s="80" t="s">
        <v>8</v>
      </c>
      <c r="C261" s="4" t="s">
        <v>19</v>
      </c>
      <c r="D261" s="5">
        <f>SUM(D262)</f>
        <v>0</v>
      </c>
      <c r="E261" s="5">
        <f>SUM(E262)</f>
        <v>0</v>
      </c>
      <c r="F261" s="5">
        <f>SUM(F262)</f>
        <v>0</v>
      </c>
      <c r="G261" s="7"/>
    </row>
    <row r="262" spans="1:14" ht="15.6" customHeight="1" x14ac:dyDescent="0.15">
      <c r="A262" s="28"/>
      <c r="B262" s="77"/>
      <c r="C262" s="9" t="s">
        <v>20</v>
      </c>
      <c r="D262" s="19">
        <v>0</v>
      </c>
      <c r="E262" s="19">
        <f>+'補正予算書（部門別）'!F262</f>
        <v>0</v>
      </c>
      <c r="F262" s="10">
        <f>D262-E262</f>
        <v>0</v>
      </c>
      <c r="G262" s="11"/>
    </row>
    <row r="263" spans="1:14" ht="15.6" customHeight="1" x14ac:dyDescent="0.15">
      <c r="A263" s="28"/>
      <c r="B263" s="77"/>
      <c r="C263" s="9" t="s">
        <v>78</v>
      </c>
      <c r="D263" s="19">
        <f>D261</f>
        <v>0</v>
      </c>
      <c r="E263" s="19">
        <f>E261</f>
        <v>0</v>
      </c>
      <c r="F263" s="10">
        <f>F261</f>
        <v>0</v>
      </c>
      <c r="G263" s="11"/>
    </row>
    <row r="264" spans="1:14" ht="15.6" customHeight="1" x14ac:dyDescent="0.15">
      <c r="A264" s="74"/>
      <c r="B264" s="80" t="s">
        <v>86</v>
      </c>
      <c r="C264" s="4" t="s">
        <v>71</v>
      </c>
      <c r="D264" s="5">
        <f>D265</f>
        <v>0</v>
      </c>
      <c r="E264" s="5">
        <f>E265</f>
        <v>0</v>
      </c>
      <c r="F264" s="5">
        <f>F265</f>
        <v>0</v>
      </c>
      <c r="G264" s="7"/>
    </row>
    <row r="265" spans="1:14" ht="15.6" customHeight="1" x14ac:dyDescent="0.15">
      <c r="A265" s="75"/>
      <c r="B265" s="77"/>
      <c r="C265" s="9" t="s">
        <v>72</v>
      </c>
      <c r="D265" s="19">
        <v>0</v>
      </c>
      <c r="E265" s="19">
        <f>+'補正予算書（部門別）'!F265</f>
        <v>0</v>
      </c>
      <c r="F265" s="10">
        <f>D265-E265</f>
        <v>0</v>
      </c>
      <c r="G265" s="11"/>
    </row>
    <row r="266" spans="1:14" ht="15.6" customHeight="1" x14ac:dyDescent="0.15">
      <c r="A266" s="75"/>
      <c r="B266" s="77"/>
      <c r="C266" s="9" t="s">
        <v>87</v>
      </c>
      <c r="D266" s="10">
        <f>D264</f>
        <v>0</v>
      </c>
      <c r="E266" s="10">
        <f>E264</f>
        <v>0</v>
      </c>
      <c r="F266" s="10">
        <f>F264</f>
        <v>0</v>
      </c>
      <c r="G266" s="11"/>
    </row>
    <row r="267" spans="1:14" ht="15.6" customHeight="1" x14ac:dyDescent="0.15">
      <c r="A267" s="75"/>
      <c r="B267" s="71" t="s">
        <v>79</v>
      </c>
      <c r="C267" s="71" t="s">
        <v>74</v>
      </c>
      <c r="D267" s="10">
        <f>D263-D266</f>
        <v>0</v>
      </c>
      <c r="E267" s="10">
        <f>E263-E266</f>
        <v>0</v>
      </c>
      <c r="F267" s="10">
        <f>F263-F266</f>
        <v>0</v>
      </c>
      <c r="G267" s="11"/>
    </row>
    <row r="268" spans="1:14" ht="15.6" customHeight="1" x14ac:dyDescent="0.15">
      <c r="A268" s="70" t="s">
        <v>80</v>
      </c>
      <c r="B268" s="71"/>
      <c r="C268" s="71" t="s">
        <v>74</v>
      </c>
      <c r="D268" s="29">
        <v>0</v>
      </c>
      <c r="E268" s="29">
        <f>+'補正予算書（部門別）'!F268</f>
        <v>0</v>
      </c>
      <c r="F268" s="10">
        <f>D268-E268</f>
        <v>0</v>
      </c>
      <c r="G268" s="11"/>
    </row>
    <row r="269" spans="1:14" ht="15.6" customHeight="1" x14ac:dyDescent="0.15">
      <c r="A269" s="81" t="s">
        <v>81</v>
      </c>
      <c r="B269" s="82"/>
      <c r="C269" s="82" t="s">
        <v>74</v>
      </c>
      <c r="D269" s="12">
        <f>D249+D260+D267-D268</f>
        <v>-2716</v>
      </c>
      <c r="E269" s="12">
        <f>E249+E260+E267-E268</f>
        <v>-3062</v>
      </c>
      <c r="F269" s="12">
        <f>F249+F260+F267-F268</f>
        <v>346</v>
      </c>
      <c r="G269" s="17"/>
    </row>
    <row r="270" spans="1:14" ht="15.6" customHeight="1" x14ac:dyDescent="0.15">
      <c r="A270" s="81" t="s">
        <v>261</v>
      </c>
      <c r="B270" s="82"/>
      <c r="C270" s="82" t="s">
        <v>18</v>
      </c>
      <c r="D270" s="22">
        <f>E271</f>
        <v>-8535</v>
      </c>
      <c r="E270" s="22">
        <f>'補正予算書（部門別）'!F270</f>
        <v>-5473</v>
      </c>
      <c r="F270" s="10">
        <f>D270-E270</f>
        <v>-3062</v>
      </c>
      <c r="G270" s="17"/>
      <c r="M270" s="18"/>
      <c r="N270" s="18"/>
    </row>
    <row r="271" spans="1:14" ht="15.6" customHeight="1" thickBot="1" x14ac:dyDescent="0.2">
      <c r="A271" s="72" t="s">
        <v>88</v>
      </c>
      <c r="B271" s="73"/>
      <c r="C271" s="73" t="s">
        <v>74</v>
      </c>
      <c r="D271" s="30">
        <f>D269+D270</f>
        <v>-11251</v>
      </c>
      <c r="E271" s="30">
        <f>E269+E270</f>
        <v>-8535</v>
      </c>
      <c r="F271" s="25">
        <f>D271-E271</f>
        <v>-2716</v>
      </c>
      <c r="G271" s="15"/>
    </row>
  </sheetData>
  <mergeCells count="89">
    <mergeCell ref="A3:G3"/>
    <mergeCell ref="A5:G5"/>
    <mergeCell ref="A7:C8"/>
    <mergeCell ref="D7:D8"/>
    <mergeCell ref="E7:E8"/>
    <mergeCell ref="F7:F8"/>
    <mergeCell ref="G7:G8"/>
    <mergeCell ref="A9:A24"/>
    <mergeCell ref="B9:B13"/>
    <mergeCell ref="B14:B23"/>
    <mergeCell ref="B24:C24"/>
    <mergeCell ref="A25:A31"/>
    <mergeCell ref="B25:B27"/>
    <mergeCell ref="B28:B29"/>
    <mergeCell ref="B31:C31"/>
    <mergeCell ref="A42:C43"/>
    <mergeCell ref="D42:D43"/>
    <mergeCell ref="E42:E43"/>
    <mergeCell ref="F42:F43"/>
    <mergeCell ref="G42:G43"/>
    <mergeCell ref="A32:C32"/>
    <mergeCell ref="A33:C33"/>
    <mergeCell ref="A35:C35"/>
    <mergeCell ref="A38:G38"/>
    <mergeCell ref="A40:G40"/>
    <mergeCell ref="A34:C34"/>
    <mergeCell ref="A105:C105"/>
    <mergeCell ref="A44:A85"/>
    <mergeCell ref="B44:B52"/>
    <mergeCell ref="B53:B84"/>
    <mergeCell ref="B85:C85"/>
    <mergeCell ref="A91:A96"/>
    <mergeCell ref="B91:B95"/>
    <mergeCell ref="B96:C96"/>
    <mergeCell ref="A97:A103"/>
    <mergeCell ref="B97:B99"/>
    <mergeCell ref="B100:B101"/>
    <mergeCell ref="B103:C103"/>
    <mergeCell ref="A104:C104"/>
    <mergeCell ref="B86:B90"/>
    <mergeCell ref="A107:C107"/>
    <mergeCell ref="A110:G110"/>
    <mergeCell ref="A112:G112"/>
    <mergeCell ref="A114:C115"/>
    <mergeCell ref="D114:D115"/>
    <mergeCell ref="E114:E115"/>
    <mergeCell ref="F114:F115"/>
    <mergeCell ref="G114:G115"/>
    <mergeCell ref="A193:C193"/>
    <mergeCell ref="A116:A167"/>
    <mergeCell ref="B116:B127"/>
    <mergeCell ref="B128:B166"/>
    <mergeCell ref="B167:C167"/>
    <mergeCell ref="A175:A182"/>
    <mergeCell ref="B175:B181"/>
    <mergeCell ref="B182:C182"/>
    <mergeCell ref="B183:B185"/>
    <mergeCell ref="A186:A191"/>
    <mergeCell ref="B186:B190"/>
    <mergeCell ref="B191:C191"/>
    <mergeCell ref="A192:C192"/>
    <mergeCell ref="B168:B174"/>
    <mergeCell ref="B255:B259"/>
    <mergeCell ref="B260:C260"/>
    <mergeCell ref="A195:C195"/>
    <mergeCell ref="A198:G198"/>
    <mergeCell ref="A200:G200"/>
    <mergeCell ref="A202:C203"/>
    <mergeCell ref="D202:D203"/>
    <mergeCell ref="E202:E203"/>
    <mergeCell ref="F202:F203"/>
    <mergeCell ref="G202:G203"/>
    <mergeCell ref="B250:B254"/>
    <mergeCell ref="G116:G117"/>
    <mergeCell ref="A106:C106"/>
    <mergeCell ref="A194:C194"/>
    <mergeCell ref="A270:C270"/>
    <mergeCell ref="A271:C271"/>
    <mergeCell ref="B261:B263"/>
    <mergeCell ref="A264:A267"/>
    <mergeCell ref="B264:B266"/>
    <mergeCell ref="B267:C267"/>
    <mergeCell ref="A268:C268"/>
    <mergeCell ref="A269:C269"/>
    <mergeCell ref="A204:A249"/>
    <mergeCell ref="B204:B213"/>
    <mergeCell ref="B214:B248"/>
    <mergeCell ref="B249:C249"/>
    <mergeCell ref="A255:A260"/>
  </mergeCells>
  <phoneticPr fontId="1"/>
  <pageMargins left="0.78740157480314965" right="0.31496062992125984" top="0.43307086614173229" bottom="0.39370078740157483" header="0.23622047244094491" footer="0.19685039370078741"/>
  <pageSetup paperSize="9" scale="71" fitToHeight="0" orientation="portrait" r:id="rId1"/>
  <rowBreaks count="4" manualBreakCount="4">
    <brk id="35" max="16383" man="1"/>
    <brk id="107" max="16383" man="1"/>
    <brk id="182" max="6" man="1"/>
    <brk id="195" max="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0"/>
  <sheetViews>
    <sheetView showGridLines="0" view="pageBreakPreview" topLeftCell="A42" zoomScaleNormal="100" zoomScaleSheetLayoutView="100" workbookViewId="0">
      <selection activeCell="C62" sqref="A62:XFD62"/>
    </sheetView>
  </sheetViews>
  <sheetFormatPr defaultRowHeight="13.5" x14ac:dyDescent="0.15"/>
  <cols>
    <col min="1" max="2" width="3.625" style="1" customWidth="1"/>
    <col min="3" max="3" width="48.375" style="1" customWidth="1"/>
    <col min="4" max="6" width="15.125" style="1" customWidth="1"/>
    <col min="7" max="7" width="31.75" style="1" customWidth="1"/>
    <col min="8" max="16384" width="9" style="1"/>
  </cols>
  <sheetData>
    <row r="1" spans="1:7" ht="15.6" customHeight="1" x14ac:dyDescent="0.15"/>
    <row r="2" spans="1:7" ht="15.6" customHeight="1" x14ac:dyDescent="0.15">
      <c r="A2" s="2" t="s">
        <v>0</v>
      </c>
    </row>
    <row r="3" spans="1:7" ht="17.25" customHeight="1" x14ac:dyDescent="0.15">
      <c r="A3" s="99" t="s">
        <v>271</v>
      </c>
      <c r="B3" s="99"/>
      <c r="C3" s="99"/>
      <c r="D3" s="99"/>
      <c r="E3" s="99"/>
      <c r="F3" s="99"/>
      <c r="G3" s="99"/>
    </row>
    <row r="4" spans="1:7" ht="15.6" customHeight="1" x14ac:dyDescent="0.15"/>
    <row r="5" spans="1:7" ht="15.6" customHeight="1" x14ac:dyDescent="0.15">
      <c r="A5" s="87"/>
      <c r="B5" s="87"/>
      <c r="C5" s="87"/>
      <c r="D5" s="87"/>
      <c r="E5" s="87"/>
      <c r="F5" s="87"/>
      <c r="G5" s="87"/>
    </row>
    <row r="6" spans="1:7" ht="24" customHeight="1" thickBot="1" x14ac:dyDescent="0.2">
      <c r="A6" s="2" t="s">
        <v>90</v>
      </c>
      <c r="G6" s="3" t="s">
        <v>1</v>
      </c>
    </row>
    <row r="7" spans="1:7" ht="15.6" customHeight="1" x14ac:dyDescent="0.15">
      <c r="A7" s="88" t="s">
        <v>3</v>
      </c>
      <c r="B7" s="89"/>
      <c r="C7" s="89"/>
      <c r="D7" s="89" t="s">
        <v>95</v>
      </c>
      <c r="E7" s="104" t="s">
        <v>100</v>
      </c>
      <c r="F7" s="104" t="s">
        <v>101</v>
      </c>
      <c r="G7" s="92" t="s">
        <v>4</v>
      </c>
    </row>
    <row r="8" spans="1:7" ht="15.6" customHeight="1" x14ac:dyDescent="0.15">
      <c r="A8" s="90"/>
      <c r="B8" s="91"/>
      <c r="C8" s="91"/>
      <c r="D8" s="91"/>
      <c r="E8" s="105"/>
      <c r="F8" s="105"/>
      <c r="G8" s="93"/>
    </row>
    <row r="9" spans="1:7" ht="15.6" customHeight="1" x14ac:dyDescent="0.15">
      <c r="A9" s="74" t="s">
        <v>50</v>
      </c>
      <c r="B9" s="80" t="s">
        <v>25</v>
      </c>
      <c r="C9" s="4" t="s">
        <v>22</v>
      </c>
      <c r="D9" s="5">
        <f>'補正予算書（部門別）'!D116</f>
        <v>50640</v>
      </c>
      <c r="E9" s="5">
        <f>'補正予算書（部門別）'!E116</f>
        <v>0</v>
      </c>
      <c r="F9" s="5">
        <f>'補正予算書（部門別）'!F116</f>
        <v>50640</v>
      </c>
      <c r="G9" s="7"/>
    </row>
    <row r="10" spans="1:7" ht="15.6" customHeight="1" x14ac:dyDescent="0.15">
      <c r="A10" s="74"/>
      <c r="B10" s="80"/>
      <c r="C10" s="4" t="s">
        <v>55</v>
      </c>
      <c r="D10" s="5">
        <f>'補正予算書（部門別）'!D117</f>
        <v>50640</v>
      </c>
      <c r="E10" s="5">
        <f>'補正予算書（部門別）'!E117</f>
        <v>0</v>
      </c>
      <c r="F10" s="5">
        <f>'補正予算書（部門別）'!F117</f>
        <v>50640</v>
      </c>
      <c r="G10" s="7"/>
    </row>
    <row r="11" spans="1:7" ht="15.6" customHeight="1" x14ac:dyDescent="0.15">
      <c r="A11" s="74"/>
      <c r="B11" s="80"/>
      <c r="C11" s="4" t="s">
        <v>56</v>
      </c>
      <c r="D11" s="5">
        <f>'補正予算書（部門別）'!D118</f>
        <v>43200</v>
      </c>
      <c r="E11" s="5">
        <f>'補正予算書（部門別）'!E118</f>
        <v>0</v>
      </c>
      <c r="F11" s="5">
        <f>'補正予算書（部門別）'!F118</f>
        <v>43200</v>
      </c>
      <c r="G11" s="7"/>
    </row>
    <row r="12" spans="1:7" ht="15.6" customHeight="1" x14ac:dyDescent="0.15">
      <c r="A12" s="74"/>
      <c r="B12" s="80"/>
      <c r="C12" s="4" t="s">
        <v>57</v>
      </c>
      <c r="D12" s="5">
        <f>'補正予算書（部門別）'!D119</f>
        <v>43200</v>
      </c>
      <c r="E12" s="5">
        <f>'補正予算書（部門別）'!E119</f>
        <v>0</v>
      </c>
      <c r="F12" s="5">
        <f>'補正予算書（部門別）'!F119</f>
        <v>43200</v>
      </c>
      <c r="G12" s="7"/>
    </row>
    <row r="13" spans="1:7" ht="15.6" customHeight="1" x14ac:dyDescent="0.15">
      <c r="A13" s="74"/>
      <c r="B13" s="80"/>
      <c r="C13" s="4" t="s">
        <v>58</v>
      </c>
      <c r="D13" s="5">
        <f>'補正予算書（部門別）'!D120</f>
        <v>7440</v>
      </c>
      <c r="E13" s="5">
        <f>'補正予算書（部門別）'!E120</f>
        <v>0</v>
      </c>
      <c r="F13" s="5">
        <f>'補正予算書（部門別）'!F120</f>
        <v>7440</v>
      </c>
      <c r="G13" s="7"/>
    </row>
    <row r="14" spans="1:7" ht="15.6" customHeight="1" x14ac:dyDescent="0.15">
      <c r="A14" s="74"/>
      <c r="B14" s="80"/>
      <c r="C14" s="4" t="s">
        <v>59</v>
      </c>
      <c r="D14" s="5">
        <f>'補正予算書（部門別）'!D121</f>
        <v>240</v>
      </c>
      <c r="E14" s="5">
        <f>'補正予算書（部門別）'!E121</f>
        <v>0</v>
      </c>
      <c r="F14" s="5">
        <f>'補正予算書（部門別）'!F121</f>
        <v>240</v>
      </c>
      <c r="G14" s="7"/>
    </row>
    <row r="15" spans="1:7" ht="15.6" customHeight="1" x14ac:dyDescent="0.15">
      <c r="A15" s="74"/>
      <c r="B15" s="80"/>
      <c r="C15" s="4" t="s">
        <v>60</v>
      </c>
      <c r="D15" s="5">
        <f>'補正予算書（部門別）'!D122</f>
        <v>7200</v>
      </c>
      <c r="E15" s="5">
        <f>'補正予算書（部門別）'!E122</f>
        <v>0</v>
      </c>
      <c r="F15" s="5">
        <f>'補正予算書（部門別）'!F122</f>
        <v>7200</v>
      </c>
      <c r="G15" s="7"/>
    </row>
    <row r="16" spans="1:7" ht="15.6" customHeight="1" x14ac:dyDescent="0.15">
      <c r="A16" s="74"/>
      <c r="B16" s="80"/>
      <c r="C16" s="4" t="s">
        <v>97</v>
      </c>
      <c r="D16" s="8">
        <f>'補正予算書（部門別）'!D44</f>
        <v>13600</v>
      </c>
      <c r="E16" s="8">
        <f>'補正予算書（部門別）'!E44</f>
        <v>0</v>
      </c>
      <c r="F16" s="8">
        <f>'補正予算書（部門別）'!F44</f>
        <v>13600</v>
      </c>
      <c r="G16" s="7"/>
    </row>
    <row r="17" spans="1:7" ht="15.6" customHeight="1" x14ac:dyDescent="0.15">
      <c r="A17" s="74"/>
      <c r="B17" s="80"/>
      <c r="C17" s="4" t="s">
        <v>97</v>
      </c>
      <c r="D17" s="8">
        <f>'補正予算書（部門別）'!D45</f>
        <v>13600</v>
      </c>
      <c r="E17" s="8">
        <f>'補正予算書（部門別）'!E45</f>
        <v>0</v>
      </c>
      <c r="F17" s="8">
        <f>'補正予算書（部門別）'!F45</f>
        <v>13600</v>
      </c>
      <c r="G17" s="7"/>
    </row>
    <row r="18" spans="1:7" ht="15.6" customHeight="1" x14ac:dyDescent="0.15">
      <c r="A18" s="74"/>
      <c r="B18" s="80"/>
      <c r="C18" s="4" t="s">
        <v>98</v>
      </c>
      <c r="D18" s="8">
        <f>'補正予算書（部門別）'!D46</f>
        <v>7000</v>
      </c>
      <c r="E18" s="8">
        <f>'補正予算書（部門別）'!E46</f>
        <v>0</v>
      </c>
      <c r="F18" s="8">
        <f>'補正予算書（部門別）'!F46</f>
        <v>7000</v>
      </c>
      <c r="G18" s="7"/>
    </row>
    <row r="19" spans="1:7" ht="15.6" customHeight="1" x14ac:dyDescent="0.15">
      <c r="A19" s="74"/>
      <c r="B19" s="80"/>
      <c r="C19" s="4" t="s">
        <v>99</v>
      </c>
      <c r="D19" s="8">
        <f>'補正予算書（部門別）'!D47</f>
        <v>6600</v>
      </c>
      <c r="E19" s="8">
        <f>'補正予算書（部門別）'!E47</f>
        <v>0</v>
      </c>
      <c r="F19" s="8">
        <f>'補正予算書（部門別）'!F47</f>
        <v>6600</v>
      </c>
      <c r="G19" s="7"/>
    </row>
    <row r="20" spans="1:7" ht="15.6" customHeight="1" x14ac:dyDescent="0.15">
      <c r="A20" s="74"/>
      <c r="B20" s="80"/>
      <c r="C20" s="4" t="s">
        <v>96</v>
      </c>
      <c r="D20" s="8">
        <f>'補正予算書（部門別）'!D204</f>
        <v>16200</v>
      </c>
      <c r="E20" s="8">
        <f>'補正予算書（部門別）'!E204</f>
        <v>0</v>
      </c>
      <c r="F20" s="8">
        <f>'補正予算書（部門別）'!F204</f>
        <v>16200</v>
      </c>
      <c r="G20" s="7"/>
    </row>
    <row r="21" spans="1:7" ht="15.6" customHeight="1" x14ac:dyDescent="0.15">
      <c r="A21" s="74"/>
      <c r="B21" s="80"/>
      <c r="C21" s="4" t="s">
        <v>96</v>
      </c>
      <c r="D21" s="8">
        <f>'補正予算書（部門別）'!D205</f>
        <v>16200</v>
      </c>
      <c r="E21" s="8">
        <f>'補正予算書（部門別）'!E205</f>
        <v>0</v>
      </c>
      <c r="F21" s="8">
        <f>'補正予算書（部門別）'!F205</f>
        <v>16200</v>
      </c>
      <c r="G21" s="7"/>
    </row>
    <row r="22" spans="1:7" ht="15.6" customHeight="1" x14ac:dyDescent="0.15">
      <c r="A22" s="74"/>
      <c r="B22" s="80"/>
      <c r="C22" s="4" t="s">
        <v>99</v>
      </c>
      <c r="D22" s="8">
        <f>'補正予算書（部門別）'!D206</f>
        <v>16200</v>
      </c>
      <c r="E22" s="8">
        <f>'補正予算書（部門別）'!E206</f>
        <v>0</v>
      </c>
      <c r="F22" s="8">
        <f>'補正予算書（部門別）'!F206</f>
        <v>16200</v>
      </c>
      <c r="G22" s="7"/>
    </row>
    <row r="23" spans="1:7" ht="15.6" customHeight="1" x14ac:dyDescent="0.15">
      <c r="A23" s="74"/>
      <c r="B23" s="80"/>
      <c r="C23" s="4" t="s">
        <v>104</v>
      </c>
      <c r="D23" s="5">
        <f>'補正予算書（部門別）'!D207</f>
        <v>0</v>
      </c>
      <c r="E23" s="5">
        <f>'補正予算書（部門別）'!E207</f>
        <v>0</v>
      </c>
      <c r="F23" s="5">
        <f>'補正予算書（部門別）'!F207</f>
        <v>0</v>
      </c>
      <c r="G23" s="7"/>
    </row>
    <row r="24" spans="1:7" ht="15.6" customHeight="1" x14ac:dyDescent="0.15">
      <c r="A24" s="74"/>
      <c r="B24" s="80"/>
      <c r="C24" s="4" t="s">
        <v>106</v>
      </c>
      <c r="D24" s="5">
        <f>'補正予算書（部門別）'!D208</f>
        <v>0</v>
      </c>
      <c r="E24" s="5">
        <f>'補正予算書（部門別）'!E208</f>
        <v>0</v>
      </c>
      <c r="F24" s="5">
        <f>'補正予算書（部門別）'!F208</f>
        <v>0</v>
      </c>
      <c r="G24" s="7"/>
    </row>
    <row r="25" spans="1:7" ht="15.6" customHeight="1" x14ac:dyDescent="0.15">
      <c r="A25" s="74"/>
      <c r="B25" s="80"/>
      <c r="C25" s="4" t="s">
        <v>5</v>
      </c>
      <c r="D25" s="5">
        <f>'補正予算書（部門別）'!D9+'補正予算書（部門別）'!D48+'補正予算書（部門別）'!D123+'補正予算書（部門別）'!D209</f>
        <v>0</v>
      </c>
      <c r="E25" s="5">
        <f>'補正予算書（部門別）'!E9+'補正予算書（部門別）'!E48+'補正予算書（部門別）'!E123+'補正予算書（部門別）'!E209</f>
        <v>0</v>
      </c>
      <c r="F25" s="5">
        <f>'補正予算書（部門別）'!F9+'補正予算書（部門別）'!F48+'補正予算書（部門別）'!F123+'補正予算書（部門別）'!F209</f>
        <v>0</v>
      </c>
      <c r="G25" s="7"/>
    </row>
    <row r="26" spans="1:7" ht="15.6" customHeight="1" x14ac:dyDescent="0.15">
      <c r="A26" s="74"/>
      <c r="B26" s="80"/>
      <c r="C26" s="4" t="s">
        <v>6</v>
      </c>
      <c r="D26" s="5">
        <f>'補正予算書（部門別）'!D10+'補正予算書（部門別）'!D49+'補正予算書（部門別）'!D124+'補正予算書（部門別）'!D210</f>
        <v>0</v>
      </c>
      <c r="E26" s="5">
        <f>'補正予算書（部門別）'!E10+'補正予算書（部門別）'!E49+'補正予算書（部門別）'!E124+'補正予算書（部門別）'!E210</f>
        <v>0</v>
      </c>
      <c r="F26" s="5">
        <f>'補正予算書（部門別）'!F10+'補正予算書（部門別）'!F49+'補正予算書（部門別）'!F124+'補正予算書（部門別）'!F210</f>
        <v>0</v>
      </c>
      <c r="G26" s="7"/>
    </row>
    <row r="27" spans="1:7" ht="15.6" customHeight="1" x14ac:dyDescent="0.15">
      <c r="A27" s="74"/>
      <c r="B27" s="80"/>
      <c r="C27" s="4" t="s">
        <v>23</v>
      </c>
      <c r="D27" s="5">
        <f>'補正予算書（部門別）'!D50+'補正予算書（部門別）'!D125+'補正予算書（部門別）'!D211</f>
        <v>1390</v>
      </c>
      <c r="E27" s="5">
        <f>'補正予算書（部門別）'!E50+'補正予算書（部門別）'!E125+'補正予算書（部門別）'!E211+'補正予算書（部門別）'!E11</f>
        <v>0</v>
      </c>
      <c r="F27" s="5">
        <f>'補正予算書（部門別）'!F50+'補正予算書（部門別）'!F125+'補正予算書（部門別）'!F211+'補正予算書（部門別）'!F11</f>
        <v>1420</v>
      </c>
      <c r="G27" s="7"/>
    </row>
    <row r="28" spans="1:7" ht="15.6" customHeight="1" x14ac:dyDescent="0.15">
      <c r="A28" s="75"/>
      <c r="B28" s="77"/>
      <c r="C28" s="9" t="s">
        <v>24</v>
      </c>
      <c r="D28" s="10">
        <f>'補正予算書（部門別）'!D51+'補正予算書（部門別）'!D126+'補正予算書（部門別）'!D212+'補正予算書（部門別）'!D12</f>
        <v>1420</v>
      </c>
      <c r="E28" s="10">
        <f>'補正予算書（部門別）'!E51+'補正予算書（部門別）'!E126+'補正予算書（部門別）'!E212+'補正予算書（部門別）'!E12</f>
        <v>0</v>
      </c>
      <c r="F28" s="10">
        <f>'補正予算書（部門別）'!F51+'補正予算書（部門別）'!F126+'補正予算書（部門別）'!F212+'補正予算書（部門別）'!F12</f>
        <v>1420</v>
      </c>
      <c r="G28" s="11"/>
    </row>
    <row r="29" spans="1:7" ht="15.6" customHeight="1" x14ac:dyDescent="0.15">
      <c r="A29" s="75"/>
      <c r="B29" s="77"/>
      <c r="C29" s="9" t="s">
        <v>7</v>
      </c>
      <c r="D29" s="10">
        <f>'補正予算書（部門別）'!D13+'補正予算書（部門別）'!D52+'補正予算書（部門別）'!D127+'補正予算書（部門別）'!D213</f>
        <v>81860</v>
      </c>
      <c r="E29" s="10">
        <f>'補正予算書（部門別）'!E13+'補正予算書（部門別）'!E52+'補正予算書（部門別）'!E127+'補正予算書（部門別）'!E213</f>
        <v>0</v>
      </c>
      <c r="F29" s="10">
        <f>'補正予算書（部門別）'!F13+'補正予算書（部門別）'!F52+'補正予算書（部門別）'!F127+'補正予算書（部門別）'!F213</f>
        <v>81860</v>
      </c>
      <c r="G29" s="11"/>
    </row>
    <row r="30" spans="1:7" ht="15.6" customHeight="1" x14ac:dyDescent="0.15">
      <c r="A30" s="74"/>
      <c r="B30" s="80" t="s">
        <v>49</v>
      </c>
      <c r="C30" s="4" t="s">
        <v>26</v>
      </c>
      <c r="D30" s="5">
        <f>'補正予算書（部門別）'!D53+'補正予算書（部門別）'!D128+'補正予算書（部門別）'!D214</f>
        <v>38597</v>
      </c>
      <c r="E30" s="5">
        <f>'補正予算書（部門別）'!E53+'補正予算書（部門別）'!E128+'補正予算書（部門別）'!E214</f>
        <v>0</v>
      </c>
      <c r="F30" s="5">
        <f>'補正予算書（部門別）'!F53+'補正予算書（部門別）'!F128+'補正予算書（部門別）'!F214</f>
        <v>38597</v>
      </c>
      <c r="G30" s="7"/>
    </row>
    <row r="31" spans="1:7" ht="15.6" customHeight="1" x14ac:dyDescent="0.15">
      <c r="A31" s="74"/>
      <c r="B31" s="80"/>
      <c r="C31" s="4" t="s">
        <v>27</v>
      </c>
      <c r="D31" s="5">
        <f>'補正予算書（部門別）'!D54+'補正予算書（部門別）'!D129+'補正予算書（部門別）'!D215</f>
        <v>23948</v>
      </c>
      <c r="E31" s="5">
        <f>'補正予算書（部門別）'!E54+'補正予算書（部門別）'!E129+'補正予算書（部門別）'!E215</f>
        <v>0</v>
      </c>
      <c r="F31" s="5">
        <f>'補正予算書（部門別）'!F54+'補正予算書（部門別）'!F129+'補正予算書（部門別）'!F215</f>
        <v>23948</v>
      </c>
      <c r="G31" s="7"/>
    </row>
    <row r="32" spans="1:7" ht="15.6" customHeight="1" x14ac:dyDescent="0.15">
      <c r="A32" s="74"/>
      <c r="B32" s="80"/>
      <c r="C32" s="4" t="s">
        <v>28</v>
      </c>
      <c r="D32" s="5">
        <f>'補正予算書（部門別）'!D55+'補正予算書（部門別）'!D130+'補正予算書（部門別）'!D216</f>
        <v>4197</v>
      </c>
      <c r="E32" s="5">
        <f>'補正予算書（部門別）'!E55+'補正予算書（部門別）'!E130+'補正予算書（部門別）'!E216</f>
        <v>0</v>
      </c>
      <c r="F32" s="5">
        <f>'補正予算書（部門別）'!F55+'補正予算書（部門別）'!F130+'補正予算書（部門別）'!F216</f>
        <v>4197</v>
      </c>
      <c r="G32" s="7"/>
    </row>
    <row r="33" spans="1:7" ht="15.6" customHeight="1" x14ac:dyDescent="0.15">
      <c r="A33" s="74"/>
      <c r="B33" s="80"/>
      <c r="C33" s="4" t="s">
        <v>61</v>
      </c>
      <c r="D33" s="5">
        <f>'補正予算書（部門別）'!D131+'補正予算書（部門別）'!D217</f>
        <v>5367</v>
      </c>
      <c r="E33" s="5">
        <f>'補正予算書（部門別）'!E131+'補正予算書（部門別）'!E217</f>
        <v>0</v>
      </c>
      <c r="F33" s="5">
        <f>'補正予算書（部門別）'!F131+'補正予算書（部門別）'!F217</f>
        <v>5367</v>
      </c>
      <c r="G33" s="7"/>
    </row>
    <row r="34" spans="1:7" ht="15.6" customHeight="1" x14ac:dyDescent="0.15">
      <c r="A34" s="74"/>
      <c r="B34" s="80"/>
      <c r="C34" s="4" t="s">
        <v>29</v>
      </c>
      <c r="D34" s="5">
        <f>'補正予算書（部門別）'!D56+'補正予算書（部門別）'!D132</f>
        <v>713</v>
      </c>
      <c r="E34" s="5">
        <f>'補正予算書（部門別）'!E56+'補正予算書（部門別）'!E132</f>
        <v>0</v>
      </c>
      <c r="F34" s="5">
        <f>'補正予算書（部門別）'!F56+'補正予算書（部門別）'!F132</f>
        <v>713</v>
      </c>
      <c r="G34" s="7"/>
    </row>
    <row r="35" spans="1:7" ht="15.6" customHeight="1" x14ac:dyDescent="0.15">
      <c r="A35" s="74"/>
      <c r="B35" s="80"/>
      <c r="C35" s="4" t="s">
        <v>30</v>
      </c>
      <c r="D35" s="5">
        <f>'補正予算書（部門別）'!D57+'補正予算書（部門別）'!D133+'補正予算書（部門別）'!D218</f>
        <v>4372</v>
      </c>
      <c r="E35" s="5">
        <f>'補正予算書（部門別）'!E57+'補正予算書（部門別）'!E133+'補正予算書（部門別）'!E218</f>
        <v>0</v>
      </c>
      <c r="F35" s="5">
        <f>'補正予算書（部門別）'!F57+'補正予算書（部門別）'!F133+'補正予算書（部門別）'!F218</f>
        <v>4372</v>
      </c>
      <c r="G35" s="7"/>
    </row>
    <row r="36" spans="1:7" ht="15.6" customHeight="1" x14ac:dyDescent="0.15">
      <c r="A36" s="74"/>
      <c r="B36" s="80"/>
      <c r="C36" s="4" t="s">
        <v>31</v>
      </c>
      <c r="D36" s="5">
        <f>'補正予算書（部門別）'!D58+'補正予算書（部門別）'!D134+'補正予算書（部門別）'!D219</f>
        <v>15166</v>
      </c>
      <c r="E36" s="5">
        <f>'補正予算書（部門別）'!E58+'補正予算書（部門別）'!E134+'補正予算書（部門別）'!E219</f>
        <v>0</v>
      </c>
      <c r="F36" s="5">
        <f>'補正予算書（部門別）'!F58+'補正予算書（部門別）'!F134+'補正予算書（部門別）'!F219</f>
        <v>15166</v>
      </c>
      <c r="G36" s="7"/>
    </row>
    <row r="37" spans="1:7" ht="15.6" customHeight="1" x14ac:dyDescent="0.15">
      <c r="A37" s="74"/>
      <c r="B37" s="80"/>
      <c r="C37" s="4" t="s">
        <v>32</v>
      </c>
      <c r="D37" s="5">
        <f>'補正予算書（部門別）'!D59+'補正予算書（部門別）'!D135+'補正予算書（部門別）'!D220</f>
        <v>5900</v>
      </c>
      <c r="E37" s="5">
        <f>'補正予算書（部門別）'!E59+'補正予算書（部門別）'!E135+'補正予算書（部門別）'!E220</f>
        <v>0</v>
      </c>
      <c r="F37" s="5">
        <f>'補正予算書（部門別）'!F59+'補正予算書（部門別）'!F135+'補正予算書（部門別）'!F220</f>
        <v>5900</v>
      </c>
      <c r="G37" s="7"/>
    </row>
    <row r="38" spans="1:7" ht="15.6" customHeight="1" x14ac:dyDescent="0.15">
      <c r="A38" s="74"/>
      <c r="B38" s="80"/>
      <c r="C38" s="4" t="s">
        <v>62</v>
      </c>
      <c r="D38" s="5">
        <f>'補正予算書（部門別）'!D136</f>
        <v>20</v>
      </c>
      <c r="E38" s="5">
        <f>'補正予算書（部門別）'!E136</f>
        <v>0</v>
      </c>
      <c r="F38" s="5">
        <f>'補正予算書（部門別）'!F136</f>
        <v>20</v>
      </c>
      <c r="G38" s="7"/>
    </row>
    <row r="39" spans="1:7" ht="15.6" customHeight="1" x14ac:dyDescent="0.15">
      <c r="A39" s="74"/>
      <c r="B39" s="80"/>
      <c r="C39" s="4" t="s">
        <v>63</v>
      </c>
      <c r="D39" s="5">
        <f>'補正予算書（部門別）'!D137+'補正予算書（部門別）'!D221</f>
        <v>0</v>
      </c>
      <c r="E39" s="5">
        <f>'補正予算書（部門別）'!E137+'補正予算書（部門別）'!E221</f>
        <v>0</v>
      </c>
      <c r="F39" s="5">
        <f>'補正予算書（部門別）'!F137+'補正予算書（部門別）'!F221</f>
        <v>0</v>
      </c>
      <c r="G39" s="7"/>
    </row>
    <row r="40" spans="1:7" ht="15.6" customHeight="1" x14ac:dyDescent="0.15">
      <c r="A40" s="74"/>
      <c r="B40" s="80"/>
      <c r="C40" s="4" t="s">
        <v>33</v>
      </c>
      <c r="D40" s="5">
        <f>'補正予算書（部門別）'!D60+'補正予算書（部門別）'!D138+'補正予算書（部門別）'!D222</f>
        <v>400</v>
      </c>
      <c r="E40" s="5">
        <f>'補正予算書（部門別）'!E60+'補正予算書（部門別）'!E138+'補正予算書（部門別）'!E222</f>
        <v>0</v>
      </c>
      <c r="F40" s="5">
        <f>'補正予算書（部門別）'!F60+'補正予算書（部門別）'!F138+'補正予算書（部門別）'!F222</f>
        <v>400</v>
      </c>
      <c r="G40" s="7"/>
    </row>
    <row r="41" spans="1:7" ht="15.6" customHeight="1" x14ac:dyDescent="0.15">
      <c r="A41" s="74"/>
      <c r="B41" s="80"/>
      <c r="C41" s="4" t="s">
        <v>34</v>
      </c>
      <c r="D41" s="5">
        <f>'補正予算書（部門別）'!D61+'補正予算書（部門別）'!D139+'補正予算書（部門別）'!D223</f>
        <v>230</v>
      </c>
      <c r="E41" s="5">
        <f>'補正予算書（部門別）'!E61+'補正予算書（部門別）'!E139+'補正予算書（部門別）'!E223</f>
        <v>0</v>
      </c>
      <c r="F41" s="5">
        <f>'補正予算書（部門別）'!F61+'補正予算書（部門別）'!F139+'補正予算書（部門別）'!F223</f>
        <v>230</v>
      </c>
      <c r="G41" s="7"/>
    </row>
    <row r="42" spans="1:7" ht="15.6" customHeight="1" x14ac:dyDescent="0.15">
      <c r="A42" s="74"/>
      <c r="B42" s="80"/>
      <c r="C42" s="4" t="s">
        <v>35</v>
      </c>
      <c r="D42" s="5">
        <f>'補正予算書（部門別）'!D62+'補正予算書（部門別）'!D140+'補正予算書（部門別）'!D224</f>
        <v>160</v>
      </c>
      <c r="E42" s="5">
        <f>'補正予算書（部門別）'!E62+'補正予算書（部門別）'!E140+'補正予算書（部門別）'!E224</f>
        <v>0</v>
      </c>
      <c r="F42" s="5">
        <f>'補正予算書（部門別）'!F62+'補正予算書（部門別）'!F140+'補正予算書（部門別）'!F224</f>
        <v>160</v>
      </c>
      <c r="G42" s="7"/>
    </row>
    <row r="43" spans="1:7" ht="15.6" customHeight="1" x14ac:dyDescent="0.15">
      <c r="A43" s="74"/>
      <c r="B43" s="80"/>
      <c r="C43" s="4" t="s">
        <v>36</v>
      </c>
      <c r="D43" s="5">
        <f>'補正予算書（部門別）'!D63+'補正予算書（部門別）'!D141+'補正予算書（部門別）'!D225</f>
        <v>5287</v>
      </c>
      <c r="E43" s="5">
        <f>'補正予算書（部門別）'!E63+'補正予算書（部門別）'!E141+'補正予算書（部門別）'!E225</f>
        <v>0</v>
      </c>
      <c r="F43" s="5">
        <f>'補正予算書（部門別）'!F63+'補正予算書（部門別）'!F141+'補正予算書（部門別）'!F225</f>
        <v>5287</v>
      </c>
      <c r="G43" s="7"/>
    </row>
    <row r="44" spans="1:7" ht="15.6" customHeight="1" x14ac:dyDescent="0.15">
      <c r="A44" s="74"/>
      <c r="B44" s="80"/>
      <c r="C44" s="4" t="s">
        <v>64</v>
      </c>
      <c r="D44" s="5">
        <f>'補正予算書（部門別）'!D142</f>
        <v>0</v>
      </c>
      <c r="E44" s="5">
        <f>'補正予算書（部門別）'!E142</f>
        <v>0</v>
      </c>
      <c r="F44" s="5">
        <f>'補正予算書（部門別）'!F142</f>
        <v>0</v>
      </c>
      <c r="G44" s="7"/>
    </row>
    <row r="45" spans="1:7" ht="15.6" customHeight="1" x14ac:dyDescent="0.15">
      <c r="A45" s="74"/>
      <c r="B45" s="80"/>
      <c r="C45" s="4" t="s">
        <v>37</v>
      </c>
      <c r="D45" s="5">
        <f>'補正予算書（部門別）'!D64+'補正予算書（部門別）'!D143+'補正予算書（部門別）'!D226</f>
        <v>190</v>
      </c>
      <c r="E45" s="5">
        <f>'補正予算書（部門別）'!E64+'補正予算書（部門別）'!E143+'補正予算書（部門別）'!E226</f>
        <v>0</v>
      </c>
      <c r="F45" s="5">
        <f>'補正予算書（部門別）'!F64+'補正予算書（部門別）'!F143+'補正予算書（部門別）'!F226</f>
        <v>190</v>
      </c>
      <c r="G45" s="7"/>
    </row>
    <row r="46" spans="1:7" ht="15.6" customHeight="1" x14ac:dyDescent="0.15">
      <c r="A46" s="74"/>
      <c r="B46" s="80"/>
      <c r="C46" s="4" t="s">
        <v>38</v>
      </c>
      <c r="D46" s="5">
        <f>'補正予算書（部門別）'!D65+'補正予算書（部門別）'!D144+'補正予算書（部門別）'!D227</f>
        <v>590</v>
      </c>
      <c r="E46" s="5">
        <f>'補正予算書（部門別）'!E65+'補正予算書（部門別）'!E144+'補正予算書（部門別）'!E227</f>
        <v>0</v>
      </c>
      <c r="F46" s="5">
        <f>'補正予算書（部門別）'!F65+'補正予算書（部門別）'!F144+'補正予算書（部門別）'!F227</f>
        <v>590</v>
      </c>
      <c r="G46" s="7"/>
    </row>
    <row r="47" spans="1:7" ht="15.6" customHeight="1" x14ac:dyDescent="0.15">
      <c r="A47" s="74"/>
      <c r="B47" s="80"/>
      <c r="C47" s="4" t="s">
        <v>39</v>
      </c>
      <c r="D47" s="5">
        <f>'補正予算書（部門別）'!D66+'補正予算書（部門別）'!D145+'補正予算書（部門別）'!D228</f>
        <v>1299</v>
      </c>
      <c r="E47" s="5">
        <f>'補正予算書（部門別）'!E66+'補正予算書（部門別）'!E145+'補正予算書（部門別）'!E228</f>
        <v>0</v>
      </c>
      <c r="F47" s="5">
        <f>'補正予算書（部門別）'!F66+'補正予算書（部門別）'!F145+'補正予算書（部門別）'!F228</f>
        <v>1299</v>
      </c>
      <c r="G47" s="7"/>
    </row>
    <row r="48" spans="1:7" ht="15.6" customHeight="1" x14ac:dyDescent="0.15">
      <c r="A48" s="74"/>
      <c r="B48" s="80"/>
      <c r="C48" s="4" t="s">
        <v>65</v>
      </c>
      <c r="D48" s="5">
        <f>'補正予算書（部門別）'!D146</f>
        <v>1000</v>
      </c>
      <c r="E48" s="5">
        <f>'補正予算書（部門別）'!E146</f>
        <v>0</v>
      </c>
      <c r="F48" s="5">
        <f>'補正予算書（部門別）'!F146</f>
        <v>1000</v>
      </c>
      <c r="G48" s="7"/>
    </row>
    <row r="49" spans="1:7" ht="15.6" customHeight="1" x14ac:dyDescent="0.15">
      <c r="A49" s="74"/>
      <c r="B49" s="80"/>
      <c r="C49" s="4" t="s">
        <v>14</v>
      </c>
      <c r="D49" s="5">
        <f>'補正予算書（部門別）'!D67+'補正予算書（部門別）'!D147+'補正予算書（部門別）'!D229</f>
        <v>90</v>
      </c>
      <c r="E49" s="5">
        <f>'補正予算書（部門別）'!E67+'補正予算書（部門別）'!E147+'補正予算書（部門別）'!E229</f>
        <v>0</v>
      </c>
      <c r="F49" s="5">
        <f>'補正予算書（部門別）'!F67+'補正予算書（部門別）'!F147+'補正予算書（部門別）'!F229</f>
        <v>90</v>
      </c>
      <c r="G49" s="7"/>
    </row>
    <row r="50" spans="1:7" ht="15.6" customHeight="1" x14ac:dyDescent="0.15">
      <c r="A50" s="74"/>
      <c r="B50" s="80"/>
      <c r="C50" s="4" t="s">
        <v>9</v>
      </c>
      <c r="D50" s="5">
        <f>'補正予算書（部門別）'!D14+'補正予算書（部門別）'!D68+'補正予算書（部門別）'!D148+'補正予算書（部門別）'!D230</f>
        <v>12554</v>
      </c>
      <c r="E50" s="5">
        <f>'補正予算書（部門別）'!E14+'補正予算書（部門別）'!E68+'補正予算書（部門別）'!E148+'補正予算書（部門別）'!E230</f>
        <v>0</v>
      </c>
      <c r="F50" s="5">
        <f>'補正予算書（部門別）'!F14+'補正予算書（部門別）'!F68+'補正予算書（部門別）'!F148+'補正予算書（部門別）'!F230</f>
        <v>12554</v>
      </c>
      <c r="G50" s="7"/>
    </row>
    <row r="51" spans="1:7" ht="15.6" customHeight="1" x14ac:dyDescent="0.15">
      <c r="A51" s="74"/>
      <c r="B51" s="80"/>
      <c r="C51" s="4" t="s">
        <v>40</v>
      </c>
      <c r="D51" s="5">
        <f>'補正予算書（部門別）'!D69+'補正予算書（部門別）'!D149+'補正予算書（部門別）'!D231</f>
        <v>135</v>
      </c>
      <c r="E51" s="5">
        <f>'補正予算書（部門別）'!E69+'補正予算書（部門別）'!E149+'補正予算書（部門別）'!E231</f>
        <v>0</v>
      </c>
      <c r="F51" s="5">
        <f>'補正予算書（部門別）'!F69+'補正予算書（部門別）'!F149+'補正予算書（部門別）'!F231</f>
        <v>135</v>
      </c>
      <c r="G51" s="7"/>
    </row>
    <row r="52" spans="1:7" ht="15.6" customHeight="1" x14ac:dyDescent="0.15">
      <c r="A52" s="74"/>
      <c r="B52" s="80"/>
      <c r="C52" s="4" t="s">
        <v>10</v>
      </c>
      <c r="D52" s="5">
        <f>'補正予算書（部門別）'!D15+'補正予算書（部門別）'!D70+'補正予算書（部門別）'!D150+'補正予算書（部門別）'!D232</f>
        <v>199</v>
      </c>
      <c r="E52" s="5">
        <f>'補正予算書（部門別）'!E15+'補正予算書（部門別）'!E70+'補正予算書（部門別）'!E150+'補正予算書（部門別）'!E232</f>
        <v>0</v>
      </c>
      <c r="F52" s="5">
        <f>'補正予算書（部門別）'!F15+'補正予算書（部門別）'!F70+'補正予算書（部門別）'!F150+'補正予算書（部門別）'!F232</f>
        <v>199</v>
      </c>
      <c r="G52" s="7"/>
    </row>
    <row r="53" spans="1:7" ht="15.6" customHeight="1" x14ac:dyDescent="0.15">
      <c r="A53" s="74"/>
      <c r="B53" s="80"/>
      <c r="C53" s="4" t="s">
        <v>41</v>
      </c>
      <c r="D53" s="5">
        <f>'補正予算書（部門別）'!D151</f>
        <v>10</v>
      </c>
      <c r="E53" s="5">
        <f>'補正予算書（部門別）'!E151</f>
        <v>0</v>
      </c>
      <c r="F53" s="5">
        <f>'補正予算書（部門別）'!F151</f>
        <v>10</v>
      </c>
      <c r="G53" s="7"/>
    </row>
    <row r="54" spans="1:7" ht="15.6" customHeight="1" x14ac:dyDescent="0.15">
      <c r="A54" s="74"/>
      <c r="B54" s="80"/>
      <c r="C54" s="4" t="s">
        <v>42</v>
      </c>
      <c r="D54" s="5">
        <f>'補正予算書（部門別）'!D72+'補正予算書（部門別）'!D152+'補正予算書（部門別）'!D234</f>
        <v>256</v>
      </c>
      <c r="E54" s="5">
        <f>'補正予算書（部門別）'!E72+'補正予算書（部門別）'!E152+'補正予算書（部門別）'!E234</f>
        <v>0</v>
      </c>
      <c r="F54" s="5">
        <f>'補正予算書（部門別）'!F72+'補正予算書（部門別）'!F152+'補正予算書（部門別）'!F234</f>
        <v>256</v>
      </c>
      <c r="G54" s="7"/>
    </row>
    <row r="55" spans="1:7" ht="15.6" customHeight="1" x14ac:dyDescent="0.15">
      <c r="A55" s="74"/>
      <c r="B55" s="80"/>
      <c r="C55" s="4" t="s">
        <v>66</v>
      </c>
      <c r="D55" s="5">
        <f>'補正予算書（部門別）'!D153</f>
        <v>0</v>
      </c>
      <c r="E55" s="5">
        <f>'補正予算書（部門別）'!E153</f>
        <v>0</v>
      </c>
      <c r="F55" s="5">
        <f>'補正予算書（部門別）'!F153</f>
        <v>0</v>
      </c>
      <c r="G55" s="7"/>
    </row>
    <row r="56" spans="1:7" ht="15.6" hidden="1" customHeight="1" x14ac:dyDescent="0.15">
      <c r="A56" s="74"/>
      <c r="B56" s="80"/>
      <c r="C56" s="4" t="s">
        <v>36</v>
      </c>
      <c r="D56" s="5" t="e">
        <f>'補正予算書（部門別）'!#REF!+'補正予算書（部門別）'!#REF!+'補正予算書（部門別）'!D235</f>
        <v>#REF!</v>
      </c>
      <c r="E56" s="5" t="e">
        <f>'補正予算書（部門別）'!#REF!+'補正予算書（部門別）'!#REF!+'補正予算書（部門別）'!E235</f>
        <v>#REF!</v>
      </c>
      <c r="F56" s="5" t="e">
        <f>'補正予算書（部門別）'!#REF!+'補正予算書（部門別）'!#REF!+'補正予算書（部門別）'!F235</f>
        <v>#REF!</v>
      </c>
      <c r="G56" s="7"/>
    </row>
    <row r="57" spans="1:7" ht="15.6" customHeight="1" x14ac:dyDescent="0.15">
      <c r="A57" s="74"/>
      <c r="B57" s="80"/>
      <c r="C57" s="4" t="s">
        <v>43</v>
      </c>
      <c r="D57" s="5">
        <f>'補正予算書（部門別）'!D73+'補正予算書（部門別）'!D154+'補正予算書（部門別）'!D236</f>
        <v>605</v>
      </c>
      <c r="E57" s="5">
        <f>'補正予算書（部門別）'!E73+'補正予算書（部門別）'!E154+'補正予算書（部門別）'!E236</f>
        <v>0</v>
      </c>
      <c r="F57" s="5">
        <f>'補正予算書（部門別）'!F73+'補正予算書（部門別）'!F154+'補正予算書（部門別）'!F236</f>
        <v>605</v>
      </c>
      <c r="G57" s="7"/>
    </row>
    <row r="58" spans="1:7" ht="15.6" customHeight="1" x14ac:dyDescent="0.15">
      <c r="A58" s="74"/>
      <c r="B58" s="80"/>
      <c r="C58" s="4" t="s">
        <v>11</v>
      </c>
      <c r="D58" s="5">
        <f>'補正予算書（部門別）'!D16+'補正予算書（部門別）'!D74+'補正予算書（部門別）'!D155+'補正予算書（部門別）'!D237</f>
        <v>343</v>
      </c>
      <c r="E58" s="5">
        <f>'補正予算書（部門別）'!E16+'補正予算書（部門別）'!E74+'補正予算書（部門別）'!E155+'補正予算書（部門別）'!E237</f>
        <v>0</v>
      </c>
      <c r="F58" s="5">
        <f>'補正予算書（部門別）'!F16+'補正予算書（部門別）'!F74+'補正予算書（部門別）'!F155+'補正予算書（部門別）'!F237</f>
        <v>343</v>
      </c>
      <c r="G58" s="7"/>
    </row>
    <row r="59" spans="1:7" ht="15.6" customHeight="1" x14ac:dyDescent="0.15">
      <c r="A59" s="74"/>
      <c r="B59" s="80"/>
      <c r="C59" s="4" t="s">
        <v>67</v>
      </c>
      <c r="D59" s="5">
        <f>'補正予算書（部門別）'!D156</f>
        <v>1</v>
      </c>
      <c r="E59" s="5">
        <f>'補正予算書（部門別）'!E156+'補正予算書（部門別）'!E238+'補正予算書（部門別）'!E75</f>
        <v>0</v>
      </c>
      <c r="F59" s="5">
        <f>'補正予算書（部門別）'!F156+'補正予算書（部門別）'!F238+'補正予算書（部門別）'!F75</f>
        <v>3</v>
      </c>
      <c r="G59" s="7"/>
    </row>
    <row r="60" spans="1:7" ht="15.6" customHeight="1" x14ac:dyDescent="0.15">
      <c r="A60" s="74"/>
      <c r="B60" s="80"/>
      <c r="C60" s="4" t="s">
        <v>12</v>
      </c>
      <c r="D60" s="5">
        <f>'補正予算書（部門別）'!D17+'補正予算書（部門別）'!D76+'補正予算書（部門別）'!D157+'補正予算書（部門別）'!D239</f>
        <v>8995</v>
      </c>
      <c r="E60" s="5">
        <f>'補正予算書（部門別）'!E17+'補正予算書（部門別）'!E76+'補正予算書（部門別）'!E157+'補正予算書（部門別）'!E239</f>
        <v>0</v>
      </c>
      <c r="F60" s="5">
        <f>'補正予算書（部門別）'!F17+'補正予算書（部門別）'!F76+'補正予算書（部門別）'!F157+'補正予算書（部門別）'!F239</f>
        <v>8995</v>
      </c>
      <c r="G60" s="7"/>
    </row>
    <row r="61" spans="1:7" ht="15.6" customHeight="1" x14ac:dyDescent="0.15">
      <c r="A61" s="74"/>
      <c r="B61" s="80"/>
      <c r="C61" s="4" t="s">
        <v>13</v>
      </c>
      <c r="D61" s="5">
        <f>'補正予算書（部門別）'!D18+'補正予算書（部門別）'!D77+'補正予算書（部門別）'!D158+'補正予算書（部門別）'!D240</f>
        <v>45</v>
      </c>
      <c r="E61" s="5">
        <f>'補正予算書（部門別）'!E18+'補正予算書（部門別）'!E77+'補正予算書（部門別）'!E158+'補正予算書（部門別）'!E240</f>
        <v>0</v>
      </c>
      <c r="F61" s="5">
        <f>'補正予算書（部門別）'!F18+'補正予算書（部門別）'!F77+'補正予算書（部門別）'!F158+'補正予算書（部門別）'!F240</f>
        <v>45</v>
      </c>
      <c r="G61" s="7"/>
    </row>
    <row r="62" spans="1:7" ht="15.6" customHeight="1" x14ac:dyDescent="0.15">
      <c r="A62" s="74"/>
      <c r="B62" s="80"/>
      <c r="C62" s="4" t="s">
        <v>68</v>
      </c>
      <c r="D62" s="5">
        <f>'補正予算書（部門別）'!D159+'補正予算書（部門別）'!D241</f>
        <v>394</v>
      </c>
      <c r="E62" s="5">
        <f>'補正予算書（部門別）'!E159+'補正予算書（部門別）'!E241+'補正予算書（部門別）'!E19</f>
        <v>0</v>
      </c>
      <c r="F62" s="5">
        <f>'補正予算書（部門別）'!F159+'補正予算書（部門別）'!F241+'補正予算書（部門別）'!F19</f>
        <v>394</v>
      </c>
      <c r="G62" s="7"/>
    </row>
    <row r="63" spans="1:7" ht="15.6" customHeight="1" x14ac:dyDescent="0.15">
      <c r="A63" s="74"/>
      <c r="B63" s="80"/>
      <c r="C63" s="4" t="s">
        <v>44</v>
      </c>
      <c r="D63" s="5">
        <f>'補正予算書（部門別）'!D78+'補正予算書（部門別）'!D160+'補正予算書（部門別）'!D242</f>
        <v>1299</v>
      </c>
      <c r="E63" s="5">
        <f>'補正予算書（部門別）'!E78+'補正予算書（部門別）'!E160+'補正予算書（部門別）'!E242</f>
        <v>0</v>
      </c>
      <c r="F63" s="5">
        <f>'補正予算書（部門別）'!F78+'補正予算書（部門別）'!F160+'補正予算書（部門別）'!F242</f>
        <v>1299</v>
      </c>
      <c r="G63" s="7"/>
    </row>
    <row r="64" spans="1:7" ht="15.6" customHeight="1" x14ac:dyDescent="0.15">
      <c r="A64" s="74"/>
      <c r="B64" s="80"/>
      <c r="C64" s="4" t="s">
        <v>45</v>
      </c>
      <c r="D64" s="5">
        <f>'補正予算書（部門別）'!D79+'補正予算書（部門別）'!D161+'補正予算書（部門別）'!D243+'補正予算書（部門別）'!D19</f>
        <v>45</v>
      </c>
      <c r="E64" s="5">
        <f>'補正予算書（部門別）'!E79+'補正予算書（部門別）'!E161+'補正予算書（部門別）'!E243</f>
        <v>0</v>
      </c>
      <c r="F64" s="5">
        <f>'補正予算書（部門別）'!F79+'補正予算書（部門別）'!F161+'補正予算書（部門別）'!F243</f>
        <v>45</v>
      </c>
      <c r="G64" s="7"/>
    </row>
    <row r="65" spans="1:14" ht="15.6" customHeight="1" x14ac:dyDescent="0.15">
      <c r="A65" s="74"/>
      <c r="B65" s="80"/>
      <c r="C65" s="4" t="s">
        <v>46</v>
      </c>
      <c r="D65" s="5">
        <f>'補正予算書（部門別）'!D80+'補正予算書（部門別）'!D162+'補正予算書（部門別）'!D244</f>
        <v>65</v>
      </c>
      <c r="E65" s="5">
        <f>'補正予算書（部門別）'!E80+'補正予算書（部門別）'!E162+'補正予算書（部門別）'!E244+'補正予算書（部門別）'!E19</f>
        <v>0</v>
      </c>
      <c r="F65" s="5">
        <f>'補正予算書（部門別）'!F80+'補正予算書（部門別）'!F162+'補正予算書（部門別）'!F244+'補正予算書（部門別）'!F19</f>
        <v>65</v>
      </c>
      <c r="G65" s="7"/>
    </row>
    <row r="66" spans="1:14" ht="15.6" customHeight="1" x14ac:dyDescent="0.15">
      <c r="A66" s="74"/>
      <c r="B66" s="80"/>
      <c r="C66" s="4" t="s">
        <v>14</v>
      </c>
      <c r="D66" s="5">
        <f>'補正予算書（部門別）'!D20+'補正予算書（部門別）'!D81+'補正予算書（部門別）'!D163+'補正予算書（部門別）'!D245</f>
        <v>140</v>
      </c>
      <c r="E66" s="5">
        <f>'補正予算書（部門別）'!E20+'補正予算書（部門別）'!E81+'補正予算書（部門別）'!E163+'補正予算書（部門別）'!E245</f>
        <v>0</v>
      </c>
      <c r="F66" s="5">
        <f>'補正予算書（部門別）'!F20+'補正予算書（部門別）'!F81+'補正予算書（部門別）'!F163+'補正予算書（部門別）'!F245</f>
        <v>140</v>
      </c>
      <c r="G66" s="7"/>
    </row>
    <row r="67" spans="1:14" ht="15.6" customHeight="1" x14ac:dyDescent="0.15">
      <c r="A67" s="74"/>
      <c r="B67" s="80"/>
      <c r="C67" s="4" t="s">
        <v>47</v>
      </c>
      <c r="D67" s="5">
        <f>'補正予算書（部門別）'!D82+'補正予算書（部門別）'!D164+'補正予算書（部門別）'!D246</f>
        <v>1187</v>
      </c>
      <c r="E67" s="5">
        <f>'補正予算書（部門別）'!E82+'補正予算書（部門別）'!E164+'補正予算書（部門別）'!E246</f>
        <v>0</v>
      </c>
      <c r="F67" s="5">
        <f>'補正予算書（部門別）'!F82+'補正予算書（部門別）'!F164+'補正予算書（部門別）'!F246</f>
        <v>1187</v>
      </c>
      <c r="G67" s="7"/>
    </row>
    <row r="68" spans="1:14" ht="15.6" customHeight="1" x14ac:dyDescent="0.15">
      <c r="A68" s="74"/>
      <c r="B68" s="80"/>
      <c r="C68" s="4" t="s">
        <v>48</v>
      </c>
      <c r="D68" s="5">
        <f>'補正予算書（部門別）'!D83+'補正予算書（部門別）'!D165+'補正予算書（部門別）'!D247</f>
        <v>1187</v>
      </c>
      <c r="E68" s="5">
        <f>'補正予算書（部門別）'!E83+'補正予算書（部門別）'!E165+'補正予算書（部門別）'!E247</f>
        <v>0</v>
      </c>
      <c r="F68" s="5">
        <f>'補正予算書（部門別）'!F83+'補正予算書（部門別）'!F165+'補正予算書（部門別）'!F247</f>
        <v>1187</v>
      </c>
      <c r="G68" s="7"/>
    </row>
    <row r="69" spans="1:14" ht="15.6" customHeight="1" x14ac:dyDescent="0.15">
      <c r="A69" s="74"/>
      <c r="B69" s="80"/>
      <c r="C69" s="4" t="s">
        <v>15</v>
      </c>
      <c r="D69" s="5">
        <f>'補正予算書（部門別）'!D21</f>
        <v>0</v>
      </c>
      <c r="E69" s="5">
        <f>'補正予算書（部門別）'!E21</f>
        <v>0</v>
      </c>
      <c r="F69" s="5">
        <f>'補正予算書（部門別）'!F21</f>
        <v>0</v>
      </c>
      <c r="G69" s="7"/>
    </row>
    <row r="70" spans="1:14" ht="15.6" customHeight="1" x14ac:dyDescent="0.15">
      <c r="A70" s="75"/>
      <c r="B70" s="77"/>
      <c r="C70" s="9" t="s">
        <v>14</v>
      </c>
      <c r="D70" s="5">
        <f>'補正予算書（部門別）'!D22</f>
        <v>0</v>
      </c>
      <c r="E70" s="5">
        <f>'補正予算書（部門別）'!E22</f>
        <v>0</v>
      </c>
      <c r="F70" s="5">
        <f>'補正予算書（部門別）'!F22</f>
        <v>0</v>
      </c>
      <c r="G70" s="11"/>
    </row>
    <row r="71" spans="1:14" ht="15.6" customHeight="1" x14ac:dyDescent="0.15">
      <c r="A71" s="75"/>
      <c r="B71" s="77"/>
      <c r="C71" s="9" t="s">
        <v>76</v>
      </c>
      <c r="D71" s="12">
        <f>'補正予算書（部門別）'!D23+'補正予算書（部門別）'!D84+'補正予算書（部門別）'!D166+'補正予算書（部門別）'!D248</f>
        <v>67504</v>
      </c>
      <c r="E71" s="12">
        <f>'補正予算書（部門別）'!E23+'補正予算書（部門別）'!E84+'補正予算書（部門別）'!E166+'補正予算書（部門別）'!E248</f>
        <v>0</v>
      </c>
      <c r="F71" s="12">
        <f>'補正予算書（部門別）'!F23+'補正予算書（部門別）'!F84+'補正予算書（部門別）'!F166+'補正予算書（部門別）'!F248</f>
        <v>67504</v>
      </c>
      <c r="G71" s="11"/>
    </row>
    <row r="72" spans="1:14" ht="15.6" customHeight="1" x14ac:dyDescent="0.15">
      <c r="A72" s="75"/>
      <c r="B72" s="71" t="s">
        <v>85</v>
      </c>
      <c r="C72" s="71" t="s">
        <v>74</v>
      </c>
      <c r="D72" s="10">
        <f>'補正予算書（部門別）'!D24+'補正予算書（部門別）'!D85+'補正予算書（部門別）'!D167+'補正予算書（部門別）'!D249</f>
        <v>14356</v>
      </c>
      <c r="E72" s="10">
        <f>'補正予算書（部門別）'!E24+'補正予算書（部門別）'!E85+'補正予算書（部門別）'!E167+'補正予算書（部門別）'!E249</f>
        <v>0</v>
      </c>
      <c r="F72" s="10">
        <f>'補正予算書（部門別）'!F24+'補正予算書（部門別）'!F85+'補正予算書（部門別）'!F167+'補正予算書（部門別）'!F249</f>
        <v>14356</v>
      </c>
      <c r="G72" s="11"/>
    </row>
    <row r="73" spans="1:14" ht="15.6" customHeight="1" x14ac:dyDescent="0.15">
      <c r="A73" s="56"/>
      <c r="B73" s="83" t="s">
        <v>8</v>
      </c>
      <c r="C73" s="4" t="s">
        <v>290</v>
      </c>
      <c r="D73" s="5">
        <f>'補正予算書（部門別）'!D86+'補正予算書（部門別）'!D168+'補正予算書（部門別）'!D250</f>
        <v>0</v>
      </c>
      <c r="E73" s="5">
        <f>'補正予算書（部門別）'!E86+'補正予算書（部門別）'!E168+'補正予算書（部門別）'!E250</f>
        <v>0</v>
      </c>
      <c r="F73" s="5">
        <f>'補正予算書（部門別）'!F86+'補正予算書（部門別）'!F168+'補正予算書（部門別）'!F250</f>
        <v>0</v>
      </c>
      <c r="G73" s="7"/>
      <c r="H73" s="34"/>
      <c r="I73" s="18"/>
      <c r="J73" s="18"/>
      <c r="K73" s="18"/>
      <c r="L73" s="18"/>
      <c r="M73" s="18"/>
      <c r="N73" s="18"/>
    </row>
    <row r="74" spans="1:14" ht="15.6" customHeight="1" x14ac:dyDescent="0.15">
      <c r="A74" s="56"/>
      <c r="B74" s="84"/>
      <c r="C74" s="4" t="s">
        <v>291</v>
      </c>
      <c r="D74" s="5">
        <f>'補正予算書（部門別）'!D87+'補正予算書（部門別）'!D169+'補正予算書（部門別）'!D251</f>
        <v>0</v>
      </c>
      <c r="E74" s="5">
        <f>'補正予算書（部門別）'!E87+'補正予算書（部門別）'!E169+'補正予算書（部門別）'!E251</f>
        <v>0</v>
      </c>
      <c r="F74" s="5">
        <f>'補正予算書（部門別）'!F87+'補正予算書（部門別）'!F169+'補正予算書（部門別）'!F251</f>
        <v>0</v>
      </c>
      <c r="G74" s="7"/>
      <c r="H74" s="34"/>
      <c r="I74" s="18"/>
      <c r="J74" s="18"/>
      <c r="K74" s="18"/>
      <c r="L74" s="18"/>
      <c r="M74" s="18"/>
      <c r="N74" s="18"/>
    </row>
    <row r="75" spans="1:14" ht="15.6" customHeight="1" x14ac:dyDescent="0.15">
      <c r="A75" s="56"/>
      <c r="B75" s="84"/>
      <c r="C75" s="4" t="s">
        <v>292</v>
      </c>
      <c r="D75" s="5">
        <f>'補正予算書（部門別）'!D88+'補正予算書（部門別）'!D170+'補正予算書（部門別）'!D252</f>
        <v>0</v>
      </c>
      <c r="E75" s="5">
        <f>'補正予算書（部門別）'!E88+'補正予算書（部門別）'!E170+'補正予算書（部門別）'!E252</f>
        <v>0</v>
      </c>
      <c r="F75" s="5">
        <f>'補正予算書（部門別）'!F88+'補正予算書（部門別）'!F170+'補正予算書（部門別）'!F252</f>
        <v>0</v>
      </c>
      <c r="G75" s="7"/>
      <c r="H75" s="34"/>
      <c r="I75" s="18"/>
      <c r="J75" s="18"/>
      <c r="K75" s="18"/>
      <c r="L75" s="18"/>
      <c r="M75" s="18"/>
      <c r="N75" s="18"/>
    </row>
    <row r="76" spans="1:14" ht="15.6" customHeight="1" x14ac:dyDescent="0.15">
      <c r="A76" s="56"/>
      <c r="B76" s="84"/>
      <c r="C76" s="4" t="s">
        <v>293</v>
      </c>
      <c r="D76" s="5">
        <f>'補正予算書（部門別）'!D89+'補正予算書（部門別）'!D171+'補正予算書（部門別）'!D253</f>
        <v>0</v>
      </c>
      <c r="E76" s="5">
        <f>'補正予算書（部門別）'!E89+'補正予算書（部門別）'!E171+'補正予算書（部門別）'!E253</f>
        <v>0</v>
      </c>
      <c r="F76" s="5">
        <f>'補正予算書（部門別）'!F89+'補正予算書（部門別）'!F171+'補正予算書（部門別）'!F253</f>
        <v>0</v>
      </c>
      <c r="G76" s="7"/>
      <c r="H76" s="34"/>
      <c r="I76" s="18"/>
      <c r="J76" s="18"/>
      <c r="K76" s="18"/>
      <c r="L76" s="18"/>
      <c r="M76" s="18"/>
      <c r="N76" s="18"/>
    </row>
    <row r="77" spans="1:14" ht="15.6" customHeight="1" x14ac:dyDescent="0.15">
      <c r="A77" s="47"/>
      <c r="B77" s="84"/>
      <c r="C77" s="4" t="s">
        <v>280</v>
      </c>
      <c r="D77" s="5">
        <f ca="1">'補正予算書（部門別）'!D172</f>
        <v>0</v>
      </c>
      <c r="E77" s="5">
        <f>'補正予算書（部門別）'!E172</f>
        <v>0</v>
      </c>
      <c r="F77" s="5">
        <f>'補正予算書（部門別）'!F172</f>
        <v>0</v>
      </c>
      <c r="G77" s="7"/>
      <c r="H77" s="34"/>
      <c r="I77" s="18"/>
      <c r="J77" s="18"/>
      <c r="K77" s="18"/>
      <c r="L77" s="18"/>
      <c r="M77" s="18"/>
      <c r="N77" s="18"/>
    </row>
    <row r="78" spans="1:14" ht="15.6" customHeight="1" x14ac:dyDescent="0.15">
      <c r="A78" s="47"/>
      <c r="B78" s="84"/>
      <c r="C78" s="48" t="s">
        <v>281</v>
      </c>
      <c r="D78" s="19">
        <f ca="1">'補正予算書（部門別）'!D173</f>
        <v>0</v>
      </c>
      <c r="E78" s="19">
        <f>'補正予算書（部門別）'!E173</f>
        <v>0</v>
      </c>
      <c r="F78" s="13">
        <f>'補正予算書（部門別）'!F173</f>
        <v>0</v>
      </c>
      <c r="G78" s="7"/>
      <c r="H78" s="34"/>
      <c r="I78" s="18"/>
      <c r="J78" s="18"/>
      <c r="K78" s="18"/>
      <c r="L78" s="18"/>
      <c r="M78" s="18"/>
      <c r="N78" s="18"/>
    </row>
    <row r="79" spans="1:14" ht="15.6" customHeight="1" x14ac:dyDescent="0.15">
      <c r="A79" s="47"/>
      <c r="B79" s="85"/>
      <c r="C79" s="48" t="s">
        <v>282</v>
      </c>
      <c r="D79" s="10">
        <f ca="1">'補正予算書（部門別）'!D90+'補正予算書（部門別）'!D174+'補正予算書（部門別）'!D254</f>
        <v>0</v>
      </c>
      <c r="E79" s="10">
        <f>'補正予算書（部門別）'!E90+'補正予算書（部門別）'!E174+'補正予算書（部門別）'!E254</f>
        <v>0</v>
      </c>
      <c r="F79" s="10">
        <f>'補正予算書（部門別）'!F90+'補正予算書（部門別）'!F174+'補正予算書（部門別）'!F254</f>
        <v>0</v>
      </c>
      <c r="G79" s="17"/>
      <c r="H79" s="34"/>
      <c r="I79" s="18"/>
      <c r="J79" s="18"/>
      <c r="K79" s="18"/>
      <c r="L79" s="18"/>
      <c r="M79" s="18"/>
      <c r="N79" s="18"/>
    </row>
    <row r="80" spans="1:14" ht="15.6" customHeight="1" x14ac:dyDescent="0.15">
      <c r="A80" s="78" t="s">
        <v>74</v>
      </c>
      <c r="B80" s="83" t="s">
        <v>53</v>
      </c>
      <c r="C80" s="40" t="s">
        <v>51</v>
      </c>
      <c r="D80" s="41">
        <f>'補正予算書（部門別）'!D91+'補正予算書（部門別）'!D175+'補正予算書（部門別）'!D255</f>
        <v>10858</v>
      </c>
      <c r="E80" s="41">
        <f>'補正予算書（部門別）'!E91+'補正予算書（部門別）'!E175+'補正予算書（部門別）'!E255</f>
        <v>0</v>
      </c>
      <c r="F80" s="41">
        <f>'補正予算書（部門別）'!F91+'補正予算書（部門別）'!F175+'補正予算書（部門別）'!F255</f>
        <v>10858</v>
      </c>
      <c r="G80" s="42"/>
    </row>
    <row r="81" spans="1:14" ht="15.6" customHeight="1" x14ac:dyDescent="0.15">
      <c r="A81" s="79"/>
      <c r="B81" s="84"/>
      <c r="C81" s="53" t="s">
        <v>52</v>
      </c>
      <c r="D81" s="5">
        <f>'補正予算書（部門別）'!D92+'補正予算書（部門別）'!D176+'補正予算書（部門別）'!D256</f>
        <v>10858</v>
      </c>
      <c r="E81" s="5">
        <f>'補正予算書（部門別）'!E92+'補正予算書（部門別）'!E176+'補正予算書（部門別）'!E256</f>
        <v>0</v>
      </c>
      <c r="F81" s="5">
        <f>'補正予算書（部門別）'!F92+'補正予算書（部門別）'!F176+'補正予算書（部門別）'!F256</f>
        <v>10858</v>
      </c>
      <c r="G81" s="7"/>
    </row>
    <row r="82" spans="1:14" ht="15.6" customHeight="1" x14ac:dyDescent="0.15">
      <c r="A82" s="79"/>
      <c r="B82" s="84"/>
      <c r="C82" s="53" t="s">
        <v>286</v>
      </c>
      <c r="D82" s="5">
        <f>'補正予算書（部門別）'!D93+'補正予算書（部門別）'!D177+'補正予算書（部門別）'!D257</f>
        <v>461</v>
      </c>
      <c r="E82" s="5">
        <f>'補正予算書（部門別）'!E93+'補正予算書（部門別）'!E177+'補正予算書（部門別）'!E257</f>
        <v>0</v>
      </c>
      <c r="F82" s="5">
        <f>'補正予算書（部門別）'!F93+'補正予算書（部門別）'!F177+'補正予算書（部門別）'!F257</f>
        <v>461</v>
      </c>
      <c r="G82" s="7"/>
      <c r="H82" s="18"/>
      <c r="I82" s="18"/>
      <c r="J82" s="18"/>
      <c r="K82" s="18"/>
      <c r="L82" s="18"/>
    </row>
    <row r="83" spans="1:14" ht="15.6" customHeight="1" x14ac:dyDescent="0.15">
      <c r="A83" s="79"/>
      <c r="B83" s="84"/>
      <c r="C83" s="53" t="s">
        <v>287</v>
      </c>
      <c r="D83" s="5">
        <f>'補正予算書（部門別）'!D178</f>
        <v>461</v>
      </c>
      <c r="E83" s="5">
        <f>'補正予算書（部門別）'!E178</f>
        <v>0</v>
      </c>
      <c r="F83" s="5">
        <f>'補正予算書（部門別）'!F178</f>
        <v>461</v>
      </c>
      <c r="G83" s="7"/>
      <c r="H83" s="18"/>
      <c r="I83" s="18"/>
      <c r="J83" s="18"/>
      <c r="K83" s="18"/>
      <c r="L83" s="18"/>
    </row>
    <row r="84" spans="1:14" ht="15.6" customHeight="1" x14ac:dyDescent="0.15">
      <c r="A84" s="79"/>
      <c r="B84" s="84"/>
      <c r="C84" s="53" t="s">
        <v>294</v>
      </c>
      <c r="D84" s="20">
        <f>'補正予算書（部門別）'!D94+'補正予算書（部門別）'!D179+'補正予算書（部門別）'!D258</f>
        <v>0</v>
      </c>
      <c r="E84" s="20">
        <f>'補正予算書（部門別）'!E94+'補正予算書（部門別）'!E179+'補正予算書（部門別）'!E258</f>
        <v>0</v>
      </c>
      <c r="F84" s="20">
        <f>'補正予算書（部門別）'!F94+'補正予算書（部門別）'!F179+'補正予算書（部門別）'!F258</f>
        <v>0</v>
      </c>
      <c r="G84" s="7"/>
      <c r="H84" s="18"/>
      <c r="I84" s="18"/>
      <c r="J84" s="18"/>
      <c r="K84" s="18"/>
      <c r="L84" s="18"/>
    </row>
    <row r="85" spans="1:14" ht="15.6" customHeight="1" x14ac:dyDescent="0.15">
      <c r="A85" s="79"/>
      <c r="B85" s="84"/>
      <c r="C85" s="48" t="s">
        <v>284</v>
      </c>
      <c r="D85" s="5">
        <f>'補正予算書（部門別）'!D180</f>
        <v>0</v>
      </c>
      <c r="E85" s="5">
        <f>'補正予算書（部門別）'!E180</f>
        <v>0</v>
      </c>
      <c r="F85" s="5">
        <f>'補正予算書（部門別）'!F180</f>
        <v>0</v>
      </c>
      <c r="G85" s="11"/>
      <c r="H85" s="37"/>
      <c r="I85" s="18"/>
      <c r="J85" s="18"/>
      <c r="K85" s="18"/>
      <c r="L85" s="18"/>
      <c r="M85" s="18"/>
      <c r="N85" s="18"/>
    </row>
    <row r="86" spans="1:14" ht="15.6" customHeight="1" x14ac:dyDescent="0.15">
      <c r="A86" s="79"/>
      <c r="B86" s="85"/>
      <c r="C86" s="48" t="s">
        <v>84</v>
      </c>
      <c r="D86" s="12">
        <f>'補正予算書（部門別）'!D95+'補正予算書（部門別）'!D181+'補正予算書（部門別）'!D259</f>
        <v>11319</v>
      </c>
      <c r="E86" s="12">
        <f>'補正予算書（部門別）'!E95+'補正予算書（部門別）'!E181+'補正予算書（部門別）'!E259</f>
        <v>0</v>
      </c>
      <c r="F86" s="12">
        <f>'補正予算書（部門別）'!F95+'補正予算書（部門別）'!F181+'補正予算書（部門別）'!F259</f>
        <v>11319</v>
      </c>
      <c r="G86" s="11"/>
    </row>
    <row r="87" spans="1:14" ht="15.6" customHeight="1" x14ac:dyDescent="0.15">
      <c r="A87" s="79"/>
      <c r="B87" s="82" t="s">
        <v>83</v>
      </c>
      <c r="C87" s="82" t="s">
        <v>74</v>
      </c>
      <c r="D87" s="12">
        <f>'補正予算書（部門別）'!D96+'補正予算書（部門別）'!D182+'補正予算書（部門別）'!D260</f>
        <v>-11319</v>
      </c>
      <c r="E87" s="12">
        <f>'補正予算書（部門別）'!E96+'補正予算書（部門別）'!E182+'補正予算書（部門別）'!E260</f>
        <v>0</v>
      </c>
      <c r="F87" s="12">
        <f>'補正予算書（部門別）'!F96+'補正予算書（部門別）'!F182+'補正予算書（部門別）'!F260</f>
        <v>-11319</v>
      </c>
      <c r="G87" s="17"/>
    </row>
    <row r="88" spans="1:14" ht="15.6" customHeight="1" x14ac:dyDescent="0.15">
      <c r="A88" s="74" t="s">
        <v>74</v>
      </c>
      <c r="B88" s="83" t="s">
        <v>8</v>
      </c>
      <c r="C88" s="40" t="s">
        <v>19</v>
      </c>
      <c r="D88" s="41">
        <f>'補正予算書（部門別）'!D25+'補正予算書（部門別）'!D97+'補正予算書（部門別）'!D183+'補正予算書（部門別）'!D261</f>
        <v>3300</v>
      </c>
      <c r="E88" s="41">
        <f>'補正予算書（部門別）'!E25+'補正予算書（部門別）'!E97+'補正予算書（部門別）'!E183+'補正予算書（部門別）'!E261</f>
        <v>0</v>
      </c>
      <c r="F88" s="41">
        <f>'補正予算書（部門別）'!F25+'補正予算書（部門別）'!F97+'補正予算書（部門別）'!F183+'補正予算書（部門別）'!F261</f>
        <v>3300</v>
      </c>
      <c r="G88" s="42"/>
    </row>
    <row r="89" spans="1:14" ht="15.6" customHeight="1" x14ac:dyDescent="0.15">
      <c r="A89" s="75"/>
      <c r="B89" s="85"/>
      <c r="C89" s="9" t="s">
        <v>20</v>
      </c>
      <c r="D89" s="13">
        <f>'補正予算書（部門別）'!D26+'補正予算書（部門別）'!D98+'補正予算書（部門別）'!D184+'補正予算書（部門別）'!D262</f>
        <v>3300</v>
      </c>
      <c r="E89" s="13">
        <f>'補正予算書（部門別）'!E26+'補正予算書（部門別）'!E98+'補正予算書（部門別）'!E184+'補正予算書（部門別）'!E262</f>
        <v>0</v>
      </c>
      <c r="F89" s="13">
        <f>'補正予算書（部門別）'!F26+'補正予算書（部門別）'!F98+'補正予算書（部門別）'!F184+'補正予算書（部門別）'!F262</f>
        <v>3300</v>
      </c>
      <c r="G89" s="11"/>
    </row>
    <row r="90" spans="1:14" ht="15.6" customHeight="1" x14ac:dyDescent="0.15">
      <c r="A90" s="75"/>
      <c r="B90" s="85"/>
      <c r="C90" s="31" t="s">
        <v>78</v>
      </c>
      <c r="D90" s="12">
        <f>'補正予算書（部門別）'!D27+'補正予算書（部門別）'!D99+'補正予算書（部門別）'!D185+'補正予算書（部門別）'!D263</f>
        <v>3300</v>
      </c>
      <c r="E90" s="12">
        <f>'補正予算書（部門別）'!E27+'補正予算書（部門別）'!E99+'補正予算書（部門別）'!E185+'補正予算書（部門別）'!E263</f>
        <v>0</v>
      </c>
      <c r="F90" s="12">
        <f>'補正予算書（部門別）'!F27+'補正予算書（部門別）'!F99+'補正予算書（部門別）'!F185+'補正予算書（部門別）'!F263</f>
        <v>3300</v>
      </c>
      <c r="G90" s="17"/>
    </row>
    <row r="91" spans="1:14" ht="15.6" customHeight="1" x14ac:dyDescent="0.15">
      <c r="A91" s="74" t="s">
        <v>74</v>
      </c>
      <c r="B91" s="80" t="s">
        <v>53</v>
      </c>
      <c r="C91" s="4" t="s">
        <v>69</v>
      </c>
      <c r="D91" s="5">
        <f>'補正予算書（部門別）'!D186</f>
        <v>0</v>
      </c>
      <c r="E91" s="5">
        <f>'補正予算書（部門別）'!E186</f>
        <v>0</v>
      </c>
      <c r="F91" s="5">
        <f>'補正予算書（部門別）'!F186</f>
        <v>0</v>
      </c>
      <c r="G91" s="7"/>
    </row>
    <row r="92" spans="1:14" ht="15.6" customHeight="1" x14ac:dyDescent="0.15">
      <c r="A92" s="74"/>
      <c r="B92" s="80"/>
      <c r="C92" s="4" t="s">
        <v>70</v>
      </c>
      <c r="D92" s="5">
        <f>'補正予算書（部門別）'!D187</f>
        <v>0</v>
      </c>
      <c r="E92" s="5">
        <f>'補正予算書（部門別）'!E187</f>
        <v>0</v>
      </c>
      <c r="F92" s="5">
        <f>'補正予算書（部門別）'!F187</f>
        <v>0</v>
      </c>
      <c r="G92" s="7"/>
    </row>
    <row r="93" spans="1:14" ht="15.6" customHeight="1" x14ac:dyDescent="0.15">
      <c r="A93" s="74"/>
      <c r="B93" s="80"/>
      <c r="C93" s="4" t="s">
        <v>71</v>
      </c>
      <c r="D93" s="5">
        <f>'補正予算書（部門別）'!D28+'補正予算書（部門別）'!D100+'補正予算書（部門別）'!D188+'補正予算書（部門別）'!D264</f>
        <v>3300</v>
      </c>
      <c r="E93" s="5">
        <f>'補正予算書（部門別）'!E28+'補正予算書（部門別）'!E100+'補正予算書（部門別）'!E188+'補正予算書（部門別）'!E264</f>
        <v>0</v>
      </c>
      <c r="F93" s="5">
        <f>'補正予算書（部門別）'!F28+'補正予算書（部門別）'!F100+'補正予算書（部門別）'!F188+'補正予算書（部門別）'!F264</f>
        <v>3300</v>
      </c>
      <c r="G93" s="7"/>
    </row>
    <row r="94" spans="1:14" ht="15.6" customHeight="1" x14ac:dyDescent="0.15">
      <c r="A94" s="75"/>
      <c r="B94" s="77"/>
      <c r="C94" s="9" t="s">
        <v>72</v>
      </c>
      <c r="D94" s="5">
        <f>'補正予算書（部門別）'!D29+'補正予算書（部門別）'!D101+'補正予算書（部門別）'!D189+'補正予算書（部門別）'!D265</f>
        <v>3300</v>
      </c>
      <c r="E94" s="5">
        <f>'補正予算書（部門別）'!E29+'補正予算書（部門別）'!E101+'補正予算書（部門別）'!E189+'補正予算書（部門別）'!E265</f>
        <v>0</v>
      </c>
      <c r="F94" s="5">
        <f>'補正予算書（部門別）'!F29+'補正予算書（部門別）'!F101+'補正予算書（部門別）'!F189+'補正予算書（部門別）'!F265</f>
        <v>3300</v>
      </c>
      <c r="G94" s="11"/>
    </row>
    <row r="95" spans="1:14" ht="15.6" customHeight="1" x14ac:dyDescent="0.15">
      <c r="A95" s="75"/>
      <c r="B95" s="77"/>
      <c r="C95" s="9" t="s">
        <v>87</v>
      </c>
      <c r="D95" s="12">
        <f>'補正予算書（部門別）'!D30+'補正予算書（部門別）'!D102+'補正予算書（部門別）'!D190+'補正予算書（部門別）'!D266</f>
        <v>3300</v>
      </c>
      <c r="E95" s="12">
        <f>'補正予算書（部門別）'!E30+'補正予算書（部門別）'!E102+'補正予算書（部門別）'!E190+'補正予算書（部門別）'!E266</f>
        <v>0</v>
      </c>
      <c r="F95" s="16">
        <f>'補正予算書（部門別）'!F30+'補正予算書（部門別）'!F102+'補正予算書（部門別）'!F190+'補正予算書（部門別）'!F266</f>
        <v>3300</v>
      </c>
      <c r="G95" s="11"/>
    </row>
    <row r="96" spans="1:14" ht="15.6" customHeight="1" x14ac:dyDescent="0.15">
      <c r="A96" s="75"/>
      <c r="B96" s="71" t="s">
        <v>79</v>
      </c>
      <c r="C96" s="71" t="s">
        <v>74</v>
      </c>
      <c r="D96" s="10">
        <f>'補正予算書（部門別）'!D31+'補正予算書（部門別）'!D103+'補正予算書（部門別）'!D191+'補正予算書（部門別）'!D267</f>
        <v>0</v>
      </c>
      <c r="E96" s="10">
        <f>'補正予算書（部門別）'!E31+'補正予算書（部門別）'!E103+'補正予算書（部門別）'!E191+'補正予算書（部門別）'!E267</f>
        <v>0</v>
      </c>
      <c r="F96" s="10">
        <f>'補正予算書（部門別）'!F31+'補正予算書（部門別）'!F103+'補正予算書（部門別）'!F191+'補正予算書（部門別）'!F267</f>
        <v>0</v>
      </c>
      <c r="G96" s="11"/>
    </row>
    <row r="97" spans="1:14" ht="15.6" customHeight="1" x14ac:dyDescent="0.15">
      <c r="A97" s="70" t="s">
        <v>80</v>
      </c>
      <c r="B97" s="71"/>
      <c r="C97" s="71" t="s">
        <v>74</v>
      </c>
      <c r="D97" s="10">
        <f>'補正予算書（部門別）'!D32+'補正予算書（部門別）'!D104+'補正予算書（部門別）'!D192+'補正予算書（部門別）'!D268</f>
        <v>85</v>
      </c>
      <c r="E97" s="10">
        <f>'補正予算書（部門別）'!E32+'補正予算書（部門別）'!E104+'補正予算書（部門別）'!E192+'補正予算書（部門別）'!E268</f>
        <v>0</v>
      </c>
      <c r="F97" s="10">
        <f>'補正予算書（部門別）'!F32+'補正予算書（部門別）'!F104+'補正予算書（部門別）'!F192+'補正予算書（部門別）'!F268</f>
        <v>85</v>
      </c>
      <c r="G97" s="11"/>
    </row>
    <row r="98" spans="1:14" ht="15.6" customHeight="1" x14ac:dyDescent="0.15">
      <c r="A98" s="70" t="s">
        <v>81</v>
      </c>
      <c r="B98" s="71"/>
      <c r="C98" s="71" t="s">
        <v>74</v>
      </c>
      <c r="D98" s="10">
        <f>'補正予算書（部門別）'!D33+'補正予算書（部門別）'!D105+'補正予算書（部門別）'!D193+'補正予算書（部門別）'!D269</f>
        <v>2952</v>
      </c>
      <c r="E98" s="10">
        <f>'補正予算書（部門別）'!E33+'補正予算書（部門別）'!E105+'補正予算書（部門別）'!E193+'補正予算書（部門別）'!E269</f>
        <v>0</v>
      </c>
      <c r="F98" s="10">
        <f>'補正予算書（部門別）'!F33+'補正予算書（部門別）'!F105+'補正予算書（部門別）'!F193+'補正予算書（部門別）'!F269</f>
        <v>2952</v>
      </c>
      <c r="G98" s="11"/>
    </row>
    <row r="99" spans="1:14" ht="15.6" customHeight="1" x14ac:dyDescent="0.15">
      <c r="A99" s="81" t="s">
        <v>261</v>
      </c>
      <c r="B99" s="82"/>
      <c r="C99" s="82" t="s">
        <v>18</v>
      </c>
      <c r="D99" s="10">
        <f>'補正予算書（部門別）'!D34+'補正予算書（部門別）'!D106+'補正予算書（部門別）'!D194+'補正予算書（部門別）'!D270</f>
        <v>3755</v>
      </c>
      <c r="E99" s="10">
        <f>'補正予算書（部門別）'!E34+'補正予算書（部門別）'!E106+'補正予算書（部門別）'!E194+'補正予算書（部門別）'!E270</f>
        <v>0</v>
      </c>
      <c r="F99" s="10">
        <f>'補正予算書（部門別）'!F34+'補正予算書（部門別）'!F106+'補正予算書（部門別）'!F194+'補正予算書（部門別）'!F270</f>
        <v>3755</v>
      </c>
      <c r="G99" s="17"/>
      <c r="H99" s="18"/>
      <c r="I99" s="18"/>
      <c r="J99" s="18"/>
      <c r="K99" s="18"/>
      <c r="L99" s="18"/>
      <c r="M99" s="18"/>
      <c r="N99" s="18"/>
    </row>
    <row r="100" spans="1:14" ht="15.6" customHeight="1" thickBot="1" x14ac:dyDescent="0.2">
      <c r="A100" s="72" t="s">
        <v>88</v>
      </c>
      <c r="B100" s="73"/>
      <c r="C100" s="73" t="s">
        <v>74</v>
      </c>
      <c r="D100" s="14">
        <f>'補正予算書（部門別）'!D35+'補正予算書（部門別）'!D107+'補正予算書（部門別）'!D195+'補正予算書（部門別）'!D271</f>
        <v>6707</v>
      </c>
      <c r="E100" s="14">
        <f>'補正予算書（部門別）'!E35+'補正予算書（部門別）'!E107+'補正予算書（部門別）'!E195+'補正予算書（部門別）'!E271</f>
        <v>0</v>
      </c>
      <c r="F100" s="14">
        <f>'補正予算書（部門別）'!F35+'補正予算書（部門別）'!F107+'補正予算書（部門別）'!F195+'補正予算書（部門別）'!F271</f>
        <v>6707</v>
      </c>
      <c r="G100" s="15"/>
    </row>
  </sheetData>
  <mergeCells count="24">
    <mergeCell ref="A98:C98"/>
    <mergeCell ref="A100:C100"/>
    <mergeCell ref="A88:A90"/>
    <mergeCell ref="B88:B90"/>
    <mergeCell ref="A91:A96"/>
    <mergeCell ref="B91:B95"/>
    <mergeCell ref="B96:C96"/>
    <mergeCell ref="A97:C97"/>
    <mergeCell ref="A99:C99"/>
    <mergeCell ref="A9:A72"/>
    <mergeCell ref="B9:B29"/>
    <mergeCell ref="B30:B71"/>
    <mergeCell ref="B72:C72"/>
    <mergeCell ref="A80:A87"/>
    <mergeCell ref="B80:B86"/>
    <mergeCell ref="B87:C87"/>
    <mergeCell ref="B73:B79"/>
    <mergeCell ref="A3:G3"/>
    <mergeCell ref="A5:G5"/>
    <mergeCell ref="A7:C8"/>
    <mergeCell ref="D7:D8"/>
    <mergeCell ref="E7:E8"/>
    <mergeCell ref="F7:F8"/>
    <mergeCell ref="G7:G8"/>
  </mergeCells>
  <phoneticPr fontId="1"/>
  <pageMargins left="0.78740157480314965" right="0.31496062992125984" top="0.43307086614173229" bottom="0.39370078740157483" header="0.23622047244094491" footer="0.19685039370078741"/>
  <pageSetup paperSize="9" scale="69" fitToHeight="0" orientation="portrait" r:id="rId1"/>
  <rowBreaks count="1" manualBreakCount="1">
    <brk id="72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1"/>
  <sheetViews>
    <sheetView showGridLines="0" topLeftCell="A157" zoomScaleNormal="100" workbookViewId="0">
      <selection activeCell="D172" sqref="D172"/>
    </sheetView>
  </sheetViews>
  <sheetFormatPr defaultRowHeight="13.5" x14ac:dyDescent="0.15"/>
  <cols>
    <col min="1" max="2" width="3.625" style="1" customWidth="1"/>
    <col min="3" max="3" width="48.625" style="1" customWidth="1"/>
    <col min="4" max="5" width="13.875" style="1" customWidth="1"/>
    <col min="6" max="6" width="13.875" style="32" customWidth="1"/>
    <col min="7" max="7" width="33.75" style="1" customWidth="1"/>
    <col min="8" max="14" width="9" style="18"/>
    <col min="15" max="16384" width="9" style="1"/>
  </cols>
  <sheetData>
    <row r="1" spans="1:7" ht="15.6" customHeight="1" x14ac:dyDescent="0.15"/>
    <row r="2" spans="1:7" ht="15.6" customHeight="1" x14ac:dyDescent="0.15">
      <c r="A2" s="2" t="s">
        <v>0</v>
      </c>
    </row>
    <row r="3" spans="1:7" ht="17.25" customHeight="1" x14ac:dyDescent="0.15">
      <c r="A3" s="99" t="s">
        <v>266</v>
      </c>
      <c r="B3" s="99"/>
      <c r="C3" s="99"/>
      <c r="D3" s="99"/>
      <c r="E3" s="99"/>
      <c r="F3" s="99"/>
      <c r="G3" s="99"/>
    </row>
    <row r="4" spans="1:7" ht="15.6" customHeight="1" x14ac:dyDescent="0.15"/>
    <row r="5" spans="1:7" ht="15.6" customHeight="1" x14ac:dyDescent="0.15">
      <c r="A5" s="87"/>
      <c r="B5" s="87"/>
      <c r="C5" s="87"/>
      <c r="D5" s="87"/>
      <c r="E5" s="87"/>
      <c r="F5" s="87"/>
      <c r="G5" s="87"/>
    </row>
    <row r="6" spans="1:7" ht="15.6" customHeight="1" thickBot="1" x14ac:dyDescent="0.2">
      <c r="A6" s="2" t="s">
        <v>2</v>
      </c>
      <c r="G6" s="3" t="s">
        <v>1</v>
      </c>
    </row>
    <row r="7" spans="1:7" ht="15.6" customHeight="1" x14ac:dyDescent="0.15">
      <c r="A7" s="88" t="s">
        <v>3</v>
      </c>
      <c r="B7" s="89"/>
      <c r="C7" s="89"/>
      <c r="D7" s="89" t="s">
        <v>95</v>
      </c>
      <c r="E7" s="104" t="s">
        <v>100</v>
      </c>
      <c r="F7" s="104" t="s">
        <v>101</v>
      </c>
      <c r="G7" s="92" t="s">
        <v>4</v>
      </c>
    </row>
    <row r="8" spans="1:7" ht="15.6" customHeight="1" x14ac:dyDescent="0.15">
      <c r="A8" s="90"/>
      <c r="B8" s="91"/>
      <c r="C8" s="91"/>
      <c r="D8" s="91"/>
      <c r="E8" s="105"/>
      <c r="F8" s="105"/>
      <c r="G8" s="93"/>
    </row>
    <row r="9" spans="1:7" ht="15.6" customHeight="1" x14ac:dyDescent="0.15">
      <c r="A9" s="74" t="s">
        <v>17</v>
      </c>
      <c r="B9" s="80" t="s">
        <v>8</v>
      </c>
      <c r="C9" s="4" t="s">
        <v>5</v>
      </c>
      <c r="D9" s="5">
        <f>SUM(D10)</f>
        <v>0</v>
      </c>
      <c r="E9" s="5">
        <f>SUM(E10)</f>
        <v>0</v>
      </c>
      <c r="F9" s="5">
        <f>SUM(F10)</f>
        <v>0</v>
      </c>
      <c r="G9" s="7"/>
    </row>
    <row r="10" spans="1:7" ht="15.6" customHeight="1" x14ac:dyDescent="0.15">
      <c r="A10" s="75"/>
      <c r="B10" s="77"/>
      <c r="C10" s="4" t="s">
        <v>6</v>
      </c>
      <c r="D10" s="20">
        <v>0</v>
      </c>
      <c r="E10" s="20">
        <v>0</v>
      </c>
      <c r="F10" s="5">
        <f>E10+D10</f>
        <v>0</v>
      </c>
      <c r="G10" s="7"/>
    </row>
    <row r="11" spans="1:7" ht="15.6" customHeight="1" x14ac:dyDescent="0.15">
      <c r="A11" s="75"/>
      <c r="B11" s="77"/>
      <c r="C11" s="4" t="s">
        <v>23</v>
      </c>
      <c r="D11" s="5">
        <f>SUM(D12)</f>
        <v>30</v>
      </c>
      <c r="E11" s="5">
        <f>SUM(E12)</f>
        <v>0</v>
      </c>
      <c r="F11" s="5">
        <f t="shared" ref="F11:F12" si="0">E11+D11</f>
        <v>30</v>
      </c>
      <c r="G11" s="7"/>
    </row>
    <row r="12" spans="1:7" ht="15.6" customHeight="1" x14ac:dyDescent="0.15">
      <c r="A12" s="75"/>
      <c r="B12" s="77"/>
      <c r="C12" s="43" t="s">
        <v>24</v>
      </c>
      <c r="D12" s="19">
        <v>30</v>
      </c>
      <c r="E12" s="19">
        <v>0</v>
      </c>
      <c r="F12" s="13">
        <f t="shared" si="0"/>
        <v>30</v>
      </c>
      <c r="G12" s="46" t="s">
        <v>267</v>
      </c>
    </row>
    <row r="13" spans="1:7" ht="15.6" customHeight="1" x14ac:dyDescent="0.15">
      <c r="A13" s="75"/>
      <c r="B13" s="77"/>
      <c r="C13" s="9" t="s">
        <v>75</v>
      </c>
      <c r="D13" s="19">
        <f>D9+D11</f>
        <v>30</v>
      </c>
      <c r="E13" s="19">
        <f>E9+E11</f>
        <v>0</v>
      </c>
      <c r="F13" s="16">
        <f>E13+D13</f>
        <v>30</v>
      </c>
      <c r="G13" s="11"/>
    </row>
    <row r="14" spans="1:7" ht="15.6" customHeight="1" x14ac:dyDescent="0.15">
      <c r="A14" s="74"/>
      <c r="B14" s="80" t="s">
        <v>16</v>
      </c>
      <c r="C14" s="4" t="s">
        <v>9</v>
      </c>
      <c r="D14" s="5">
        <f>SUM(D15:D20)</f>
        <v>220</v>
      </c>
      <c r="E14" s="5">
        <f>SUM(E15:E20)</f>
        <v>0</v>
      </c>
      <c r="F14" s="5">
        <f>SUM(F15:F20)</f>
        <v>220</v>
      </c>
      <c r="G14" s="7"/>
    </row>
    <row r="15" spans="1:7" ht="15.6" customHeight="1" x14ac:dyDescent="0.15">
      <c r="A15" s="74"/>
      <c r="B15" s="80"/>
      <c r="C15" s="4" t="s">
        <v>10</v>
      </c>
      <c r="D15" s="20">
        <v>189</v>
      </c>
      <c r="E15" s="20">
        <v>0</v>
      </c>
      <c r="F15" s="5">
        <f>E15+D15</f>
        <v>189</v>
      </c>
      <c r="G15" s="7"/>
    </row>
    <row r="16" spans="1:7" ht="15.6" customHeight="1" x14ac:dyDescent="0.15">
      <c r="A16" s="74"/>
      <c r="B16" s="80"/>
      <c r="C16" s="4" t="s">
        <v>11</v>
      </c>
      <c r="D16" s="20">
        <v>5</v>
      </c>
      <c r="E16" s="20">
        <v>0</v>
      </c>
      <c r="F16" s="5">
        <f t="shared" ref="F16:F22" si="1">E16+D16</f>
        <v>5</v>
      </c>
      <c r="G16" s="7"/>
    </row>
    <row r="17" spans="1:8" ht="15.6" customHeight="1" x14ac:dyDescent="0.15">
      <c r="A17" s="74"/>
      <c r="B17" s="80"/>
      <c r="C17" s="4" t="s">
        <v>12</v>
      </c>
      <c r="D17" s="20">
        <v>15</v>
      </c>
      <c r="E17" s="20">
        <v>0</v>
      </c>
      <c r="F17" s="5">
        <f t="shared" si="1"/>
        <v>15</v>
      </c>
      <c r="G17" s="7"/>
    </row>
    <row r="18" spans="1:8" ht="15.6" customHeight="1" x14ac:dyDescent="0.15">
      <c r="A18" s="74"/>
      <c r="B18" s="80"/>
      <c r="C18" s="4" t="s">
        <v>13</v>
      </c>
      <c r="D18" s="20">
        <v>1</v>
      </c>
      <c r="E18" s="20">
        <v>0</v>
      </c>
      <c r="F18" s="5">
        <f t="shared" si="1"/>
        <v>1</v>
      </c>
      <c r="G18" s="7"/>
    </row>
    <row r="19" spans="1:8" ht="15.6" customHeight="1" x14ac:dyDescent="0.15">
      <c r="A19" s="74"/>
      <c r="B19" s="80"/>
      <c r="C19" s="4" t="s">
        <v>45</v>
      </c>
      <c r="D19" s="20">
        <v>0</v>
      </c>
      <c r="E19" s="20">
        <v>0</v>
      </c>
      <c r="F19" s="5">
        <f t="shared" si="1"/>
        <v>0</v>
      </c>
      <c r="G19" s="7" t="s">
        <v>268</v>
      </c>
    </row>
    <row r="20" spans="1:8" ht="15.6" customHeight="1" x14ac:dyDescent="0.15">
      <c r="A20" s="74"/>
      <c r="B20" s="80"/>
      <c r="C20" s="4" t="s">
        <v>14</v>
      </c>
      <c r="D20" s="20">
        <v>10</v>
      </c>
      <c r="E20" s="20">
        <v>0</v>
      </c>
      <c r="F20" s="5">
        <f t="shared" si="1"/>
        <v>10</v>
      </c>
      <c r="G20" s="7"/>
    </row>
    <row r="21" spans="1:8" ht="15.6" customHeight="1" x14ac:dyDescent="0.15">
      <c r="A21" s="74"/>
      <c r="B21" s="80"/>
      <c r="C21" s="4" t="s">
        <v>15</v>
      </c>
      <c r="D21" s="5">
        <f>SUM(D22)</f>
        <v>0</v>
      </c>
      <c r="E21" s="5">
        <f>SUM(E22)</f>
        <v>0</v>
      </c>
      <c r="F21" s="5">
        <f t="shared" si="1"/>
        <v>0</v>
      </c>
      <c r="G21" s="7"/>
    </row>
    <row r="22" spans="1:8" ht="15.6" customHeight="1" x14ac:dyDescent="0.15">
      <c r="A22" s="75"/>
      <c r="B22" s="77"/>
      <c r="C22" s="4" t="s">
        <v>14</v>
      </c>
      <c r="D22" s="20">
        <v>0</v>
      </c>
      <c r="E22" s="20">
        <v>0</v>
      </c>
      <c r="F22" s="49">
        <f t="shared" si="1"/>
        <v>0</v>
      </c>
      <c r="G22" s="7"/>
      <c r="H22" s="33"/>
    </row>
    <row r="23" spans="1:8" ht="15.6" customHeight="1" x14ac:dyDescent="0.15">
      <c r="A23" s="75"/>
      <c r="B23" s="77"/>
      <c r="C23" s="45" t="s">
        <v>76</v>
      </c>
      <c r="D23" s="12">
        <f>D14+D21</f>
        <v>220</v>
      </c>
      <c r="E23" s="12">
        <f>E14+E21</f>
        <v>0</v>
      </c>
      <c r="F23" s="16">
        <f>E23+D23</f>
        <v>220</v>
      </c>
      <c r="G23" s="17"/>
      <c r="H23" s="34"/>
    </row>
    <row r="24" spans="1:8" ht="15.6" customHeight="1" x14ac:dyDescent="0.15">
      <c r="A24" s="75"/>
      <c r="B24" s="71" t="s">
        <v>77</v>
      </c>
      <c r="C24" s="71" t="s">
        <v>18</v>
      </c>
      <c r="D24" s="10">
        <f>D13-D23</f>
        <v>-190</v>
      </c>
      <c r="E24" s="10">
        <f>E13-E23</f>
        <v>0</v>
      </c>
      <c r="F24" s="10">
        <f>F13-F23</f>
        <v>-190</v>
      </c>
      <c r="G24" s="11"/>
    </row>
    <row r="25" spans="1:8" ht="15.6" customHeight="1" x14ac:dyDescent="0.15">
      <c r="A25" s="103" t="s">
        <v>18</v>
      </c>
      <c r="B25" s="80" t="s">
        <v>8</v>
      </c>
      <c r="C25" s="4" t="s">
        <v>19</v>
      </c>
      <c r="D25" s="5">
        <f>SUM(D26)</f>
        <v>300</v>
      </c>
      <c r="E25" s="5">
        <f>SUM(E26)</f>
        <v>0</v>
      </c>
      <c r="F25" s="5">
        <f>SUM(F26)</f>
        <v>300</v>
      </c>
      <c r="G25" s="7"/>
    </row>
    <row r="26" spans="1:8" ht="15.6" customHeight="1" x14ac:dyDescent="0.15">
      <c r="A26" s="78"/>
      <c r="B26" s="77"/>
      <c r="C26" s="9" t="s">
        <v>20</v>
      </c>
      <c r="D26" s="19">
        <v>300</v>
      </c>
      <c r="E26" s="19">
        <v>0</v>
      </c>
      <c r="F26" s="10">
        <f>E26+D26</f>
        <v>300</v>
      </c>
      <c r="G26" s="11"/>
    </row>
    <row r="27" spans="1:8" ht="15.6" customHeight="1" x14ac:dyDescent="0.15">
      <c r="A27" s="78"/>
      <c r="B27" s="77"/>
      <c r="C27" s="9" t="s">
        <v>78</v>
      </c>
      <c r="D27" s="10">
        <f>D25</f>
        <v>300</v>
      </c>
      <c r="E27" s="10">
        <f>E25</f>
        <v>0</v>
      </c>
      <c r="F27" s="10">
        <f t="shared" ref="F27:F35" si="2">E27+D27</f>
        <v>300</v>
      </c>
      <c r="G27" s="11"/>
    </row>
    <row r="28" spans="1:8" ht="15.6" customHeight="1" x14ac:dyDescent="0.15">
      <c r="A28" s="78"/>
      <c r="B28" s="83" t="s">
        <v>86</v>
      </c>
      <c r="C28" s="4" t="s">
        <v>71</v>
      </c>
      <c r="D28" s="5">
        <f>D29</f>
        <v>0</v>
      </c>
      <c r="E28" s="5">
        <f>E29</f>
        <v>0</v>
      </c>
      <c r="F28" s="5">
        <f t="shared" si="2"/>
        <v>0</v>
      </c>
      <c r="G28" s="7"/>
    </row>
    <row r="29" spans="1:8" ht="15.6" customHeight="1" x14ac:dyDescent="0.15">
      <c r="A29" s="78"/>
      <c r="B29" s="85"/>
      <c r="C29" s="9" t="s">
        <v>72</v>
      </c>
      <c r="D29" s="19">
        <v>0</v>
      </c>
      <c r="E29" s="19">
        <v>0</v>
      </c>
      <c r="F29" s="10">
        <f t="shared" si="2"/>
        <v>0</v>
      </c>
      <c r="G29" s="11"/>
    </row>
    <row r="30" spans="1:8" ht="15.6" customHeight="1" x14ac:dyDescent="0.15">
      <c r="A30" s="78"/>
      <c r="B30" s="21"/>
      <c r="C30" s="9" t="s">
        <v>87</v>
      </c>
      <c r="D30" s="10">
        <f>D28</f>
        <v>0</v>
      </c>
      <c r="E30" s="10">
        <f>E28</f>
        <v>0</v>
      </c>
      <c r="F30" s="10">
        <f t="shared" si="2"/>
        <v>0</v>
      </c>
      <c r="G30" s="11"/>
    </row>
    <row r="31" spans="1:8" ht="15.6" customHeight="1" x14ac:dyDescent="0.15">
      <c r="A31" s="79"/>
      <c r="B31" s="71" t="s">
        <v>79</v>
      </c>
      <c r="C31" s="71" t="s">
        <v>18</v>
      </c>
      <c r="D31" s="10">
        <f>D27-D30</f>
        <v>300</v>
      </c>
      <c r="E31" s="10">
        <f>E27-E30</f>
        <v>0</v>
      </c>
      <c r="F31" s="10">
        <f t="shared" si="2"/>
        <v>300</v>
      </c>
      <c r="G31" s="11"/>
    </row>
    <row r="32" spans="1:8" ht="15.6" customHeight="1" x14ac:dyDescent="0.15">
      <c r="A32" s="70" t="s">
        <v>80</v>
      </c>
      <c r="B32" s="71"/>
      <c r="C32" s="71" t="s">
        <v>18</v>
      </c>
      <c r="D32" s="19">
        <v>85</v>
      </c>
      <c r="E32" s="19">
        <v>0</v>
      </c>
      <c r="F32" s="10">
        <f t="shared" si="2"/>
        <v>85</v>
      </c>
      <c r="G32" s="11"/>
    </row>
    <row r="33" spans="1:14" ht="15.6" customHeight="1" x14ac:dyDescent="0.15">
      <c r="A33" s="81" t="s">
        <v>81</v>
      </c>
      <c r="B33" s="82"/>
      <c r="C33" s="82" t="s">
        <v>18</v>
      </c>
      <c r="D33" s="12">
        <f>D24+D31-D32</f>
        <v>25</v>
      </c>
      <c r="E33" s="12">
        <f>E24+E31-E32</f>
        <v>0</v>
      </c>
      <c r="F33" s="12">
        <f t="shared" si="2"/>
        <v>25</v>
      </c>
      <c r="G33" s="17"/>
    </row>
    <row r="34" spans="1:14" ht="15.6" customHeight="1" x14ac:dyDescent="0.15">
      <c r="A34" s="81" t="s">
        <v>261</v>
      </c>
      <c r="B34" s="82"/>
      <c r="C34" s="82" t="s">
        <v>18</v>
      </c>
      <c r="D34" s="22">
        <v>379</v>
      </c>
      <c r="E34" s="22">
        <v>0</v>
      </c>
      <c r="F34" s="12">
        <f t="shared" si="2"/>
        <v>379</v>
      </c>
      <c r="G34" s="17"/>
    </row>
    <row r="35" spans="1:14" ht="15.6" customHeight="1" thickBot="1" x14ac:dyDescent="0.2">
      <c r="A35" s="72" t="s">
        <v>88</v>
      </c>
      <c r="B35" s="73"/>
      <c r="C35" s="73" t="s">
        <v>18</v>
      </c>
      <c r="D35" s="14">
        <f>D33+D34</f>
        <v>404</v>
      </c>
      <c r="E35" s="14">
        <f t="shared" ref="E35" si="3">E33+E34</f>
        <v>0</v>
      </c>
      <c r="F35" s="14">
        <f t="shared" si="2"/>
        <v>404</v>
      </c>
      <c r="G35" s="15"/>
    </row>
    <row r="36" spans="1:14" ht="15.6" customHeight="1" x14ac:dyDescent="0.15"/>
    <row r="37" spans="1:14" ht="15.6" customHeight="1" x14ac:dyDescent="0.15">
      <c r="A37" s="2" t="s">
        <v>0</v>
      </c>
    </row>
    <row r="38" spans="1:14" ht="17.25" customHeight="1" x14ac:dyDescent="0.15">
      <c r="A38" s="99" t="str">
        <f>A3</f>
        <v>平成29年度　第1次補正予算収支補正予算書</v>
      </c>
      <c r="B38" s="99"/>
      <c r="C38" s="99"/>
      <c r="D38" s="99"/>
      <c r="E38" s="99"/>
      <c r="F38" s="99"/>
      <c r="G38" s="99"/>
    </row>
    <row r="39" spans="1:14" ht="15.6" customHeight="1" x14ac:dyDescent="0.15"/>
    <row r="40" spans="1:14" ht="15.6" customHeight="1" x14ac:dyDescent="0.15">
      <c r="A40" s="87"/>
      <c r="B40" s="87"/>
      <c r="C40" s="87"/>
      <c r="D40" s="87"/>
      <c r="E40" s="87"/>
      <c r="F40" s="87"/>
      <c r="G40" s="87"/>
    </row>
    <row r="41" spans="1:14" ht="15.6" customHeight="1" thickBot="1" x14ac:dyDescent="0.2">
      <c r="A41" s="2" t="s">
        <v>21</v>
      </c>
      <c r="G41" s="3" t="s">
        <v>1</v>
      </c>
    </row>
    <row r="42" spans="1:14" ht="15.6" customHeight="1" x14ac:dyDescent="0.15">
      <c r="A42" s="88" t="s">
        <v>3</v>
      </c>
      <c r="B42" s="89"/>
      <c r="C42" s="89"/>
      <c r="D42" s="89" t="s">
        <v>95</v>
      </c>
      <c r="E42" s="104" t="s">
        <v>100</v>
      </c>
      <c r="F42" s="104" t="s">
        <v>101</v>
      </c>
      <c r="G42" s="92" t="s">
        <v>4</v>
      </c>
    </row>
    <row r="43" spans="1:14" ht="15.6" customHeight="1" x14ac:dyDescent="0.15">
      <c r="A43" s="90"/>
      <c r="B43" s="91"/>
      <c r="C43" s="91"/>
      <c r="D43" s="91"/>
      <c r="E43" s="105"/>
      <c r="F43" s="105"/>
      <c r="G43" s="93"/>
    </row>
    <row r="44" spans="1:14" ht="15.6" customHeight="1" x14ac:dyDescent="0.15">
      <c r="A44" s="96" t="s">
        <v>265</v>
      </c>
      <c r="B44" s="80"/>
      <c r="C44" s="4" t="s">
        <v>97</v>
      </c>
      <c r="D44" s="8">
        <f>D45</f>
        <v>13600</v>
      </c>
      <c r="E44" s="8">
        <f>E45</f>
        <v>0</v>
      </c>
      <c r="F44" s="5">
        <f t="shared" ref="F44:F51" si="4">E44+D44</f>
        <v>13600</v>
      </c>
      <c r="G44" s="7"/>
      <c r="H44" s="1"/>
      <c r="I44" s="1"/>
      <c r="J44" s="1"/>
      <c r="K44" s="1"/>
      <c r="L44" s="1"/>
      <c r="M44" s="1"/>
      <c r="N44" s="1"/>
    </row>
    <row r="45" spans="1:14" ht="15.6" customHeight="1" x14ac:dyDescent="0.15">
      <c r="A45" s="97"/>
      <c r="B45" s="80"/>
      <c r="C45" s="4" t="s">
        <v>97</v>
      </c>
      <c r="D45" s="8">
        <f>SUM(D46:D47)</f>
        <v>13600</v>
      </c>
      <c r="E45" s="8">
        <f>SUM(E46:E47)</f>
        <v>0</v>
      </c>
      <c r="F45" s="5">
        <f t="shared" si="4"/>
        <v>13600</v>
      </c>
      <c r="G45" s="7"/>
      <c r="H45" s="1"/>
      <c r="I45" s="1"/>
      <c r="J45" s="1"/>
      <c r="K45" s="1"/>
      <c r="L45" s="1"/>
      <c r="M45" s="1"/>
      <c r="N45" s="1"/>
    </row>
    <row r="46" spans="1:14" ht="15.6" customHeight="1" x14ac:dyDescent="0.15">
      <c r="A46" s="97"/>
      <c r="B46" s="80"/>
      <c r="C46" s="4" t="s">
        <v>98</v>
      </c>
      <c r="D46" s="23">
        <v>7000</v>
      </c>
      <c r="E46" s="23">
        <v>0</v>
      </c>
      <c r="F46" s="5">
        <f t="shared" si="4"/>
        <v>7000</v>
      </c>
      <c r="G46" s="27"/>
      <c r="H46" s="1"/>
      <c r="I46" s="1"/>
      <c r="J46" s="1"/>
      <c r="K46" s="1"/>
      <c r="L46" s="1"/>
      <c r="M46" s="1"/>
      <c r="N46" s="1"/>
    </row>
    <row r="47" spans="1:14" ht="15.6" customHeight="1" x14ac:dyDescent="0.15">
      <c r="A47" s="97"/>
      <c r="B47" s="80"/>
      <c r="C47" s="4" t="s">
        <v>99</v>
      </c>
      <c r="D47" s="23">
        <v>6600</v>
      </c>
      <c r="E47" s="23">
        <v>0</v>
      </c>
      <c r="F47" s="5">
        <f t="shared" si="4"/>
        <v>6600</v>
      </c>
      <c r="G47" s="7"/>
      <c r="H47" s="1"/>
      <c r="I47" s="1"/>
      <c r="J47" s="1"/>
      <c r="K47" s="1"/>
      <c r="L47" s="1"/>
      <c r="M47" s="1"/>
      <c r="N47" s="1"/>
    </row>
    <row r="48" spans="1:14" ht="15.6" customHeight="1" x14ac:dyDescent="0.15">
      <c r="A48" s="97"/>
      <c r="B48" s="80"/>
      <c r="C48" s="4" t="s">
        <v>5</v>
      </c>
      <c r="D48" s="5">
        <f>SUM(D49)</f>
        <v>0</v>
      </c>
      <c r="E48" s="5">
        <f>SUM(E49)</f>
        <v>0</v>
      </c>
      <c r="F48" s="5">
        <f t="shared" si="4"/>
        <v>0</v>
      </c>
      <c r="G48" s="7"/>
    </row>
    <row r="49" spans="1:8" ht="15.6" customHeight="1" x14ac:dyDescent="0.15">
      <c r="A49" s="97"/>
      <c r="B49" s="80"/>
      <c r="C49" s="4" t="s">
        <v>6</v>
      </c>
      <c r="D49" s="20">
        <v>0</v>
      </c>
      <c r="E49" s="20">
        <v>0</v>
      </c>
      <c r="F49" s="5">
        <f t="shared" si="4"/>
        <v>0</v>
      </c>
      <c r="G49" s="7"/>
    </row>
    <row r="50" spans="1:8" ht="15.6" customHeight="1" x14ac:dyDescent="0.15">
      <c r="A50" s="97"/>
      <c r="B50" s="80"/>
      <c r="C50" s="4" t="s">
        <v>23</v>
      </c>
      <c r="D50" s="5">
        <f>SUM(D51)</f>
        <v>500</v>
      </c>
      <c r="E50" s="5">
        <f>SUM(E51)</f>
        <v>0</v>
      </c>
      <c r="F50" s="5">
        <f t="shared" si="4"/>
        <v>500</v>
      </c>
      <c r="G50" s="7"/>
    </row>
    <row r="51" spans="1:8" ht="15.6" customHeight="1" x14ac:dyDescent="0.15">
      <c r="A51" s="97"/>
      <c r="B51" s="77"/>
      <c r="C51" s="9" t="s">
        <v>24</v>
      </c>
      <c r="D51" s="19">
        <v>500</v>
      </c>
      <c r="E51" s="19">
        <v>0</v>
      </c>
      <c r="F51" s="5">
        <f t="shared" si="4"/>
        <v>500</v>
      </c>
      <c r="G51" s="11"/>
    </row>
    <row r="52" spans="1:8" ht="15.6" customHeight="1" x14ac:dyDescent="0.15">
      <c r="A52" s="97"/>
      <c r="B52" s="77"/>
      <c r="C52" s="9" t="s">
        <v>7</v>
      </c>
      <c r="D52" s="10">
        <f>D50+D44+D48</f>
        <v>14100</v>
      </c>
      <c r="E52" s="10">
        <f>E50+E44+E48</f>
        <v>0</v>
      </c>
      <c r="F52" s="16">
        <f>E52+D52</f>
        <v>14100</v>
      </c>
      <c r="G52" s="11"/>
    </row>
    <row r="53" spans="1:8" ht="15.6" customHeight="1" x14ac:dyDescent="0.15">
      <c r="A53" s="97"/>
      <c r="B53" s="80" t="s">
        <v>49</v>
      </c>
      <c r="C53" s="4" t="s">
        <v>26</v>
      </c>
      <c r="D53" s="5">
        <f>SUM(D54:D57)</f>
        <v>6111</v>
      </c>
      <c r="E53" s="5">
        <f>SUM(E54:E57)</f>
        <v>0</v>
      </c>
      <c r="F53" s="5">
        <f>E53+D53</f>
        <v>6111</v>
      </c>
      <c r="G53" s="7"/>
    </row>
    <row r="54" spans="1:8" ht="15.6" customHeight="1" x14ac:dyDescent="0.15">
      <c r="A54" s="97"/>
      <c r="B54" s="80"/>
      <c r="C54" s="4" t="s">
        <v>27</v>
      </c>
      <c r="D54" s="20">
        <v>4300</v>
      </c>
      <c r="E54" s="20">
        <v>0</v>
      </c>
      <c r="F54" s="5">
        <f t="shared" ref="F54:F83" si="5">E54+D54</f>
        <v>4300</v>
      </c>
      <c r="G54" s="7"/>
    </row>
    <row r="55" spans="1:8" ht="15.6" customHeight="1" x14ac:dyDescent="0.15">
      <c r="A55" s="97"/>
      <c r="B55" s="80"/>
      <c r="C55" s="4" t="s">
        <v>28</v>
      </c>
      <c r="D55" s="20">
        <v>800</v>
      </c>
      <c r="E55" s="20">
        <v>0</v>
      </c>
      <c r="F55" s="5">
        <f t="shared" si="5"/>
        <v>800</v>
      </c>
      <c r="G55" s="7"/>
    </row>
    <row r="56" spans="1:8" ht="15.6" customHeight="1" x14ac:dyDescent="0.15">
      <c r="A56" s="97"/>
      <c r="B56" s="80"/>
      <c r="C56" s="4" t="s">
        <v>29</v>
      </c>
      <c r="D56" s="20">
        <v>268</v>
      </c>
      <c r="E56" s="20">
        <v>0</v>
      </c>
      <c r="F56" s="5">
        <f t="shared" si="5"/>
        <v>268</v>
      </c>
      <c r="G56" s="27"/>
    </row>
    <row r="57" spans="1:8" ht="15.6" customHeight="1" x14ac:dyDescent="0.15">
      <c r="A57" s="97"/>
      <c r="B57" s="80"/>
      <c r="C57" s="4" t="s">
        <v>30</v>
      </c>
      <c r="D57" s="20">
        <v>743</v>
      </c>
      <c r="E57" s="20">
        <v>0</v>
      </c>
      <c r="F57" s="5">
        <f t="shared" si="5"/>
        <v>743</v>
      </c>
      <c r="G57" s="7"/>
    </row>
    <row r="58" spans="1:8" ht="15.6" customHeight="1" x14ac:dyDescent="0.15">
      <c r="A58" s="97"/>
      <c r="B58" s="80"/>
      <c r="C58" s="4" t="s">
        <v>31</v>
      </c>
      <c r="D58" s="5">
        <f>SUM(D59:D67)</f>
        <v>3230</v>
      </c>
      <c r="E58" s="5">
        <f>SUM(E59:E67)</f>
        <v>0</v>
      </c>
      <c r="F58" s="5">
        <f t="shared" si="5"/>
        <v>3230</v>
      </c>
      <c r="G58" s="7"/>
    </row>
    <row r="59" spans="1:8" ht="15.6" customHeight="1" x14ac:dyDescent="0.15">
      <c r="A59" s="97"/>
      <c r="B59" s="80"/>
      <c r="C59" s="4" t="s">
        <v>32</v>
      </c>
      <c r="D59" s="20">
        <v>1572</v>
      </c>
      <c r="E59" s="20">
        <v>0</v>
      </c>
      <c r="F59" s="5">
        <f t="shared" si="5"/>
        <v>1572</v>
      </c>
      <c r="G59" s="7"/>
    </row>
    <row r="60" spans="1:8" ht="15.6" customHeight="1" x14ac:dyDescent="0.15">
      <c r="A60" s="97"/>
      <c r="B60" s="80"/>
      <c r="C60" s="4" t="s">
        <v>33</v>
      </c>
      <c r="D60" s="20">
        <v>100</v>
      </c>
      <c r="E60" s="20">
        <v>0</v>
      </c>
      <c r="F60" s="5">
        <f t="shared" si="5"/>
        <v>100</v>
      </c>
      <c r="G60" s="7" t="s">
        <v>269</v>
      </c>
      <c r="H60" s="35"/>
    </row>
    <row r="61" spans="1:8" ht="15.6" customHeight="1" x14ac:dyDescent="0.15">
      <c r="A61" s="97"/>
      <c r="B61" s="80"/>
      <c r="C61" s="4" t="s">
        <v>34</v>
      </c>
      <c r="D61" s="20">
        <v>30</v>
      </c>
      <c r="E61" s="20">
        <v>0</v>
      </c>
      <c r="F61" s="5">
        <f t="shared" si="5"/>
        <v>30</v>
      </c>
      <c r="G61" s="7"/>
      <c r="H61" s="35"/>
    </row>
    <row r="62" spans="1:8" ht="15.6" customHeight="1" x14ac:dyDescent="0.15">
      <c r="A62" s="97"/>
      <c r="B62" s="80"/>
      <c r="C62" s="4" t="s">
        <v>35</v>
      </c>
      <c r="D62" s="20">
        <v>30</v>
      </c>
      <c r="E62" s="20">
        <v>0</v>
      </c>
      <c r="F62" s="5">
        <f t="shared" si="5"/>
        <v>30</v>
      </c>
      <c r="G62" s="7"/>
      <c r="H62" s="35"/>
    </row>
    <row r="63" spans="1:8" ht="15.6" customHeight="1" x14ac:dyDescent="0.15">
      <c r="A63" s="97"/>
      <c r="B63" s="80"/>
      <c r="C63" s="4" t="s">
        <v>36</v>
      </c>
      <c r="D63" s="20">
        <v>1126</v>
      </c>
      <c r="E63" s="20">
        <v>0</v>
      </c>
      <c r="F63" s="5">
        <f t="shared" si="5"/>
        <v>1126</v>
      </c>
      <c r="G63" s="7"/>
      <c r="H63" s="35"/>
    </row>
    <row r="64" spans="1:8" ht="15.6" customHeight="1" x14ac:dyDescent="0.15">
      <c r="A64" s="97"/>
      <c r="B64" s="80"/>
      <c r="C64" s="4" t="s">
        <v>37</v>
      </c>
      <c r="D64" s="20">
        <v>35</v>
      </c>
      <c r="E64" s="20">
        <v>0</v>
      </c>
      <c r="F64" s="5">
        <f t="shared" si="5"/>
        <v>35</v>
      </c>
      <c r="G64" s="7"/>
      <c r="H64" s="35"/>
    </row>
    <row r="65" spans="1:10" ht="15.6" customHeight="1" x14ac:dyDescent="0.15">
      <c r="A65" s="97"/>
      <c r="B65" s="80"/>
      <c r="C65" s="4" t="s">
        <v>38</v>
      </c>
      <c r="D65" s="20">
        <v>107</v>
      </c>
      <c r="E65" s="20">
        <v>0</v>
      </c>
      <c r="F65" s="5">
        <f t="shared" si="5"/>
        <v>107</v>
      </c>
      <c r="G65" s="7"/>
      <c r="H65" s="35"/>
    </row>
    <row r="66" spans="1:10" ht="15.6" customHeight="1" x14ac:dyDescent="0.15">
      <c r="A66" s="97"/>
      <c r="B66" s="80"/>
      <c r="C66" s="4" t="s">
        <v>39</v>
      </c>
      <c r="D66" s="20">
        <v>200</v>
      </c>
      <c r="E66" s="20">
        <v>0</v>
      </c>
      <c r="F66" s="5">
        <f t="shared" si="5"/>
        <v>200</v>
      </c>
      <c r="G66" s="7"/>
      <c r="H66" s="35"/>
    </row>
    <row r="67" spans="1:10" ht="15.6" customHeight="1" x14ac:dyDescent="0.15">
      <c r="A67" s="97"/>
      <c r="B67" s="80"/>
      <c r="C67" s="4" t="s">
        <v>14</v>
      </c>
      <c r="D67" s="20">
        <v>30</v>
      </c>
      <c r="E67" s="20">
        <v>0</v>
      </c>
      <c r="F67" s="5">
        <f t="shared" si="5"/>
        <v>30</v>
      </c>
      <c r="G67" s="7"/>
    </row>
    <row r="68" spans="1:10" ht="15.6" customHeight="1" x14ac:dyDescent="0.15">
      <c r="A68" s="97"/>
      <c r="B68" s="80"/>
      <c r="C68" s="4" t="s">
        <v>9</v>
      </c>
      <c r="D68" s="5">
        <f>SUM(D69:D81)</f>
        <v>3451</v>
      </c>
      <c r="E68" s="5">
        <f>SUM(E69:E81)</f>
        <v>0</v>
      </c>
      <c r="F68" s="5">
        <f t="shared" si="5"/>
        <v>3451</v>
      </c>
      <c r="G68" s="7"/>
    </row>
    <row r="69" spans="1:10" ht="15.6" customHeight="1" x14ac:dyDescent="0.15">
      <c r="A69" s="97"/>
      <c r="B69" s="80"/>
      <c r="C69" s="4" t="s">
        <v>40</v>
      </c>
      <c r="D69" s="20">
        <v>25</v>
      </c>
      <c r="E69" s="20">
        <v>0</v>
      </c>
      <c r="F69" s="5">
        <f t="shared" si="5"/>
        <v>25</v>
      </c>
      <c r="G69" s="7"/>
    </row>
    <row r="70" spans="1:10" ht="15.6" customHeight="1" x14ac:dyDescent="0.15">
      <c r="A70" s="97"/>
      <c r="B70" s="80"/>
      <c r="C70" s="4" t="s">
        <v>10</v>
      </c>
      <c r="D70" s="20">
        <v>0</v>
      </c>
      <c r="E70" s="20">
        <v>0</v>
      </c>
      <c r="F70" s="5">
        <f t="shared" si="5"/>
        <v>0</v>
      </c>
      <c r="G70" s="7"/>
    </row>
    <row r="71" spans="1:10" ht="15.6" customHeight="1" x14ac:dyDescent="0.15">
      <c r="A71" s="97"/>
      <c r="B71" s="80"/>
      <c r="C71" s="4" t="s">
        <v>41</v>
      </c>
      <c r="D71" s="20">
        <v>20</v>
      </c>
      <c r="E71" s="20">
        <v>0</v>
      </c>
      <c r="F71" s="5">
        <f t="shared" si="5"/>
        <v>20</v>
      </c>
      <c r="G71" s="7"/>
    </row>
    <row r="72" spans="1:10" ht="15.6" customHeight="1" x14ac:dyDescent="0.15">
      <c r="A72" s="97"/>
      <c r="B72" s="80"/>
      <c r="C72" s="4" t="s">
        <v>42</v>
      </c>
      <c r="D72" s="20">
        <v>50</v>
      </c>
      <c r="E72" s="20">
        <v>0</v>
      </c>
      <c r="F72" s="5">
        <f t="shared" si="5"/>
        <v>50</v>
      </c>
      <c r="G72" s="7"/>
    </row>
    <row r="73" spans="1:10" ht="15.6" customHeight="1" x14ac:dyDescent="0.15">
      <c r="A73" s="97"/>
      <c r="B73" s="80"/>
      <c r="C73" s="4" t="s">
        <v>43</v>
      </c>
      <c r="D73" s="20">
        <v>182</v>
      </c>
      <c r="E73" s="20">
        <v>0</v>
      </c>
      <c r="F73" s="5">
        <f t="shared" si="5"/>
        <v>182</v>
      </c>
      <c r="G73" s="7"/>
      <c r="H73" s="35"/>
      <c r="J73" s="36"/>
    </row>
    <row r="74" spans="1:10" ht="15.6" customHeight="1" x14ac:dyDescent="0.15">
      <c r="A74" s="97"/>
      <c r="B74" s="80"/>
      <c r="C74" s="4" t="s">
        <v>11</v>
      </c>
      <c r="D74" s="20">
        <v>55</v>
      </c>
      <c r="E74" s="20">
        <v>0</v>
      </c>
      <c r="F74" s="5">
        <f t="shared" si="5"/>
        <v>55</v>
      </c>
      <c r="G74" s="7"/>
    </row>
    <row r="75" spans="1:10" ht="15.6" customHeight="1" x14ac:dyDescent="0.15">
      <c r="A75" s="97"/>
      <c r="B75" s="80"/>
      <c r="C75" s="4" t="s">
        <v>107</v>
      </c>
      <c r="D75" s="20">
        <v>1</v>
      </c>
      <c r="E75" s="20">
        <v>0</v>
      </c>
      <c r="F75" s="5">
        <f t="shared" si="5"/>
        <v>1</v>
      </c>
      <c r="G75" s="7"/>
    </row>
    <row r="76" spans="1:10" ht="15.6" customHeight="1" x14ac:dyDescent="0.15">
      <c r="A76" s="97"/>
      <c r="B76" s="80"/>
      <c r="C76" s="4" t="s">
        <v>12</v>
      </c>
      <c r="D76" s="20">
        <v>2692</v>
      </c>
      <c r="E76" s="20">
        <v>0</v>
      </c>
      <c r="F76" s="5">
        <f t="shared" si="5"/>
        <v>2692</v>
      </c>
      <c r="G76" s="7"/>
    </row>
    <row r="77" spans="1:10" ht="15.6" customHeight="1" x14ac:dyDescent="0.15">
      <c r="A77" s="97"/>
      <c r="B77" s="80"/>
      <c r="C77" s="4" t="s">
        <v>13</v>
      </c>
      <c r="D77" s="20">
        <v>20</v>
      </c>
      <c r="E77" s="20">
        <v>0</v>
      </c>
      <c r="F77" s="5">
        <f t="shared" si="5"/>
        <v>20</v>
      </c>
      <c r="G77" s="7"/>
    </row>
    <row r="78" spans="1:10" s="1" customFormat="1" ht="15.6" customHeight="1" x14ac:dyDescent="0.15">
      <c r="A78" s="97"/>
      <c r="B78" s="80"/>
      <c r="C78" s="4" t="s">
        <v>44</v>
      </c>
      <c r="D78" s="20">
        <v>321</v>
      </c>
      <c r="E78" s="20">
        <v>0</v>
      </c>
      <c r="F78" s="5">
        <f t="shared" si="5"/>
        <v>321</v>
      </c>
      <c r="G78" s="7"/>
      <c r="H78" s="18"/>
      <c r="I78" s="18"/>
      <c r="J78" s="18"/>
    </row>
    <row r="79" spans="1:10" s="1" customFormat="1" ht="15.6" customHeight="1" x14ac:dyDescent="0.15">
      <c r="A79" s="97"/>
      <c r="B79" s="80"/>
      <c r="C79" s="4" t="s">
        <v>45</v>
      </c>
      <c r="D79" s="20">
        <v>15</v>
      </c>
      <c r="E79" s="20">
        <v>0</v>
      </c>
      <c r="F79" s="5">
        <f t="shared" si="5"/>
        <v>15</v>
      </c>
      <c r="G79" s="7"/>
      <c r="H79" s="18"/>
      <c r="I79" s="18"/>
      <c r="J79" s="18"/>
    </row>
    <row r="80" spans="1:10" s="1" customFormat="1" ht="15.6" customHeight="1" x14ac:dyDescent="0.15">
      <c r="A80" s="97"/>
      <c r="B80" s="80"/>
      <c r="C80" s="4" t="s">
        <v>46</v>
      </c>
      <c r="D80" s="20">
        <v>20</v>
      </c>
      <c r="E80" s="20">
        <v>0</v>
      </c>
      <c r="F80" s="5">
        <f t="shared" si="5"/>
        <v>20</v>
      </c>
      <c r="G80" s="7"/>
      <c r="H80" s="18"/>
      <c r="I80" s="18"/>
      <c r="J80" s="18"/>
    </row>
    <row r="81" spans="1:14" ht="15.6" customHeight="1" x14ac:dyDescent="0.15">
      <c r="A81" s="97"/>
      <c r="B81" s="80"/>
      <c r="C81" s="4" t="s">
        <v>14</v>
      </c>
      <c r="D81" s="20">
        <v>50</v>
      </c>
      <c r="E81" s="20">
        <v>0</v>
      </c>
      <c r="F81" s="5">
        <f t="shared" si="5"/>
        <v>50</v>
      </c>
      <c r="G81" s="7"/>
    </row>
    <row r="82" spans="1:14" ht="15.6" customHeight="1" x14ac:dyDescent="0.15">
      <c r="A82" s="97"/>
      <c r="B82" s="80"/>
      <c r="C82" s="4" t="s">
        <v>47</v>
      </c>
      <c r="D82" s="20">
        <f>+D83</f>
        <v>422</v>
      </c>
      <c r="E82" s="5">
        <f>SUM(E83)</f>
        <v>0</v>
      </c>
      <c r="F82" s="5">
        <f t="shared" si="5"/>
        <v>422</v>
      </c>
      <c r="G82" s="7"/>
    </row>
    <row r="83" spans="1:14" ht="15.6" customHeight="1" x14ac:dyDescent="0.15">
      <c r="A83" s="97"/>
      <c r="B83" s="77"/>
      <c r="C83" s="9" t="s">
        <v>48</v>
      </c>
      <c r="D83" s="24">
        <v>422</v>
      </c>
      <c r="E83" s="19">
        <v>0</v>
      </c>
      <c r="F83" s="5">
        <f t="shared" si="5"/>
        <v>422</v>
      </c>
      <c r="G83" s="11"/>
      <c r="H83" s="37"/>
    </row>
    <row r="84" spans="1:14" ht="15.6" customHeight="1" x14ac:dyDescent="0.15">
      <c r="A84" s="97"/>
      <c r="B84" s="77"/>
      <c r="C84" s="9" t="s">
        <v>76</v>
      </c>
      <c r="D84" s="10">
        <f>D53+D58+D68+D82</f>
        <v>13214</v>
      </c>
      <c r="E84" s="10">
        <f>E53+E58+E68+E82</f>
        <v>0</v>
      </c>
      <c r="F84" s="16">
        <f t="shared" ref="F84:F89" si="6">E84+D84</f>
        <v>13214</v>
      </c>
      <c r="G84" s="11"/>
      <c r="H84" s="34"/>
    </row>
    <row r="85" spans="1:14" ht="15.6" customHeight="1" x14ac:dyDescent="0.15">
      <c r="A85" s="98"/>
      <c r="B85" s="71" t="s">
        <v>85</v>
      </c>
      <c r="C85" s="71" t="s">
        <v>18</v>
      </c>
      <c r="D85" s="10">
        <f>D52-D84</f>
        <v>886</v>
      </c>
      <c r="E85" s="10">
        <f>E52-E84</f>
        <v>0</v>
      </c>
      <c r="F85" s="10">
        <f t="shared" si="6"/>
        <v>886</v>
      </c>
      <c r="G85" s="11"/>
      <c r="H85" s="34"/>
    </row>
    <row r="86" spans="1:14" ht="15.6" customHeight="1" x14ac:dyDescent="0.15">
      <c r="A86" s="56"/>
      <c r="B86" s="83" t="s">
        <v>8</v>
      </c>
      <c r="C86" s="4" t="s">
        <v>290</v>
      </c>
      <c r="D86" s="5">
        <v>0</v>
      </c>
      <c r="E86" s="5">
        <f>E87</f>
        <v>0</v>
      </c>
      <c r="F86" s="5">
        <f t="shared" si="6"/>
        <v>0</v>
      </c>
      <c r="G86" s="7"/>
      <c r="H86" s="34"/>
    </row>
    <row r="87" spans="1:14" ht="15.6" customHeight="1" x14ac:dyDescent="0.15">
      <c r="A87" s="56"/>
      <c r="B87" s="84"/>
      <c r="C87" s="4" t="s">
        <v>291</v>
      </c>
      <c r="D87" s="58">
        <v>0</v>
      </c>
      <c r="E87" s="58">
        <v>0</v>
      </c>
      <c r="F87" s="58">
        <f t="shared" si="6"/>
        <v>0</v>
      </c>
      <c r="G87" s="27" t="s">
        <v>295</v>
      </c>
      <c r="H87" s="34"/>
    </row>
    <row r="88" spans="1:14" ht="15.6" customHeight="1" x14ac:dyDescent="0.15">
      <c r="A88" s="56"/>
      <c r="B88" s="84"/>
      <c r="C88" s="4" t="s">
        <v>292</v>
      </c>
      <c r="D88" s="5">
        <v>0</v>
      </c>
      <c r="E88" s="5">
        <f>E89</f>
        <v>0</v>
      </c>
      <c r="F88" s="5">
        <f t="shared" si="6"/>
        <v>0</v>
      </c>
      <c r="G88" s="7"/>
      <c r="H88" s="34"/>
    </row>
    <row r="89" spans="1:14" ht="15.6" customHeight="1" x14ac:dyDescent="0.15">
      <c r="A89" s="56"/>
      <c r="B89" s="84"/>
      <c r="C89" s="4" t="s">
        <v>293</v>
      </c>
      <c r="D89" s="58">
        <v>0</v>
      </c>
      <c r="E89" s="58">
        <v>0</v>
      </c>
      <c r="F89" s="58">
        <f t="shared" si="6"/>
        <v>0</v>
      </c>
      <c r="G89" s="7" t="s">
        <v>296</v>
      </c>
      <c r="H89" s="34"/>
    </row>
    <row r="90" spans="1:14" ht="15.6" customHeight="1" x14ac:dyDescent="0.15">
      <c r="A90" s="56"/>
      <c r="B90" s="85"/>
      <c r="C90" s="57" t="s">
        <v>282</v>
      </c>
      <c r="D90" s="12">
        <f>D86+D88</f>
        <v>0</v>
      </c>
      <c r="E90" s="12">
        <f>E86+E88</f>
        <v>0</v>
      </c>
      <c r="F90" s="12">
        <f>F86+F88</f>
        <v>0</v>
      </c>
      <c r="G90" s="17"/>
      <c r="H90" s="34"/>
    </row>
    <row r="91" spans="1:14" ht="15.6" customHeight="1" x14ac:dyDescent="0.15">
      <c r="A91" s="74" t="s">
        <v>18</v>
      </c>
      <c r="B91" s="80" t="s">
        <v>53</v>
      </c>
      <c r="C91" s="4" t="s">
        <v>51</v>
      </c>
      <c r="D91" s="5">
        <f>SUM(D92)</f>
        <v>5234</v>
      </c>
      <c r="E91" s="5">
        <f>SUM(E92)</f>
        <v>0</v>
      </c>
      <c r="F91" s="5">
        <f>SUM(F92)</f>
        <v>5234</v>
      </c>
      <c r="G91" s="7"/>
      <c r="H91" s="34"/>
    </row>
    <row r="92" spans="1:14" ht="15.6" customHeight="1" x14ac:dyDescent="0.15">
      <c r="A92" s="75"/>
      <c r="B92" s="77"/>
      <c r="C92" s="4" t="s">
        <v>52</v>
      </c>
      <c r="D92" s="20">
        <v>5234</v>
      </c>
      <c r="E92" s="20">
        <v>0</v>
      </c>
      <c r="F92" s="5">
        <f>E92+D92</f>
        <v>5234</v>
      </c>
      <c r="G92" s="7"/>
      <c r="H92" s="37"/>
    </row>
    <row r="93" spans="1:14" ht="15.6" customHeight="1" x14ac:dyDescent="0.15">
      <c r="A93" s="75"/>
      <c r="B93" s="77"/>
      <c r="C93" s="53" t="s">
        <v>286</v>
      </c>
      <c r="D93" s="49">
        <f>D94</f>
        <v>0</v>
      </c>
      <c r="E93" s="5">
        <f>E94</f>
        <v>0</v>
      </c>
      <c r="F93" s="5">
        <f>F94</f>
        <v>0</v>
      </c>
      <c r="G93" s="7"/>
      <c r="M93" s="1"/>
      <c r="N93" s="1"/>
    </row>
    <row r="94" spans="1:14" ht="15.6" customHeight="1" x14ac:dyDescent="0.15">
      <c r="A94" s="75"/>
      <c r="B94" s="77"/>
      <c r="C94" s="53" t="s">
        <v>294</v>
      </c>
      <c r="D94" s="20">
        <v>0</v>
      </c>
      <c r="E94" s="20">
        <v>0</v>
      </c>
      <c r="F94" s="49">
        <f>E94+D94</f>
        <v>0</v>
      </c>
      <c r="G94" s="7" t="s">
        <v>296</v>
      </c>
      <c r="M94" s="1"/>
      <c r="N94" s="1"/>
    </row>
    <row r="95" spans="1:14" ht="15.6" customHeight="1" x14ac:dyDescent="0.15">
      <c r="A95" s="75"/>
      <c r="B95" s="77"/>
      <c r="C95" s="57" t="s">
        <v>84</v>
      </c>
      <c r="D95" s="12">
        <f>D91</f>
        <v>5234</v>
      </c>
      <c r="E95" s="12">
        <f>E91+E93</f>
        <v>0</v>
      </c>
      <c r="F95" s="12">
        <f>F91+F93</f>
        <v>5234</v>
      </c>
      <c r="G95" s="17"/>
      <c r="H95" s="34"/>
    </row>
    <row r="96" spans="1:14" ht="15.6" customHeight="1" x14ac:dyDescent="0.15">
      <c r="A96" s="75"/>
      <c r="B96" s="71" t="s">
        <v>83</v>
      </c>
      <c r="C96" s="71" t="s">
        <v>18</v>
      </c>
      <c r="D96" s="10">
        <f>SUM(D90-D95)</f>
        <v>-5234</v>
      </c>
      <c r="E96" s="10">
        <f>E90-E95</f>
        <v>0</v>
      </c>
      <c r="F96" s="16">
        <f>E96+D96</f>
        <v>-5234</v>
      </c>
      <c r="G96" s="11"/>
    </row>
    <row r="97" spans="1:7" s="1" customFormat="1" ht="15.6" customHeight="1" x14ac:dyDescent="0.15">
      <c r="A97" s="74" t="s">
        <v>18</v>
      </c>
      <c r="B97" s="80" t="s">
        <v>8</v>
      </c>
      <c r="C97" s="4" t="s">
        <v>19</v>
      </c>
      <c r="D97" s="5">
        <f>SUM(D98)</f>
        <v>3000</v>
      </c>
      <c r="E97" s="5">
        <f>SUM(E98)</f>
        <v>0</v>
      </c>
      <c r="F97" s="5">
        <f>SUM(F98)</f>
        <v>3000</v>
      </c>
      <c r="G97" s="7"/>
    </row>
    <row r="98" spans="1:7" s="1" customFormat="1" ht="15.6" customHeight="1" x14ac:dyDescent="0.15">
      <c r="A98" s="75"/>
      <c r="B98" s="77"/>
      <c r="C98" s="9" t="s">
        <v>20</v>
      </c>
      <c r="D98" s="19">
        <v>3000</v>
      </c>
      <c r="E98" s="19">
        <v>0</v>
      </c>
      <c r="F98" s="10">
        <f>E98+D98</f>
        <v>3000</v>
      </c>
      <c r="G98" s="11"/>
    </row>
    <row r="99" spans="1:7" s="1" customFormat="1" ht="15.6" customHeight="1" x14ac:dyDescent="0.15">
      <c r="A99" s="75"/>
      <c r="B99" s="77"/>
      <c r="C99" s="9" t="s">
        <v>82</v>
      </c>
      <c r="D99" s="10">
        <f>D97</f>
        <v>3000</v>
      </c>
      <c r="E99" s="10">
        <f>E97</f>
        <v>0</v>
      </c>
      <c r="F99" s="10">
        <f>F97</f>
        <v>3000</v>
      </c>
      <c r="G99" s="11"/>
    </row>
    <row r="100" spans="1:7" s="1" customFormat="1" ht="15.6" customHeight="1" x14ac:dyDescent="0.15">
      <c r="A100" s="75"/>
      <c r="B100" s="83" t="s">
        <v>86</v>
      </c>
      <c r="C100" s="4" t="s">
        <v>71</v>
      </c>
      <c r="D100" s="5">
        <f>D101</f>
        <v>0</v>
      </c>
      <c r="E100" s="5">
        <f>E101</f>
        <v>0</v>
      </c>
      <c r="F100" s="5">
        <f>F101</f>
        <v>0</v>
      </c>
      <c r="G100" s="7"/>
    </row>
    <row r="101" spans="1:7" s="1" customFormat="1" ht="15.6" customHeight="1" x14ac:dyDescent="0.15">
      <c r="A101" s="75"/>
      <c r="B101" s="85"/>
      <c r="C101" s="9" t="s">
        <v>72</v>
      </c>
      <c r="D101" s="19">
        <v>0</v>
      </c>
      <c r="E101" s="19">
        <v>0</v>
      </c>
      <c r="F101" s="10">
        <f>E101+D101</f>
        <v>0</v>
      </c>
      <c r="G101" s="11"/>
    </row>
    <row r="102" spans="1:7" s="1" customFormat="1" ht="15.6" customHeight="1" x14ac:dyDescent="0.15">
      <c r="A102" s="75"/>
      <c r="B102" s="21"/>
      <c r="C102" s="9" t="s">
        <v>87</v>
      </c>
      <c r="D102" s="10">
        <f>D100</f>
        <v>0</v>
      </c>
      <c r="E102" s="10">
        <f t="shared" ref="E102:F103" si="7">E100</f>
        <v>0</v>
      </c>
      <c r="F102" s="10">
        <f t="shared" si="7"/>
        <v>0</v>
      </c>
      <c r="G102" s="11"/>
    </row>
    <row r="103" spans="1:7" s="1" customFormat="1" ht="15.6" customHeight="1" x14ac:dyDescent="0.15">
      <c r="A103" s="75"/>
      <c r="B103" s="71" t="s">
        <v>79</v>
      </c>
      <c r="C103" s="71" t="s">
        <v>18</v>
      </c>
      <c r="D103" s="10">
        <f>D99-D102</f>
        <v>3000</v>
      </c>
      <c r="E103" s="10">
        <f t="shared" si="7"/>
        <v>0</v>
      </c>
      <c r="F103" s="10">
        <f>F99</f>
        <v>3000</v>
      </c>
      <c r="G103" s="11"/>
    </row>
    <row r="104" spans="1:7" s="1" customFormat="1" ht="15.6" customHeight="1" x14ac:dyDescent="0.15">
      <c r="A104" s="70" t="s">
        <v>80</v>
      </c>
      <c r="B104" s="71"/>
      <c r="C104" s="71" t="s">
        <v>18</v>
      </c>
      <c r="D104" s="19"/>
      <c r="E104" s="19">
        <v>0</v>
      </c>
      <c r="F104" s="10">
        <f>E104+D104</f>
        <v>0</v>
      </c>
      <c r="G104" s="11"/>
    </row>
    <row r="105" spans="1:7" s="1" customFormat="1" ht="15.6" customHeight="1" x14ac:dyDescent="0.15">
      <c r="A105" s="70" t="s">
        <v>89</v>
      </c>
      <c r="B105" s="71"/>
      <c r="C105" s="71" t="s">
        <v>18</v>
      </c>
      <c r="D105" s="10">
        <f>D85+D96+D103-D104</f>
        <v>-1348</v>
      </c>
      <c r="E105" s="10">
        <f>E85+E96+E103-E104</f>
        <v>0</v>
      </c>
      <c r="F105" s="10">
        <f>F85+F96+F103-F104</f>
        <v>-1348</v>
      </c>
      <c r="G105" s="11"/>
    </row>
    <row r="106" spans="1:7" s="1" customFormat="1" ht="15.6" customHeight="1" x14ac:dyDescent="0.15">
      <c r="A106" s="81" t="s">
        <v>261</v>
      </c>
      <c r="B106" s="82"/>
      <c r="C106" s="82" t="s">
        <v>18</v>
      </c>
      <c r="D106" s="22">
        <v>-2398</v>
      </c>
      <c r="E106" s="22">
        <v>0</v>
      </c>
      <c r="F106" s="12">
        <f t="shared" ref="F106" si="8">E106+D106</f>
        <v>-2398</v>
      </c>
      <c r="G106" s="17"/>
    </row>
    <row r="107" spans="1:7" s="1" customFormat="1" ht="15.6" customHeight="1" thickBot="1" x14ac:dyDescent="0.2">
      <c r="A107" s="72" t="s">
        <v>88</v>
      </c>
      <c r="B107" s="73"/>
      <c r="C107" s="73" t="s">
        <v>18</v>
      </c>
      <c r="D107" s="14">
        <f>D105+D106</f>
        <v>-3746</v>
      </c>
      <c r="E107" s="30">
        <f>E105+E106</f>
        <v>0</v>
      </c>
      <c r="F107" s="30">
        <f>F105+F106</f>
        <v>-3746</v>
      </c>
      <c r="G107" s="15"/>
    </row>
    <row r="108" spans="1:7" s="1" customFormat="1" ht="15.6" customHeight="1" x14ac:dyDescent="0.15">
      <c r="F108" s="32"/>
    </row>
    <row r="109" spans="1:7" s="1" customFormat="1" ht="15.6" customHeight="1" x14ac:dyDescent="0.15">
      <c r="A109" s="2" t="s">
        <v>0</v>
      </c>
      <c r="F109" s="32"/>
    </row>
    <row r="110" spans="1:7" s="1" customFormat="1" ht="17.25" customHeight="1" x14ac:dyDescent="0.15">
      <c r="A110" s="99" t="str">
        <f>A3</f>
        <v>平成29年度　第1次補正予算収支補正予算書</v>
      </c>
      <c r="B110" s="99"/>
      <c r="C110" s="99"/>
      <c r="D110" s="99"/>
      <c r="E110" s="99"/>
      <c r="F110" s="99"/>
      <c r="G110" s="99"/>
    </row>
    <row r="111" spans="1:7" s="1" customFormat="1" ht="15.6" customHeight="1" x14ac:dyDescent="0.15">
      <c r="F111" s="32"/>
    </row>
    <row r="112" spans="1:7" s="1" customFormat="1" ht="15.6" customHeight="1" x14ac:dyDescent="0.15">
      <c r="A112" s="87"/>
      <c r="B112" s="87"/>
      <c r="C112" s="87"/>
      <c r="D112" s="87"/>
      <c r="E112" s="87"/>
      <c r="F112" s="87"/>
      <c r="G112" s="87"/>
    </row>
    <row r="113" spans="1:7" s="1" customFormat="1" ht="15.6" customHeight="1" thickBot="1" x14ac:dyDescent="0.2">
      <c r="A113" s="2" t="s">
        <v>54</v>
      </c>
      <c r="F113" s="32"/>
      <c r="G113" s="3" t="s">
        <v>1</v>
      </c>
    </row>
    <row r="114" spans="1:7" s="1" customFormat="1" ht="15.6" customHeight="1" x14ac:dyDescent="0.15">
      <c r="A114" s="88" t="s">
        <v>3</v>
      </c>
      <c r="B114" s="89"/>
      <c r="C114" s="89"/>
      <c r="D114" s="89" t="s">
        <v>95</v>
      </c>
      <c r="E114" s="104" t="s">
        <v>100</v>
      </c>
      <c r="F114" s="104" t="s">
        <v>101</v>
      </c>
      <c r="G114" s="92" t="s">
        <v>4</v>
      </c>
    </row>
    <row r="115" spans="1:7" s="1" customFormat="1" ht="15.6" customHeight="1" x14ac:dyDescent="0.15">
      <c r="A115" s="90"/>
      <c r="B115" s="91"/>
      <c r="C115" s="91"/>
      <c r="D115" s="91"/>
      <c r="E115" s="105"/>
      <c r="F115" s="105"/>
      <c r="G115" s="93"/>
    </row>
    <row r="116" spans="1:7" s="1" customFormat="1" ht="15.6" customHeight="1" x14ac:dyDescent="0.15">
      <c r="A116" s="74" t="s">
        <v>50</v>
      </c>
      <c r="B116" s="80" t="s">
        <v>25</v>
      </c>
      <c r="C116" s="4" t="s">
        <v>22</v>
      </c>
      <c r="D116" s="5">
        <f>D117</f>
        <v>50640</v>
      </c>
      <c r="E116" s="5">
        <f>SUM(E117)</f>
        <v>0</v>
      </c>
      <c r="F116" s="5">
        <f>E116+D116</f>
        <v>50640</v>
      </c>
      <c r="G116" s="7"/>
    </row>
    <row r="117" spans="1:7" s="1" customFormat="1" ht="15.6" customHeight="1" x14ac:dyDescent="0.15">
      <c r="A117" s="74"/>
      <c r="B117" s="80"/>
      <c r="C117" s="4" t="s">
        <v>55</v>
      </c>
      <c r="D117" s="5">
        <f>D118+D120</f>
        <v>50640</v>
      </c>
      <c r="E117" s="5">
        <f>E118+E120</f>
        <v>0</v>
      </c>
      <c r="F117" s="5">
        <f t="shared" ref="F117:F165" si="9">E117+D117</f>
        <v>50640</v>
      </c>
      <c r="G117" s="7"/>
    </row>
    <row r="118" spans="1:7" s="1" customFormat="1" ht="15.6" customHeight="1" x14ac:dyDescent="0.15">
      <c r="A118" s="74"/>
      <c r="B118" s="80"/>
      <c r="C118" s="4" t="s">
        <v>56</v>
      </c>
      <c r="D118" s="5">
        <f>SUM(D119:D119)</f>
        <v>43200</v>
      </c>
      <c r="E118" s="5">
        <f>SUM(E119:E119)</f>
        <v>0</v>
      </c>
      <c r="F118" s="5">
        <f t="shared" si="9"/>
        <v>43200</v>
      </c>
      <c r="G118" s="7"/>
    </row>
    <row r="119" spans="1:7" s="1" customFormat="1" ht="15.6" customHeight="1" x14ac:dyDescent="0.15">
      <c r="A119" s="74"/>
      <c r="B119" s="80"/>
      <c r="C119" s="4" t="s">
        <v>57</v>
      </c>
      <c r="D119" s="20">
        <v>43200</v>
      </c>
      <c r="E119" s="20">
        <v>0</v>
      </c>
      <c r="F119" s="5">
        <f t="shared" si="9"/>
        <v>43200</v>
      </c>
      <c r="G119" s="7"/>
    </row>
    <row r="120" spans="1:7" s="1" customFormat="1" ht="15.6" customHeight="1" x14ac:dyDescent="0.15">
      <c r="A120" s="74"/>
      <c r="B120" s="80"/>
      <c r="C120" s="4" t="s">
        <v>58</v>
      </c>
      <c r="D120" s="5">
        <f>SUM(D121:D122)</f>
        <v>7440</v>
      </c>
      <c r="E120" s="5">
        <f>SUM(E121:E122)</f>
        <v>0</v>
      </c>
      <c r="F120" s="5">
        <f t="shared" si="9"/>
        <v>7440</v>
      </c>
      <c r="G120" s="7"/>
    </row>
    <row r="121" spans="1:7" s="1" customFormat="1" ht="15.6" customHeight="1" x14ac:dyDescent="0.15">
      <c r="A121" s="74"/>
      <c r="B121" s="80"/>
      <c r="C121" s="4" t="s">
        <v>59</v>
      </c>
      <c r="D121" s="20">
        <v>240</v>
      </c>
      <c r="E121" s="20">
        <v>0</v>
      </c>
      <c r="F121" s="5">
        <f t="shared" si="9"/>
        <v>240</v>
      </c>
      <c r="G121" s="7"/>
    </row>
    <row r="122" spans="1:7" s="1" customFormat="1" ht="15.6" customHeight="1" x14ac:dyDescent="0.15">
      <c r="A122" s="74"/>
      <c r="B122" s="80"/>
      <c r="C122" s="4" t="s">
        <v>60</v>
      </c>
      <c r="D122" s="20">
        <v>7200</v>
      </c>
      <c r="E122" s="20">
        <v>0</v>
      </c>
      <c r="F122" s="5">
        <f t="shared" si="9"/>
        <v>7200</v>
      </c>
      <c r="G122" s="7"/>
    </row>
    <row r="123" spans="1:7" s="1" customFormat="1" ht="15.6" customHeight="1" x14ac:dyDescent="0.15">
      <c r="A123" s="74"/>
      <c r="B123" s="80"/>
      <c r="C123" s="4" t="s">
        <v>5</v>
      </c>
      <c r="D123" s="5">
        <f>SUM(D124)</f>
        <v>0</v>
      </c>
      <c r="E123" s="5">
        <f>SUM(E124)</f>
        <v>0</v>
      </c>
      <c r="F123" s="5">
        <f t="shared" si="9"/>
        <v>0</v>
      </c>
      <c r="G123" s="7"/>
    </row>
    <row r="124" spans="1:7" s="1" customFormat="1" ht="15.6" customHeight="1" x14ac:dyDescent="0.15">
      <c r="A124" s="74"/>
      <c r="B124" s="80"/>
      <c r="C124" s="4" t="s">
        <v>6</v>
      </c>
      <c r="D124" s="20">
        <v>0</v>
      </c>
      <c r="E124" s="20">
        <v>0</v>
      </c>
      <c r="F124" s="5">
        <f t="shared" si="9"/>
        <v>0</v>
      </c>
      <c r="G124" s="7"/>
    </row>
    <row r="125" spans="1:7" s="1" customFormat="1" ht="15.6" customHeight="1" x14ac:dyDescent="0.15">
      <c r="A125" s="74"/>
      <c r="B125" s="80"/>
      <c r="C125" s="4" t="s">
        <v>23</v>
      </c>
      <c r="D125" s="5">
        <f>SUM(D126)</f>
        <v>840</v>
      </c>
      <c r="E125" s="5">
        <f>SUM(E126)</f>
        <v>0</v>
      </c>
      <c r="F125" s="5">
        <f t="shared" si="9"/>
        <v>840</v>
      </c>
      <c r="G125" s="7"/>
    </row>
    <row r="126" spans="1:7" s="1" customFormat="1" ht="15.6" customHeight="1" x14ac:dyDescent="0.15">
      <c r="A126" s="75"/>
      <c r="B126" s="77"/>
      <c r="C126" s="9" t="s">
        <v>24</v>
      </c>
      <c r="D126" s="19">
        <v>840</v>
      </c>
      <c r="E126" s="19">
        <v>0</v>
      </c>
      <c r="F126" s="5">
        <f t="shared" si="9"/>
        <v>840</v>
      </c>
      <c r="G126" s="38"/>
    </row>
    <row r="127" spans="1:7" s="1" customFormat="1" ht="15.6" customHeight="1" x14ac:dyDescent="0.15">
      <c r="A127" s="75"/>
      <c r="B127" s="77"/>
      <c r="C127" s="9" t="s">
        <v>75</v>
      </c>
      <c r="D127" s="10">
        <f>D116+D123+D125</f>
        <v>51480</v>
      </c>
      <c r="E127" s="10">
        <f>E116+E123+E125</f>
        <v>0</v>
      </c>
      <c r="F127" s="16">
        <f>E127+D127</f>
        <v>51480</v>
      </c>
      <c r="G127" s="11"/>
    </row>
    <row r="128" spans="1:7" s="1" customFormat="1" ht="15.6" customHeight="1" x14ac:dyDescent="0.15">
      <c r="A128" s="74"/>
      <c r="B128" s="80" t="s">
        <v>49</v>
      </c>
      <c r="C128" s="4" t="s">
        <v>26</v>
      </c>
      <c r="D128" s="5">
        <f>SUM(D129:D133)</f>
        <v>27435</v>
      </c>
      <c r="E128" s="5">
        <f>SUM(E129:E133)</f>
        <v>0</v>
      </c>
      <c r="F128" s="5">
        <f>E128+D128</f>
        <v>27435</v>
      </c>
      <c r="G128" s="27"/>
    </row>
    <row r="129" spans="1:8" s="1" customFormat="1" ht="15.6" customHeight="1" x14ac:dyDescent="0.15">
      <c r="A129" s="74"/>
      <c r="B129" s="80"/>
      <c r="C129" s="4" t="s">
        <v>27</v>
      </c>
      <c r="D129" s="20">
        <v>15823</v>
      </c>
      <c r="E129" s="20">
        <v>0</v>
      </c>
      <c r="F129" s="5">
        <f t="shared" si="9"/>
        <v>15823</v>
      </c>
      <c r="G129" s="7"/>
      <c r="H129" s="18"/>
    </row>
    <row r="130" spans="1:8" s="1" customFormat="1" ht="15.6" customHeight="1" x14ac:dyDescent="0.15">
      <c r="A130" s="74"/>
      <c r="B130" s="80"/>
      <c r="C130" s="4" t="s">
        <v>28</v>
      </c>
      <c r="D130" s="20">
        <v>2820</v>
      </c>
      <c r="E130" s="20">
        <v>0</v>
      </c>
      <c r="F130" s="5">
        <f t="shared" si="9"/>
        <v>2820</v>
      </c>
      <c r="G130" s="7"/>
      <c r="H130" s="18"/>
    </row>
    <row r="131" spans="1:8" s="1" customFormat="1" ht="15.6" customHeight="1" x14ac:dyDescent="0.15">
      <c r="A131" s="74"/>
      <c r="B131" s="80"/>
      <c r="C131" s="4" t="s">
        <v>61</v>
      </c>
      <c r="D131" s="20">
        <v>5268</v>
      </c>
      <c r="E131" s="20">
        <v>0</v>
      </c>
      <c r="F131" s="5">
        <f t="shared" si="9"/>
        <v>5268</v>
      </c>
      <c r="G131" s="7"/>
      <c r="H131" s="18"/>
    </row>
    <row r="132" spans="1:8" s="1" customFormat="1" ht="15.6" customHeight="1" x14ac:dyDescent="0.15">
      <c r="A132" s="74"/>
      <c r="B132" s="80"/>
      <c r="C132" s="4" t="s">
        <v>29</v>
      </c>
      <c r="D132" s="20">
        <v>445</v>
      </c>
      <c r="E132" s="20">
        <v>0</v>
      </c>
      <c r="F132" s="5">
        <f t="shared" si="9"/>
        <v>445</v>
      </c>
      <c r="G132" s="7"/>
      <c r="H132" s="18"/>
    </row>
    <row r="133" spans="1:8" s="1" customFormat="1" ht="15.6" customHeight="1" x14ac:dyDescent="0.15">
      <c r="A133" s="74"/>
      <c r="B133" s="80"/>
      <c r="C133" s="4" t="s">
        <v>30</v>
      </c>
      <c r="D133" s="20">
        <v>3079</v>
      </c>
      <c r="E133" s="20">
        <v>0</v>
      </c>
      <c r="F133" s="5">
        <f t="shared" si="9"/>
        <v>3079</v>
      </c>
      <c r="G133" s="7"/>
      <c r="H133" s="18"/>
    </row>
    <row r="134" spans="1:8" s="1" customFormat="1" ht="15.6" customHeight="1" x14ac:dyDescent="0.15">
      <c r="A134" s="74"/>
      <c r="B134" s="80"/>
      <c r="C134" s="4" t="s">
        <v>31</v>
      </c>
      <c r="D134" s="5">
        <f>SUM(D135:D147)</f>
        <v>5992</v>
      </c>
      <c r="E134" s="5">
        <f>SUM(E135:E147)</f>
        <v>0</v>
      </c>
      <c r="F134" s="5">
        <f t="shared" si="9"/>
        <v>5992</v>
      </c>
      <c r="G134" s="7"/>
      <c r="H134" s="18"/>
    </row>
    <row r="135" spans="1:8" s="1" customFormat="1" ht="15.6" customHeight="1" x14ac:dyDescent="0.15">
      <c r="A135" s="74"/>
      <c r="B135" s="80"/>
      <c r="C135" s="4" t="s">
        <v>32</v>
      </c>
      <c r="D135" s="20">
        <v>1700</v>
      </c>
      <c r="E135" s="20">
        <v>0</v>
      </c>
      <c r="F135" s="5">
        <f t="shared" si="9"/>
        <v>1700</v>
      </c>
      <c r="G135" s="7"/>
      <c r="H135" s="18"/>
    </row>
    <row r="136" spans="1:8" s="1" customFormat="1" ht="15.6" customHeight="1" x14ac:dyDescent="0.15">
      <c r="A136" s="74"/>
      <c r="B136" s="80"/>
      <c r="C136" s="4" t="s">
        <v>62</v>
      </c>
      <c r="D136" s="20">
        <v>20</v>
      </c>
      <c r="E136" s="20">
        <v>0</v>
      </c>
      <c r="F136" s="5">
        <f t="shared" si="9"/>
        <v>20</v>
      </c>
      <c r="G136" s="7"/>
      <c r="H136" s="18"/>
    </row>
    <row r="137" spans="1:8" s="1" customFormat="1" ht="15.6" customHeight="1" x14ac:dyDescent="0.15">
      <c r="A137" s="74"/>
      <c r="B137" s="80"/>
      <c r="C137" s="4" t="s">
        <v>63</v>
      </c>
      <c r="D137" s="20">
        <v>0</v>
      </c>
      <c r="E137" s="20">
        <v>0</v>
      </c>
      <c r="F137" s="5">
        <f t="shared" si="9"/>
        <v>0</v>
      </c>
      <c r="G137" s="7"/>
      <c r="H137" s="18"/>
    </row>
    <row r="138" spans="1:8" s="1" customFormat="1" ht="15.6" customHeight="1" x14ac:dyDescent="0.15">
      <c r="A138" s="74"/>
      <c r="B138" s="80"/>
      <c r="C138" s="4" t="s">
        <v>33</v>
      </c>
      <c r="D138" s="20">
        <v>200</v>
      </c>
      <c r="E138" s="20">
        <v>0</v>
      </c>
      <c r="F138" s="5">
        <f t="shared" si="9"/>
        <v>200</v>
      </c>
      <c r="G138" s="7" t="s">
        <v>269</v>
      </c>
      <c r="H138" s="18"/>
    </row>
    <row r="139" spans="1:8" s="1" customFormat="1" ht="15.6" customHeight="1" x14ac:dyDescent="0.15">
      <c r="A139" s="74"/>
      <c r="B139" s="80"/>
      <c r="C139" s="4" t="s">
        <v>34</v>
      </c>
      <c r="D139" s="20">
        <v>100</v>
      </c>
      <c r="E139" s="20">
        <v>0</v>
      </c>
      <c r="F139" s="5">
        <f t="shared" si="9"/>
        <v>100</v>
      </c>
      <c r="G139" s="7"/>
      <c r="H139" s="18"/>
    </row>
    <row r="140" spans="1:8" s="1" customFormat="1" ht="15.6" customHeight="1" x14ac:dyDescent="0.15">
      <c r="A140" s="74"/>
      <c r="B140" s="80"/>
      <c r="C140" s="4" t="s">
        <v>35</v>
      </c>
      <c r="D140" s="20">
        <v>100</v>
      </c>
      <c r="E140" s="20">
        <v>0</v>
      </c>
      <c r="F140" s="5">
        <f t="shared" si="9"/>
        <v>100</v>
      </c>
      <c r="G140" s="7"/>
      <c r="H140" s="18"/>
    </row>
    <row r="141" spans="1:8" s="1" customFormat="1" ht="15.6" customHeight="1" x14ac:dyDescent="0.15">
      <c r="A141" s="74"/>
      <c r="B141" s="80"/>
      <c r="C141" s="4" t="s">
        <v>36</v>
      </c>
      <c r="D141" s="20">
        <v>1716</v>
      </c>
      <c r="E141" s="20">
        <v>0</v>
      </c>
      <c r="F141" s="5">
        <f t="shared" si="9"/>
        <v>1716</v>
      </c>
      <c r="G141" s="7"/>
      <c r="H141" s="35"/>
    </row>
    <row r="142" spans="1:8" s="1" customFormat="1" ht="15.6" customHeight="1" x14ac:dyDescent="0.15">
      <c r="A142" s="74"/>
      <c r="B142" s="80"/>
      <c r="C142" s="4" t="s">
        <v>64</v>
      </c>
      <c r="D142" s="20">
        <v>0</v>
      </c>
      <c r="E142" s="20">
        <v>0</v>
      </c>
      <c r="F142" s="5">
        <f t="shared" si="9"/>
        <v>0</v>
      </c>
      <c r="G142" s="7"/>
      <c r="H142" s="18"/>
    </row>
    <row r="143" spans="1:8" s="1" customFormat="1" ht="15.6" customHeight="1" x14ac:dyDescent="0.15">
      <c r="A143" s="74"/>
      <c r="B143" s="80"/>
      <c r="C143" s="4" t="s">
        <v>37</v>
      </c>
      <c r="D143" s="20">
        <v>100</v>
      </c>
      <c r="E143" s="20">
        <v>0</v>
      </c>
      <c r="F143" s="5">
        <f t="shared" si="9"/>
        <v>100</v>
      </c>
      <c r="G143" s="7"/>
      <c r="H143" s="18"/>
    </row>
    <row r="144" spans="1:8" s="1" customFormat="1" ht="15.6" customHeight="1" x14ac:dyDescent="0.15">
      <c r="A144" s="74"/>
      <c r="B144" s="80"/>
      <c r="C144" s="4" t="s">
        <v>38</v>
      </c>
      <c r="D144" s="20">
        <v>413</v>
      </c>
      <c r="E144" s="20">
        <v>0</v>
      </c>
      <c r="F144" s="5">
        <f t="shared" si="9"/>
        <v>413</v>
      </c>
      <c r="G144" s="7"/>
      <c r="H144" s="18"/>
    </row>
    <row r="145" spans="1:7" s="1" customFormat="1" ht="15.6" customHeight="1" x14ac:dyDescent="0.15">
      <c r="A145" s="74"/>
      <c r="B145" s="80"/>
      <c r="C145" s="4" t="s">
        <v>39</v>
      </c>
      <c r="D145" s="20">
        <v>613</v>
      </c>
      <c r="E145" s="20">
        <v>0</v>
      </c>
      <c r="F145" s="5">
        <f t="shared" si="9"/>
        <v>613</v>
      </c>
      <c r="G145" s="7"/>
    </row>
    <row r="146" spans="1:7" s="1" customFormat="1" ht="15.6" customHeight="1" x14ac:dyDescent="0.15">
      <c r="A146" s="74"/>
      <c r="B146" s="80"/>
      <c r="C146" s="4" t="s">
        <v>65</v>
      </c>
      <c r="D146" s="20">
        <v>1000</v>
      </c>
      <c r="E146" s="20">
        <v>0</v>
      </c>
      <c r="F146" s="5">
        <f t="shared" si="9"/>
        <v>1000</v>
      </c>
      <c r="G146" s="7"/>
    </row>
    <row r="147" spans="1:7" s="1" customFormat="1" ht="15.6" customHeight="1" x14ac:dyDescent="0.15">
      <c r="A147" s="74"/>
      <c r="B147" s="80"/>
      <c r="C147" s="4" t="s">
        <v>14</v>
      </c>
      <c r="D147" s="20">
        <v>30</v>
      </c>
      <c r="E147" s="20">
        <v>0</v>
      </c>
      <c r="F147" s="5">
        <f t="shared" si="9"/>
        <v>30</v>
      </c>
      <c r="G147" s="7"/>
    </row>
    <row r="148" spans="1:7" s="1" customFormat="1" ht="15.6" customHeight="1" x14ac:dyDescent="0.15">
      <c r="A148" s="74"/>
      <c r="B148" s="80"/>
      <c r="C148" s="4" t="s">
        <v>9</v>
      </c>
      <c r="D148" s="5">
        <f>SUM(D149:D163)</f>
        <v>3977</v>
      </c>
      <c r="E148" s="5">
        <f>SUM(E149:E163)</f>
        <v>0</v>
      </c>
      <c r="F148" s="5">
        <f>E148+D148</f>
        <v>3977</v>
      </c>
      <c r="G148" s="7"/>
    </row>
    <row r="149" spans="1:7" s="1" customFormat="1" ht="15.6" customHeight="1" x14ac:dyDescent="0.15">
      <c r="A149" s="74"/>
      <c r="B149" s="80"/>
      <c r="C149" s="4" t="s">
        <v>40</v>
      </c>
      <c r="D149" s="20">
        <v>110</v>
      </c>
      <c r="E149" s="20">
        <v>0</v>
      </c>
      <c r="F149" s="5">
        <f t="shared" si="9"/>
        <v>110</v>
      </c>
      <c r="G149" s="7"/>
    </row>
    <row r="150" spans="1:7" s="1" customFormat="1" ht="15.6" customHeight="1" x14ac:dyDescent="0.15">
      <c r="A150" s="74"/>
      <c r="B150" s="80"/>
      <c r="C150" s="4" t="s">
        <v>10</v>
      </c>
      <c r="D150" s="20">
        <v>10</v>
      </c>
      <c r="E150" s="20">
        <v>0</v>
      </c>
      <c r="F150" s="5">
        <f t="shared" si="9"/>
        <v>10</v>
      </c>
      <c r="G150" s="7"/>
    </row>
    <row r="151" spans="1:7" s="1" customFormat="1" ht="15.6" customHeight="1" x14ac:dyDescent="0.15">
      <c r="A151" s="74"/>
      <c r="B151" s="80"/>
      <c r="C151" s="4" t="s">
        <v>41</v>
      </c>
      <c r="D151" s="20">
        <v>10</v>
      </c>
      <c r="E151" s="20">
        <v>0</v>
      </c>
      <c r="F151" s="5">
        <f t="shared" si="9"/>
        <v>10</v>
      </c>
      <c r="G151" s="7"/>
    </row>
    <row r="152" spans="1:7" s="1" customFormat="1" ht="15.6" customHeight="1" x14ac:dyDescent="0.15">
      <c r="A152" s="74"/>
      <c r="B152" s="80"/>
      <c r="C152" s="4" t="s">
        <v>42</v>
      </c>
      <c r="D152" s="20">
        <v>130</v>
      </c>
      <c r="E152" s="20">
        <v>0</v>
      </c>
      <c r="F152" s="5">
        <f t="shared" si="9"/>
        <v>130</v>
      </c>
      <c r="G152" s="7"/>
    </row>
    <row r="153" spans="1:7" s="1" customFormat="1" ht="15.6" customHeight="1" x14ac:dyDescent="0.15">
      <c r="A153" s="74"/>
      <c r="B153" s="80"/>
      <c r="C153" s="4" t="s">
        <v>66</v>
      </c>
      <c r="D153" s="20">
        <v>0</v>
      </c>
      <c r="E153" s="20">
        <v>0</v>
      </c>
      <c r="F153" s="5">
        <f t="shared" si="9"/>
        <v>0</v>
      </c>
      <c r="G153" s="7"/>
    </row>
    <row r="154" spans="1:7" s="1" customFormat="1" ht="15.6" customHeight="1" x14ac:dyDescent="0.15">
      <c r="A154" s="74"/>
      <c r="B154" s="80"/>
      <c r="C154" s="4" t="s">
        <v>43</v>
      </c>
      <c r="D154" s="20">
        <v>130</v>
      </c>
      <c r="E154" s="20">
        <v>0</v>
      </c>
      <c r="F154" s="5">
        <f t="shared" si="9"/>
        <v>130</v>
      </c>
      <c r="G154" s="7"/>
    </row>
    <row r="155" spans="1:7" s="1" customFormat="1" ht="15.6" customHeight="1" x14ac:dyDescent="0.15">
      <c r="A155" s="74"/>
      <c r="B155" s="80"/>
      <c r="C155" s="4" t="s">
        <v>11</v>
      </c>
      <c r="D155" s="20">
        <v>170</v>
      </c>
      <c r="E155" s="20">
        <v>0</v>
      </c>
      <c r="F155" s="5">
        <f t="shared" si="9"/>
        <v>170</v>
      </c>
      <c r="G155" s="7"/>
    </row>
    <row r="156" spans="1:7" s="1" customFormat="1" ht="15.6" customHeight="1" x14ac:dyDescent="0.15">
      <c r="A156" s="74"/>
      <c r="B156" s="80"/>
      <c r="C156" s="4" t="s">
        <v>67</v>
      </c>
      <c r="D156" s="20">
        <v>1</v>
      </c>
      <c r="E156" s="20">
        <v>0</v>
      </c>
      <c r="F156" s="5">
        <f t="shared" si="9"/>
        <v>1</v>
      </c>
      <c r="G156" s="7"/>
    </row>
    <row r="157" spans="1:7" s="1" customFormat="1" ht="15.6" customHeight="1" x14ac:dyDescent="0.15">
      <c r="A157" s="74"/>
      <c r="B157" s="80"/>
      <c r="C157" s="4" t="s">
        <v>12</v>
      </c>
      <c r="D157" s="20">
        <v>2928</v>
      </c>
      <c r="E157" s="20">
        <v>0</v>
      </c>
      <c r="F157" s="5">
        <f>E157+D157</f>
        <v>2928</v>
      </c>
      <c r="G157" s="7"/>
    </row>
    <row r="158" spans="1:7" s="1" customFormat="1" ht="15.6" customHeight="1" x14ac:dyDescent="0.15">
      <c r="A158" s="74"/>
      <c r="B158" s="80"/>
      <c r="C158" s="4" t="s">
        <v>13</v>
      </c>
      <c r="D158" s="20">
        <v>12</v>
      </c>
      <c r="E158" s="20">
        <v>0</v>
      </c>
      <c r="F158" s="5">
        <f>E158+D158</f>
        <v>12</v>
      </c>
      <c r="G158" s="7"/>
    </row>
    <row r="159" spans="1:7" s="1" customFormat="1" ht="15.6" customHeight="1" x14ac:dyDescent="0.15">
      <c r="A159" s="74"/>
      <c r="B159" s="80"/>
      <c r="C159" s="4" t="s">
        <v>68</v>
      </c>
      <c r="D159" s="20">
        <v>70</v>
      </c>
      <c r="E159" s="20">
        <v>0</v>
      </c>
      <c r="F159" s="5">
        <f t="shared" si="9"/>
        <v>70</v>
      </c>
      <c r="G159" s="7"/>
    </row>
    <row r="160" spans="1:7" s="1" customFormat="1" ht="15.6" customHeight="1" x14ac:dyDescent="0.15">
      <c r="A160" s="74"/>
      <c r="B160" s="80"/>
      <c r="C160" s="4" t="s">
        <v>44</v>
      </c>
      <c r="D160" s="20">
        <v>316</v>
      </c>
      <c r="E160" s="20">
        <v>0</v>
      </c>
      <c r="F160" s="5">
        <f t="shared" si="9"/>
        <v>316</v>
      </c>
      <c r="G160" s="7"/>
    </row>
    <row r="161" spans="1:8" s="1" customFormat="1" ht="15.6" customHeight="1" x14ac:dyDescent="0.15">
      <c r="A161" s="74"/>
      <c r="B161" s="80"/>
      <c r="C161" s="4" t="s">
        <v>45</v>
      </c>
      <c r="D161" s="20">
        <v>20</v>
      </c>
      <c r="E161" s="20">
        <v>0</v>
      </c>
      <c r="F161" s="5">
        <f>E161+D161</f>
        <v>20</v>
      </c>
      <c r="G161" s="7"/>
      <c r="H161" s="18"/>
    </row>
    <row r="162" spans="1:8" s="1" customFormat="1" ht="15.6" customHeight="1" x14ac:dyDescent="0.15">
      <c r="A162" s="74"/>
      <c r="B162" s="80"/>
      <c r="C162" s="4" t="s">
        <v>46</v>
      </c>
      <c r="D162" s="20">
        <v>20</v>
      </c>
      <c r="E162" s="20">
        <v>0</v>
      </c>
      <c r="F162" s="5">
        <f t="shared" si="9"/>
        <v>20</v>
      </c>
      <c r="G162" s="27"/>
      <c r="H162" s="18"/>
    </row>
    <row r="163" spans="1:8" s="1" customFormat="1" ht="15.6" customHeight="1" x14ac:dyDescent="0.15">
      <c r="A163" s="74"/>
      <c r="B163" s="80"/>
      <c r="C163" s="4" t="s">
        <v>14</v>
      </c>
      <c r="D163" s="20">
        <v>50</v>
      </c>
      <c r="E163" s="20">
        <v>0</v>
      </c>
      <c r="F163" s="5">
        <f t="shared" si="9"/>
        <v>50</v>
      </c>
      <c r="G163" s="7"/>
      <c r="H163" s="18"/>
    </row>
    <row r="164" spans="1:8" s="1" customFormat="1" ht="15.6" customHeight="1" x14ac:dyDescent="0.15">
      <c r="A164" s="74"/>
      <c r="B164" s="80"/>
      <c r="C164" s="4" t="s">
        <v>47</v>
      </c>
      <c r="D164" s="5">
        <f>SUM(D165)</f>
        <v>288</v>
      </c>
      <c r="E164" s="5">
        <f>SUM(E165)</f>
        <v>0</v>
      </c>
      <c r="F164" s="5">
        <f>E164+D164</f>
        <v>288</v>
      </c>
      <c r="G164" s="7"/>
      <c r="H164" s="18"/>
    </row>
    <row r="165" spans="1:8" s="1" customFormat="1" ht="15.6" customHeight="1" x14ac:dyDescent="0.15">
      <c r="A165" s="75"/>
      <c r="B165" s="77"/>
      <c r="C165" s="9" t="s">
        <v>48</v>
      </c>
      <c r="D165" s="19">
        <v>288</v>
      </c>
      <c r="E165" s="19">
        <v>0</v>
      </c>
      <c r="F165" s="5">
        <f t="shared" si="9"/>
        <v>288</v>
      </c>
      <c r="G165" s="39"/>
      <c r="H165" s="37"/>
    </row>
    <row r="166" spans="1:8" s="1" customFormat="1" ht="15.6" customHeight="1" x14ac:dyDescent="0.15">
      <c r="A166" s="75"/>
      <c r="B166" s="77"/>
      <c r="C166" s="9" t="s">
        <v>76</v>
      </c>
      <c r="D166" s="10">
        <f>D128+D134+D148+D164</f>
        <v>37692</v>
      </c>
      <c r="E166" s="10">
        <f>E128+E134+E148+E164</f>
        <v>0</v>
      </c>
      <c r="F166" s="16">
        <f t="shared" ref="F166:F171" si="10">E166+D166</f>
        <v>37692</v>
      </c>
      <c r="G166" s="11"/>
      <c r="H166" s="34"/>
    </row>
    <row r="167" spans="1:8" s="1" customFormat="1" ht="15.6" customHeight="1" x14ac:dyDescent="0.15">
      <c r="A167" s="75"/>
      <c r="B167" s="71" t="s">
        <v>85</v>
      </c>
      <c r="C167" s="71" t="s">
        <v>18</v>
      </c>
      <c r="D167" s="10">
        <f>D127-D166</f>
        <v>13788</v>
      </c>
      <c r="E167" s="10">
        <f>E127-E166</f>
        <v>0</v>
      </c>
      <c r="F167" s="16">
        <f t="shared" si="10"/>
        <v>13788</v>
      </c>
      <c r="G167" s="11"/>
      <c r="H167" s="34"/>
    </row>
    <row r="168" spans="1:8" s="1" customFormat="1" ht="15.6" customHeight="1" x14ac:dyDescent="0.15">
      <c r="A168" s="56"/>
      <c r="B168" s="83" t="s">
        <v>8</v>
      </c>
      <c r="C168" s="4" t="s">
        <v>290</v>
      </c>
      <c r="D168" s="5">
        <v>0</v>
      </c>
      <c r="E168" s="5">
        <f>E169</f>
        <v>0</v>
      </c>
      <c r="F168" s="5">
        <f t="shared" si="10"/>
        <v>0</v>
      </c>
      <c r="G168" s="7"/>
      <c r="H168" s="34"/>
    </row>
    <row r="169" spans="1:8" s="1" customFormat="1" ht="15.6" customHeight="1" x14ac:dyDescent="0.15">
      <c r="A169" s="56"/>
      <c r="B169" s="84"/>
      <c r="C169" s="4" t="s">
        <v>291</v>
      </c>
      <c r="D169" s="58">
        <v>0</v>
      </c>
      <c r="E169" s="58">
        <v>0</v>
      </c>
      <c r="F169" s="58">
        <f t="shared" si="10"/>
        <v>0</v>
      </c>
      <c r="G169" s="27" t="s">
        <v>295</v>
      </c>
      <c r="H169" s="34"/>
    </row>
    <row r="170" spans="1:8" s="1" customFormat="1" ht="15.6" customHeight="1" x14ac:dyDescent="0.15">
      <c r="A170" s="56"/>
      <c r="B170" s="84"/>
      <c r="C170" s="4" t="s">
        <v>292</v>
      </c>
      <c r="D170" s="5">
        <v>0</v>
      </c>
      <c r="E170" s="5">
        <f>E171</f>
        <v>0</v>
      </c>
      <c r="F170" s="5">
        <f t="shared" si="10"/>
        <v>0</v>
      </c>
      <c r="G170" s="7"/>
      <c r="H170" s="34"/>
    </row>
    <row r="171" spans="1:8" s="1" customFormat="1" ht="15.6" customHeight="1" x14ac:dyDescent="0.15">
      <c r="A171" s="56"/>
      <c r="B171" s="84"/>
      <c r="C171" s="4" t="s">
        <v>293</v>
      </c>
      <c r="D171" s="58">
        <v>0</v>
      </c>
      <c r="E171" s="58">
        <v>0</v>
      </c>
      <c r="F171" s="58">
        <f t="shared" si="10"/>
        <v>0</v>
      </c>
      <c r="G171" s="7" t="s">
        <v>296</v>
      </c>
      <c r="H171" s="34"/>
    </row>
    <row r="172" spans="1:8" s="1" customFormat="1" ht="15.6" customHeight="1" x14ac:dyDescent="0.15">
      <c r="A172" s="47"/>
      <c r="B172" s="84"/>
      <c r="C172" s="4" t="s">
        <v>280</v>
      </c>
      <c r="D172" s="5">
        <f ca="1">D173</f>
        <v>0</v>
      </c>
      <c r="E172" s="5">
        <f>E173</f>
        <v>0</v>
      </c>
      <c r="F172" s="5">
        <v>0</v>
      </c>
      <c r="G172" s="7"/>
      <c r="H172" s="34"/>
    </row>
    <row r="173" spans="1:8" s="1" customFormat="1" ht="15.6" customHeight="1" x14ac:dyDescent="0.15">
      <c r="A173" s="47"/>
      <c r="B173" s="84"/>
      <c r="C173" s="48" t="s">
        <v>281</v>
      </c>
      <c r="D173" s="19">
        <f ca="1">'補正予算書（部門別）'!D173</f>
        <v>0</v>
      </c>
      <c r="E173" s="19">
        <v>0</v>
      </c>
      <c r="F173" s="13">
        <v>0</v>
      </c>
      <c r="G173" s="7" t="s">
        <v>283</v>
      </c>
      <c r="H173" s="34"/>
    </row>
    <row r="174" spans="1:8" s="1" customFormat="1" ht="15.6" customHeight="1" x14ac:dyDescent="0.15">
      <c r="A174" s="47"/>
      <c r="B174" s="85"/>
      <c r="C174" s="48" t="s">
        <v>282</v>
      </c>
      <c r="D174" s="10">
        <f ca="1">SUM(D168+D170+D172)</f>
        <v>0</v>
      </c>
      <c r="E174" s="10">
        <f>E172+E170+E168</f>
        <v>0</v>
      </c>
      <c r="F174" s="10">
        <f>F172+F170+F168</f>
        <v>0</v>
      </c>
      <c r="G174" s="17"/>
      <c r="H174" s="34"/>
    </row>
    <row r="175" spans="1:8" s="1" customFormat="1" ht="15.6" customHeight="1" x14ac:dyDescent="0.15">
      <c r="A175" s="74" t="s">
        <v>18</v>
      </c>
      <c r="B175" s="80" t="s">
        <v>53</v>
      </c>
      <c r="C175" s="4" t="s">
        <v>51</v>
      </c>
      <c r="D175" s="5">
        <f>D176</f>
        <v>2690</v>
      </c>
      <c r="E175" s="5">
        <f>E176</f>
        <v>0</v>
      </c>
      <c r="F175" s="5">
        <f>F176</f>
        <v>2690</v>
      </c>
      <c r="G175" s="7"/>
      <c r="H175" s="34"/>
    </row>
    <row r="176" spans="1:8" s="1" customFormat="1" ht="15.6" customHeight="1" x14ac:dyDescent="0.15">
      <c r="A176" s="75"/>
      <c r="B176" s="77"/>
      <c r="C176" s="4" t="s">
        <v>52</v>
      </c>
      <c r="D176" s="20">
        <v>2690</v>
      </c>
      <c r="E176" s="20">
        <v>0</v>
      </c>
      <c r="F176" s="49">
        <f>E176+D176</f>
        <v>2690</v>
      </c>
      <c r="G176" s="52"/>
      <c r="H176" s="37"/>
    </row>
    <row r="177" spans="1:14" ht="15.6" customHeight="1" x14ac:dyDescent="0.15">
      <c r="A177" s="75"/>
      <c r="B177" s="77"/>
      <c r="C177" s="53" t="s">
        <v>286</v>
      </c>
      <c r="D177" s="55">
        <f>D178</f>
        <v>461</v>
      </c>
      <c r="E177" s="5">
        <f>E178+E180+E179</f>
        <v>0</v>
      </c>
      <c r="F177" s="5">
        <f>F178+F180+F179</f>
        <v>461</v>
      </c>
      <c r="G177" s="7"/>
      <c r="M177" s="1"/>
      <c r="N177" s="1"/>
    </row>
    <row r="178" spans="1:14" ht="15.6" customHeight="1" x14ac:dyDescent="0.15">
      <c r="A178" s="75"/>
      <c r="B178" s="77"/>
      <c r="C178" s="53" t="s">
        <v>287</v>
      </c>
      <c r="D178" s="55">
        <v>461</v>
      </c>
      <c r="E178" s="55">
        <v>0</v>
      </c>
      <c r="F178" s="49">
        <f>E178+D178</f>
        <v>461</v>
      </c>
      <c r="G178" s="27" t="s">
        <v>289</v>
      </c>
      <c r="M178" s="1"/>
      <c r="N178" s="1"/>
    </row>
    <row r="179" spans="1:14" ht="15.6" customHeight="1" x14ac:dyDescent="0.15">
      <c r="A179" s="75"/>
      <c r="B179" s="77"/>
      <c r="C179" s="53" t="s">
        <v>294</v>
      </c>
      <c r="D179" s="20">
        <v>0</v>
      </c>
      <c r="E179" s="20">
        <v>0</v>
      </c>
      <c r="F179" s="49">
        <f>E179+D179</f>
        <v>0</v>
      </c>
      <c r="G179" s="7" t="s">
        <v>296</v>
      </c>
      <c r="M179" s="1"/>
      <c r="N179" s="1"/>
    </row>
    <row r="180" spans="1:14" ht="15.6" customHeight="1" x14ac:dyDescent="0.15">
      <c r="A180" s="75"/>
      <c r="B180" s="77"/>
      <c r="C180" s="54" t="s">
        <v>284</v>
      </c>
      <c r="D180" s="19">
        <v>0</v>
      </c>
      <c r="E180" s="19">
        <v>0</v>
      </c>
      <c r="F180" s="13">
        <f>E180+D180</f>
        <v>0</v>
      </c>
      <c r="G180" s="11" t="s">
        <v>285</v>
      </c>
      <c r="H180" s="37"/>
    </row>
    <row r="181" spans="1:14" ht="15.6" customHeight="1" x14ac:dyDescent="0.15">
      <c r="A181" s="75"/>
      <c r="B181" s="77"/>
      <c r="C181" s="9" t="s">
        <v>84</v>
      </c>
      <c r="D181" s="10">
        <f>D175+D177</f>
        <v>3151</v>
      </c>
      <c r="E181" s="10">
        <f>E175+E177</f>
        <v>0</v>
      </c>
      <c r="F181" s="10">
        <f>F175+F177</f>
        <v>3151</v>
      </c>
      <c r="G181" s="11"/>
      <c r="H181" s="34"/>
    </row>
    <row r="182" spans="1:14" ht="15.6" customHeight="1" x14ac:dyDescent="0.15">
      <c r="A182" s="75"/>
      <c r="B182" s="71" t="s">
        <v>83</v>
      </c>
      <c r="C182" s="71" t="s">
        <v>18</v>
      </c>
      <c r="D182" s="10">
        <v>-3151</v>
      </c>
      <c r="E182" s="10">
        <f>E174-E181</f>
        <v>0</v>
      </c>
      <c r="F182" s="16">
        <f>E182+D182</f>
        <v>-3151</v>
      </c>
      <c r="G182" s="11"/>
      <c r="H182" s="34"/>
    </row>
    <row r="183" spans="1:14" ht="15.6" customHeight="1" x14ac:dyDescent="0.15">
      <c r="A183" s="28"/>
      <c r="B183" s="80" t="s">
        <v>8</v>
      </c>
      <c r="C183" s="4" t="s">
        <v>19</v>
      </c>
      <c r="D183" s="5">
        <f>SUM(D184)</f>
        <v>0</v>
      </c>
      <c r="E183" s="5">
        <f>SUM(E184)</f>
        <v>0</v>
      </c>
      <c r="F183" s="5">
        <f>SUM(F184)</f>
        <v>0</v>
      </c>
      <c r="G183" s="7"/>
    </row>
    <row r="184" spans="1:14" ht="15.6" customHeight="1" x14ac:dyDescent="0.15">
      <c r="A184" s="28"/>
      <c r="B184" s="77"/>
      <c r="C184" s="9" t="s">
        <v>20</v>
      </c>
      <c r="D184" s="19">
        <v>0</v>
      </c>
      <c r="E184" s="19">
        <v>0</v>
      </c>
      <c r="F184" s="10">
        <f>E184+D184</f>
        <v>0</v>
      </c>
      <c r="G184" s="11"/>
    </row>
    <row r="185" spans="1:14" ht="15.6" customHeight="1" x14ac:dyDescent="0.15">
      <c r="A185" s="28"/>
      <c r="B185" s="77"/>
      <c r="C185" s="9" t="s">
        <v>78</v>
      </c>
      <c r="D185" s="10">
        <f>D183</f>
        <v>0</v>
      </c>
      <c r="E185" s="10">
        <f>E183</f>
        <v>0</v>
      </c>
      <c r="F185" s="10">
        <f>F183</f>
        <v>0</v>
      </c>
      <c r="G185" s="11"/>
    </row>
    <row r="186" spans="1:14" ht="15.6" customHeight="1" x14ac:dyDescent="0.15">
      <c r="A186" s="74" t="s">
        <v>18</v>
      </c>
      <c r="B186" s="80" t="s">
        <v>53</v>
      </c>
      <c r="C186" s="4" t="s">
        <v>69</v>
      </c>
      <c r="D186" s="5">
        <f>D187</f>
        <v>0</v>
      </c>
      <c r="E186" s="5">
        <f>E187</f>
        <v>0</v>
      </c>
      <c r="F186" s="5">
        <f>F187</f>
        <v>0</v>
      </c>
      <c r="G186" s="7"/>
    </row>
    <row r="187" spans="1:14" ht="15.6" customHeight="1" x14ac:dyDescent="0.15">
      <c r="A187" s="74"/>
      <c r="B187" s="80"/>
      <c r="C187" s="4" t="s">
        <v>70</v>
      </c>
      <c r="D187" s="20">
        <v>0</v>
      </c>
      <c r="E187" s="20">
        <v>0</v>
      </c>
      <c r="F187" s="5">
        <f>E187+D187</f>
        <v>0</v>
      </c>
      <c r="G187" s="7"/>
    </row>
    <row r="188" spans="1:14" ht="15.6" customHeight="1" x14ac:dyDescent="0.15">
      <c r="A188" s="74"/>
      <c r="B188" s="80"/>
      <c r="C188" s="4" t="s">
        <v>71</v>
      </c>
      <c r="D188" s="5">
        <f>D189</f>
        <v>3300</v>
      </c>
      <c r="E188" s="5">
        <f>E189</f>
        <v>0</v>
      </c>
      <c r="F188" s="5">
        <f>F189</f>
        <v>3300</v>
      </c>
      <c r="G188" s="7"/>
    </row>
    <row r="189" spans="1:14" ht="15.6" customHeight="1" x14ac:dyDescent="0.15">
      <c r="A189" s="75"/>
      <c r="B189" s="77"/>
      <c r="C189" s="9" t="s">
        <v>72</v>
      </c>
      <c r="D189" s="19">
        <v>3300</v>
      </c>
      <c r="E189" s="19">
        <v>0</v>
      </c>
      <c r="F189" s="10">
        <f>E189+D189</f>
        <v>3300</v>
      </c>
      <c r="G189" s="11"/>
    </row>
    <row r="190" spans="1:14" ht="15.6" customHeight="1" x14ac:dyDescent="0.15">
      <c r="A190" s="75"/>
      <c r="B190" s="77"/>
      <c r="C190" s="9" t="s">
        <v>87</v>
      </c>
      <c r="D190" s="10">
        <f>D186+D188</f>
        <v>3300</v>
      </c>
      <c r="E190" s="10">
        <f>E186+E188</f>
        <v>0</v>
      </c>
      <c r="F190" s="10">
        <f>F186+F188</f>
        <v>3300</v>
      </c>
      <c r="G190" s="11"/>
    </row>
    <row r="191" spans="1:14" ht="15.6" customHeight="1" x14ac:dyDescent="0.15">
      <c r="A191" s="75"/>
      <c r="B191" s="71" t="s">
        <v>79</v>
      </c>
      <c r="C191" s="71" t="s">
        <v>18</v>
      </c>
      <c r="D191" s="10">
        <f>D185-D190</f>
        <v>-3300</v>
      </c>
      <c r="E191" s="10">
        <f>E185-E190</f>
        <v>0</v>
      </c>
      <c r="F191" s="10">
        <f>E191+D191</f>
        <v>-3300</v>
      </c>
      <c r="G191" s="11"/>
    </row>
    <row r="192" spans="1:14" ht="15.6" customHeight="1" x14ac:dyDescent="0.15">
      <c r="A192" s="70" t="s">
        <v>80</v>
      </c>
      <c r="B192" s="71"/>
      <c r="C192" s="71" t="s">
        <v>18</v>
      </c>
      <c r="D192" s="19">
        <v>0</v>
      </c>
      <c r="E192" s="19">
        <v>0</v>
      </c>
      <c r="F192" s="10">
        <f>E192+D192</f>
        <v>0</v>
      </c>
      <c r="G192" s="11"/>
    </row>
    <row r="193" spans="1:14" ht="15.6" customHeight="1" x14ac:dyDescent="0.15">
      <c r="A193" s="70" t="s">
        <v>81</v>
      </c>
      <c r="B193" s="71"/>
      <c r="C193" s="71" t="s">
        <v>18</v>
      </c>
      <c r="D193" s="10">
        <f>D167+D182+D191-D192</f>
        <v>7337</v>
      </c>
      <c r="E193" s="10">
        <f>E167+E182+E191-E192</f>
        <v>0</v>
      </c>
      <c r="F193" s="10">
        <f>E193+D193</f>
        <v>7337</v>
      </c>
      <c r="G193" s="11"/>
    </row>
    <row r="194" spans="1:14" ht="15.6" customHeight="1" x14ac:dyDescent="0.15">
      <c r="A194" s="81" t="s">
        <v>261</v>
      </c>
      <c r="B194" s="82"/>
      <c r="C194" s="82" t="s">
        <v>18</v>
      </c>
      <c r="D194" s="22">
        <v>11247</v>
      </c>
      <c r="E194" s="22">
        <v>0</v>
      </c>
      <c r="F194" s="12">
        <f>E194+D194</f>
        <v>11247</v>
      </c>
      <c r="G194" s="17"/>
    </row>
    <row r="195" spans="1:14" ht="15.6" customHeight="1" thickBot="1" x14ac:dyDescent="0.2">
      <c r="A195" s="72" t="s">
        <v>88</v>
      </c>
      <c r="B195" s="73"/>
      <c r="C195" s="73" t="s">
        <v>18</v>
      </c>
      <c r="D195" s="14">
        <f>SUM(D193:D194)</f>
        <v>18584</v>
      </c>
      <c r="E195" s="14">
        <f>E193+E194</f>
        <v>0</v>
      </c>
      <c r="F195" s="14">
        <f>E195+D195</f>
        <v>18584</v>
      </c>
      <c r="G195" s="15"/>
    </row>
    <row r="196" spans="1:14" ht="15.6" customHeight="1" x14ac:dyDescent="0.15"/>
    <row r="197" spans="1:14" ht="15.6" customHeight="1" x14ac:dyDescent="0.15">
      <c r="A197" s="2" t="s">
        <v>0</v>
      </c>
    </row>
    <row r="198" spans="1:14" ht="17.25" customHeight="1" x14ac:dyDescent="0.15">
      <c r="A198" s="99" t="str">
        <f>A3</f>
        <v>平成29年度　第1次補正予算収支補正予算書</v>
      </c>
      <c r="B198" s="99"/>
      <c r="C198" s="99"/>
      <c r="D198" s="99"/>
      <c r="E198" s="99"/>
      <c r="F198" s="99"/>
      <c r="G198" s="99"/>
    </row>
    <row r="199" spans="1:14" ht="15.6" customHeight="1" x14ac:dyDescent="0.15"/>
    <row r="200" spans="1:14" ht="15.6" customHeight="1" x14ac:dyDescent="0.15">
      <c r="A200" s="87"/>
      <c r="B200" s="87"/>
      <c r="C200" s="87"/>
      <c r="D200" s="87"/>
      <c r="E200" s="87"/>
      <c r="F200" s="87"/>
      <c r="G200" s="87"/>
    </row>
    <row r="201" spans="1:14" ht="15.6" customHeight="1" thickBot="1" x14ac:dyDescent="0.2">
      <c r="A201" s="2" t="s">
        <v>73</v>
      </c>
      <c r="G201" s="3" t="s">
        <v>1</v>
      </c>
    </row>
    <row r="202" spans="1:14" ht="15.6" customHeight="1" x14ac:dyDescent="0.15">
      <c r="A202" s="88" t="s">
        <v>3</v>
      </c>
      <c r="B202" s="89"/>
      <c r="C202" s="89"/>
      <c r="D202" s="89" t="s">
        <v>95</v>
      </c>
      <c r="E202" s="104" t="s">
        <v>100</v>
      </c>
      <c r="F202" s="104" t="s">
        <v>101</v>
      </c>
      <c r="G202" s="92" t="s">
        <v>4</v>
      </c>
    </row>
    <row r="203" spans="1:14" ht="15.6" customHeight="1" x14ac:dyDescent="0.15">
      <c r="A203" s="90"/>
      <c r="B203" s="91"/>
      <c r="C203" s="91"/>
      <c r="D203" s="91"/>
      <c r="E203" s="105"/>
      <c r="F203" s="105"/>
      <c r="G203" s="93"/>
    </row>
    <row r="204" spans="1:14" ht="15.6" customHeight="1" x14ac:dyDescent="0.15">
      <c r="A204" s="96" t="s">
        <v>265</v>
      </c>
      <c r="B204" s="80"/>
      <c r="C204" s="4" t="s">
        <v>96</v>
      </c>
      <c r="D204" s="5">
        <f>D205</f>
        <v>16200</v>
      </c>
      <c r="E204" s="5">
        <f>E205</f>
        <v>0</v>
      </c>
      <c r="F204" s="5">
        <f t="shared" ref="F204:F213" si="11">E204+D204</f>
        <v>16200</v>
      </c>
      <c r="G204" s="7"/>
      <c r="H204" s="1"/>
      <c r="I204" s="1"/>
      <c r="J204" s="1"/>
      <c r="K204" s="1"/>
      <c r="L204" s="1"/>
      <c r="M204" s="1"/>
      <c r="N204" s="1"/>
    </row>
    <row r="205" spans="1:14" ht="15.6" customHeight="1" x14ac:dyDescent="0.15">
      <c r="A205" s="97"/>
      <c r="B205" s="80"/>
      <c r="C205" s="4" t="s">
        <v>96</v>
      </c>
      <c r="D205" s="5">
        <f>D206</f>
        <v>16200</v>
      </c>
      <c r="E205" s="5">
        <f>E206</f>
        <v>0</v>
      </c>
      <c r="F205" s="5">
        <f t="shared" si="11"/>
        <v>16200</v>
      </c>
      <c r="G205" s="7"/>
      <c r="H205" s="1"/>
      <c r="I205" s="1"/>
      <c r="J205" s="1"/>
      <c r="K205" s="1"/>
      <c r="L205" s="1"/>
      <c r="M205" s="1"/>
      <c r="N205" s="1"/>
    </row>
    <row r="206" spans="1:14" ht="15.6" customHeight="1" x14ac:dyDescent="0.15">
      <c r="A206" s="97"/>
      <c r="B206" s="80"/>
      <c r="C206" s="4" t="s">
        <v>99</v>
      </c>
      <c r="D206" s="23">
        <v>16200</v>
      </c>
      <c r="E206" s="23">
        <v>0</v>
      </c>
      <c r="F206" s="5">
        <f t="shared" si="11"/>
        <v>16200</v>
      </c>
      <c r="G206" s="7"/>
      <c r="H206" s="1"/>
      <c r="I206" s="1"/>
      <c r="J206" s="1"/>
      <c r="K206" s="1"/>
      <c r="L206" s="1"/>
      <c r="M206" s="1"/>
      <c r="N206" s="1"/>
    </row>
    <row r="207" spans="1:14" ht="15.6" customHeight="1" x14ac:dyDescent="0.15">
      <c r="A207" s="97"/>
      <c r="B207" s="80"/>
      <c r="C207" s="4" t="s">
        <v>104</v>
      </c>
      <c r="D207" s="5">
        <f>D208</f>
        <v>0</v>
      </c>
      <c r="E207" s="5">
        <f>E208</f>
        <v>0</v>
      </c>
      <c r="F207" s="5">
        <f>E207+D207</f>
        <v>0</v>
      </c>
      <c r="G207" s="7"/>
    </row>
    <row r="208" spans="1:14" ht="15.6" customHeight="1" x14ac:dyDescent="0.15">
      <c r="A208" s="97"/>
      <c r="B208" s="80"/>
      <c r="C208" s="4" t="s">
        <v>105</v>
      </c>
      <c r="D208" s="20">
        <v>0</v>
      </c>
      <c r="E208" s="20">
        <v>0</v>
      </c>
      <c r="F208" s="5">
        <f>E208+D208</f>
        <v>0</v>
      </c>
      <c r="G208" s="7"/>
    </row>
    <row r="209" spans="1:7" s="1" customFormat="1" ht="15.6" customHeight="1" x14ac:dyDescent="0.15">
      <c r="A209" s="97"/>
      <c r="B209" s="80"/>
      <c r="C209" s="4" t="s">
        <v>5</v>
      </c>
      <c r="D209" s="5">
        <f>D210</f>
        <v>0</v>
      </c>
      <c r="E209" s="5">
        <f>E210</f>
        <v>0</v>
      </c>
      <c r="F209" s="5">
        <f t="shared" si="11"/>
        <v>0</v>
      </c>
      <c r="G209" s="7"/>
    </row>
    <row r="210" spans="1:7" s="1" customFormat="1" ht="15.6" customHeight="1" x14ac:dyDescent="0.15">
      <c r="A210" s="97"/>
      <c r="B210" s="80"/>
      <c r="C210" s="4" t="s">
        <v>6</v>
      </c>
      <c r="D210" s="20">
        <v>0</v>
      </c>
      <c r="E210" s="20">
        <v>0</v>
      </c>
      <c r="F210" s="5">
        <f t="shared" si="11"/>
        <v>0</v>
      </c>
      <c r="G210" s="7"/>
    </row>
    <row r="211" spans="1:7" s="1" customFormat="1" ht="15.6" customHeight="1" x14ac:dyDescent="0.15">
      <c r="A211" s="97"/>
      <c r="B211" s="80"/>
      <c r="C211" s="4" t="s">
        <v>23</v>
      </c>
      <c r="D211" s="5">
        <f>D212</f>
        <v>50</v>
      </c>
      <c r="E211" s="5">
        <f>E212</f>
        <v>0</v>
      </c>
      <c r="F211" s="5">
        <f t="shared" si="11"/>
        <v>50</v>
      </c>
      <c r="G211" s="7"/>
    </row>
    <row r="212" spans="1:7" s="1" customFormat="1" ht="15.6" customHeight="1" x14ac:dyDescent="0.15">
      <c r="A212" s="97"/>
      <c r="B212" s="77"/>
      <c r="C212" s="9" t="s">
        <v>24</v>
      </c>
      <c r="D212" s="19">
        <v>50</v>
      </c>
      <c r="E212" s="19">
        <v>0</v>
      </c>
      <c r="F212" s="5">
        <f t="shared" si="11"/>
        <v>50</v>
      </c>
      <c r="G212" s="11"/>
    </row>
    <row r="213" spans="1:7" s="1" customFormat="1" ht="15.6" customHeight="1" x14ac:dyDescent="0.15">
      <c r="A213" s="97"/>
      <c r="B213" s="77"/>
      <c r="C213" s="9" t="s">
        <v>75</v>
      </c>
      <c r="D213" s="10">
        <f>D209+D207+D204+D211</f>
        <v>16250</v>
      </c>
      <c r="E213" s="10">
        <f>E209+E207+E204+E211</f>
        <v>0</v>
      </c>
      <c r="F213" s="16">
        <f t="shared" si="11"/>
        <v>16250</v>
      </c>
      <c r="G213" s="11"/>
    </row>
    <row r="214" spans="1:7" s="1" customFormat="1" ht="15.6" customHeight="1" x14ac:dyDescent="0.15">
      <c r="A214" s="97"/>
      <c r="B214" s="80" t="s">
        <v>49</v>
      </c>
      <c r="C214" s="4" t="s">
        <v>26</v>
      </c>
      <c r="D214" s="5">
        <f>SUM(D215:D218)</f>
        <v>5051</v>
      </c>
      <c r="E214" s="5">
        <f>SUM(E215:E218)</f>
        <v>0</v>
      </c>
      <c r="F214" s="5">
        <f>E214+D214</f>
        <v>5051</v>
      </c>
      <c r="G214" s="7"/>
    </row>
    <row r="215" spans="1:7" s="1" customFormat="1" ht="15.6" customHeight="1" x14ac:dyDescent="0.15">
      <c r="A215" s="97"/>
      <c r="B215" s="80"/>
      <c r="C215" s="4" t="s">
        <v>27</v>
      </c>
      <c r="D215" s="20">
        <v>3825</v>
      </c>
      <c r="E215" s="20">
        <v>0</v>
      </c>
      <c r="F215" s="5">
        <f t="shared" ref="F215:F247" si="12">E215+D215</f>
        <v>3825</v>
      </c>
      <c r="G215" s="7"/>
    </row>
    <row r="216" spans="1:7" s="1" customFormat="1" ht="15.6" customHeight="1" x14ac:dyDescent="0.15">
      <c r="A216" s="97"/>
      <c r="B216" s="80"/>
      <c r="C216" s="4" t="s">
        <v>28</v>
      </c>
      <c r="D216" s="20">
        <v>577</v>
      </c>
      <c r="E216" s="20">
        <v>0</v>
      </c>
      <c r="F216" s="5">
        <f t="shared" si="12"/>
        <v>577</v>
      </c>
      <c r="G216" s="7" t="s">
        <v>269</v>
      </c>
    </row>
    <row r="217" spans="1:7" s="1" customFormat="1" ht="15.6" customHeight="1" x14ac:dyDescent="0.15">
      <c r="A217" s="97"/>
      <c r="B217" s="80"/>
      <c r="C217" s="4" t="s">
        <v>61</v>
      </c>
      <c r="D217" s="20">
        <v>99</v>
      </c>
      <c r="E217" s="20">
        <v>0</v>
      </c>
      <c r="F217" s="5">
        <f t="shared" si="12"/>
        <v>99</v>
      </c>
      <c r="G217" s="7" t="s">
        <v>270</v>
      </c>
    </row>
    <row r="218" spans="1:7" s="1" customFormat="1" ht="15.6" customHeight="1" x14ac:dyDescent="0.15">
      <c r="A218" s="97"/>
      <c r="B218" s="80"/>
      <c r="C218" s="4" t="s">
        <v>30</v>
      </c>
      <c r="D218" s="20">
        <v>550</v>
      </c>
      <c r="E218" s="20">
        <v>0</v>
      </c>
      <c r="F218" s="5">
        <f t="shared" si="12"/>
        <v>550</v>
      </c>
      <c r="G218" s="7"/>
    </row>
    <row r="219" spans="1:7" s="1" customFormat="1" ht="15.6" customHeight="1" x14ac:dyDescent="0.15">
      <c r="A219" s="97"/>
      <c r="B219" s="80"/>
      <c r="C219" s="4" t="s">
        <v>31</v>
      </c>
      <c r="D219" s="5">
        <f>SUM(D220:D229)</f>
        <v>5944</v>
      </c>
      <c r="E219" s="5">
        <f>SUM(E220:E229)</f>
        <v>0</v>
      </c>
      <c r="F219" s="5">
        <f t="shared" si="12"/>
        <v>5944</v>
      </c>
      <c r="G219" s="7"/>
    </row>
    <row r="220" spans="1:7" s="1" customFormat="1" ht="15.6" customHeight="1" x14ac:dyDescent="0.15">
      <c r="A220" s="97"/>
      <c r="B220" s="80"/>
      <c r="C220" s="4" t="s">
        <v>32</v>
      </c>
      <c r="D220" s="20">
        <v>2628</v>
      </c>
      <c r="E220" s="20">
        <v>0</v>
      </c>
      <c r="F220" s="5">
        <f t="shared" si="12"/>
        <v>2628</v>
      </c>
      <c r="G220" s="7"/>
    </row>
    <row r="221" spans="1:7" s="1" customFormat="1" ht="15.6" customHeight="1" x14ac:dyDescent="0.15">
      <c r="A221" s="97"/>
      <c r="B221" s="80"/>
      <c r="C221" s="4" t="s">
        <v>63</v>
      </c>
      <c r="D221" s="20">
        <v>0</v>
      </c>
      <c r="E221" s="20">
        <v>0</v>
      </c>
      <c r="F221" s="5">
        <f t="shared" si="12"/>
        <v>0</v>
      </c>
      <c r="G221" s="7"/>
    </row>
    <row r="222" spans="1:7" s="1" customFormat="1" ht="15.6" customHeight="1" x14ac:dyDescent="0.15">
      <c r="A222" s="97"/>
      <c r="B222" s="80"/>
      <c r="C222" s="4" t="s">
        <v>33</v>
      </c>
      <c r="D222" s="20">
        <v>100</v>
      </c>
      <c r="E222" s="20">
        <v>0</v>
      </c>
      <c r="F222" s="5">
        <f t="shared" si="12"/>
        <v>100</v>
      </c>
      <c r="G222" s="7"/>
    </row>
    <row r="223" spans="1:7" s="1" customFormat="1" ht="15.6" customHeight="1" x14ac:dyDescent="0.15">
      <c r="A223" s="97"/>
      <c r="B223" s="80"/>
      <c r="C223" s="4" t="s">
        <v>34</v>
      </c>
      <c r="D223" s="20">
        <v>100</v>
      </c>
      <c r="E223" s="20">
        <v>0</v>
      </c>
      <c r="F223" s="5">
        <f t="shared" si="12"/>
        <v>100</v>
      </c>
      <c r="G223" s="7"/>
    </row>
    <row r="224" spans="1:7" s="1" customFormat="1" ht="15.6" customHeight="1" x14ac:dyDescent="0.15">
      <c r="A224" s="97"/>
      <c r="B224" s="80"/>
      <c r="C224" s="4" t="s">
        <v>91</v>
      </c>
      <c r="D224" s="20">
        <v>30</v>
      </c>
      <c r="E224" s="20">
        <v>0</v>
      </c>
      <c r="F224" s="5">
        <f t="shared" si="12"/>
        <v>30</v>
      </c>
      <c r="G224" s="7"/>
    </row>
    <row r="225" spans="1:8" s="1" customFormat="1" ht="15.6" customHeight="1" x14ac:dyDescent="0.15">
      <c r="A225" s="97"/>
      <c r="B225" s="80"/>
      <c r="C225" s="4" t="s">
        <v>36</v>
      </c>
      <c r="D225" s="20">
        <v>2445</v>
      </c>
      <c r="E225" s="20">
        <v>0</v>
      </c>
      <c r="F225" s="5">
        <f t="shared" si="12"/>
        <v>2445</v>
      </c>
      <c r="G225" s="7"/>
      <c r="H225" s="35"/>
    </row>
    <row r="226" spans="1:8" s="1" customFormat="1" ht="15.6" customHeight="1" x14ac:dyDescent="0.15">
      <c r="A226" s="97"/>
      <c r="B226" s="80"/>
      <c r="C226" s="4" t="s">
        <v>37</v>
      </c>
      <c r="D226" s="20">
        <v>55</v>
      </c>
      <c r="E226" s="20">
        <v>0</v>
      </c>
      <c r="F226" s="5">
        <f t="shared" si="12"/>
        <v>55</v>
      </c>
      <c r="G226" s="7"/>
      <c r="H226" s="18"/>
    </row>
    <row r="227" spans="1:8" s="1" customFormat="1" ht="15.6" customHeight="1" x14ac:dyDescent="0.15">
      <c r="A227" s="97"/>
      <c r="B227" s="80"/>
      <c r="C227" s="4" t="s">
        <v>102</v>
      </c>
      <c r="D227" s="20">
        <v>70</v>
      </c>
      <c r="E227" s="20">
        <v>0</v>
      </c>
      <c r="F227" s="5">
        <f t="shared" si="12"/>
        <v>70</v>
      </c>
      <c r="G227" s="7"/>
      <c r="H227" s="18"/>
    </row>
    <row r="228" spans="1:8" s="1" customFormat="1" ht="15.6" customHeight="1" x14ac:dyDescent="0.15">
      <c r="A228" s="97"/>
      <c r="B228" s="80"/>
      <c r="C228" s="4" t="s">
        <v>39</v>
      </c>
      <c r="D228" s="20">
        <v>486</v>
      </c>
      <c r="E228" s="20">
        <v>0</v>
      </c>
      <c r="F228" s="5">
        <f t="shared" si="12"/>
        <v>486</v>
      </c>
      <c r="G228" s="7"/>
      <c r="H228" s="18"/>
    </row>
    <row r="229" spans="1:8" s="1" customFormat="1" ht="15.6" customHeight="1" x14ac:dyDescent="0.15">
      <c r="A229" s="97"/>
      <c r="B229" s="80"/>
      <c r="C229" s="4" t="s">
        <v>14</v>
      </c>
      <c r="D229" s="20">
        <v>30</v>
      </c>
      <c r="E229" s="20">
        <v>0</v>
      </c>
      <c r="F229" s="5">
        <f t="shared" si="12"/>
        <v>30</v>
      </c>
      <c r="G229" s="7"/>
      <c r="H229" s="18"/>
    </row>
    <row r="230" spans="1:8" s="1" customFormat="1" ht="15.6" customHeight="1" x14ac:dyDescent="0.15">
      <c r="A230" s="97"/>
      <c r="B230" s="80"/>
      <c r="C230" s="4" t="s">
        <v>9</v>
      </c>
      <c r="D230" s="5">
        <f>SUM(D231:D245)</f>
        <v>4906</v>
      </c>
      <c r="E230" s="5">
        <f>SUM(E231:E245)</f>
        <v>0</v>
      </c>
      <c r="F230" s="5">
        <f t="shared" si="12"/>
        <v>4906</v>
      </c>
      <c r="G230" s="7"/>
      <c r="H230" s="18"/>
    </row>
    <row r="231" spans="1:8" s="1" customFormat="1" ht="15.6" customHeight="1" x14ac:dyDescent="0.15">
      <c r="A231" s="97"/>
      <c r="B231" s="80"/>
      <c r="C231" s="4" t="s">
        <v>40</v>
      </c>
      <c r="D231" s="20">
        <v>0</v>
      </c>
      <c r="E231" s="20">
        <v>0</v>
      </c>
      <c r="F231" s="5">
        <f t="shared" si="12"/>
        <v>0</v>
      </c>
      <c r="G231" s="7"/>
      <c r="H231" s="18"/>
    </row>
    <row r="232" spans="1:8" s="1" customFormat="1" ht="15.6" customHeight="1" x14ac:dyDescent="0.15">
      <c r="A232" s="97"/>
      <c r="B232" s="80"/>
      <c r="C232" s="4" t="s">
        <v>10</v>
      </c>
      <c r="D232" s="20">
        <v>0</v>
      </c>
      <c r="E232" s="20">
        <v>0</v>
      </c>
      <c r="F232" s="5">
        <f t="shared" si="12"/>
        <v>0</v>
      </c>
      <c r="G232" s="7"/>
      <c r="H232" s="18"/>
    </row>
    <row r="233" spans="1:8" s="1" customFormat="1" ht="15.6" customHeight="1" x14ac:dyDescent="0.15">
      <c r="A233" s="97"/>
      <c r="B233" s="80"/>
      <c r="C233" s="4" t="s">
        <v>41</v>
      </c>
      <c r="D233" s="20">
        <v>0</v>
      </c>
      <c r="E233" s="20">
        <v>0</v>
      </c>
      <c r="F233" s="5">
        <f t="shared" si="12"/>
        <v>0</v>
      </c>
      <c r="G233" s="7"/>
      <c r="H233" s="18"/>
    </row>
    <row r="234" spans="1:8" s="1" customFormat="1" ht="15.6" customHeight="1" x14ac:dyDescent="0.15">
      <c r="A234" s="97"/>
      <c r="B234" s="80"/>
      <c r="C234" s="4" t="s">
        <v>94</v>
      </c>
      <c r="D234" s="20">
        <v>76</v>
      </c>
      <c r="E234" s="20">
        <v>0</v>
      </c>
      <c r="F234" s="5">
        <f t="shared" si="12"/>
        <v>76</v>
      </c>
      <c r="G234" s="7"/>
      <c r="H234" s="18"/>
    </row>
    <row r="235" spans="1:8" s="1" customFormat="1" ht="15.6" customHeight="1" x14ac:dyDescent="0.15">
      <c r="A235" s="97"/>
      <c r="B235" s="80"/>
      <c r="C235" s="4" t="s">
        <v>36</v>
      </c>
      <c r="D235" s="20">
        <v>0</v>
      </c>
      <c r="E235" s="20">
        <v>0</v>
      </c>
      <c r="F235" s="5">
        <f t="shared" si="12"/>
        <v>0</v>
      </c>
      <c r="G235" s="7"/>
      <c r="H235" s="35"/>
    </row>
    <row r="236" spans="1:8" s="1" customFormat="1" ht="15.6" customHeight="1" x14ac:dyDescent="0.15">
      <c r="A236" s="97"/>
      <c r="B236" s="80"/>
      <c r="C236" s="4" t="s">
        <v>43</v>
      </c>
      <c r="D236" s="20">
        <v>293</v>
      </c>
      <c r="E236" s="20">
        <v>0</v>
      </c>
      <c r="F236" s="5">
        <f t="shared" si="12"/>
        <v>293</v>
      </c>
      <c r="G236" s="7"/>
      <c r="H236" s="18"/>
    </row>
    <row r="237" spans="1:8" s="1" customFormat="1" ht="15.6" customHeight="1" x14ac:dyDescent="0.15">
      <c r="A237" s="97"/>
      <c r="B237" s="80"/>
      <c r="C237" s="4" t="s">
        <v>11</v>
      </c>
      <c r="D237" s="20">
        <v>113</v>
      </c>
      <c r="E237" s="20">
        <v>0</v>
      </c>
      <c r="F237" s="5">
        <f t="shared" si="12"/>
        <v>113</v>
      </c>
      <c r="G237" s="7"/>
      <c r="H237" s="18"/>
    </row>
    <row r="238" spans="1:8" s="1" customFormat="1" ht="15.6" customHeight="1" x14ac:dyDescent="0.15">
      <c r="A238" s="97"/>
      <c r="B238" s="80"/>
      <c r="C238" s="4" t="s">
        <v>108</v>
      </c>
      <c r="D238" s="20">
        <v>1</v>
      </c>
      <c r="E238" s="20">
        <v>0</v>
      </c>
      <c r="F238" s="5">
        <f t="shared" si="12"/>
        <v>1</v>
      </c>
      <c r="G238" s="7"/>
      <c r="H238" s="18"/>
    </row>
    <row r="239" spans="1:8" s="1" customFormat="1" ht="15.6" customHeight="1" x14ac:dyDescent="0.15">
      <c r="A239" s="97"/>
      <c r="B239" s="80"/>
      <c r="C239" s="4" t="s">
        <v>12</v>
      </c>
      <c r="D239" s="20">
        <v>3360</v>
      </c>
      <c r="E239" s="20">
        <v>0</v>
      </c>
      <c r="F239" s="5">
        <f t="shared" si="12"/>
        <v>3360</v>
      </c>
      <c r="G239" s="7"/>
      <c r="H239" s="18"/>
    </row>
    <row r="240" spans="1:8" s="1" customFormat="1" ht="15.6" customHeight="1" x14ac:dyDescent="0.15">
      <c r="A240" s="97"/>
      <c r="B240" s="80"/>
      <c r="C240" s="4" t="s">
        <v>13</v>
      </c>
      <c r="D240" s="20">
        <v>12</v>
      </c>
      <c r="E240" s="20">
        <v>0</v>
      </c>
      <c r="F240" s="5">
        <f t="shared" si="12"/>
        <v>12</v>
      </c>
      <c r="G240" s="7"/>
      <c r="H240" s="18"/>
    </row>
    <row r="241" spans="1:8" s="1" customFormat="1" ht="15.6" customHeight="1" x14ac:dyDescent="0.15">
      <c r="A241" s="97"/>
      <c r="B241" s="80"/>
      <c r="C241" s="4" t="s">
        <v>103</v>
      </c>
      <c r="D241" s="20">
        <v>324</v>
      </c>
      <c r="E241" s="20">
        <v>0</v>
      </c>
      <c r="F241" s="5">
        <f t="shared" si="12"/>
        <v>324</v>
      </c>
      <c r="G241" s="7"/>
      <c r="H241" s="18"/>
    </row>
    <row r="242" spans="1:8" s="1" customFormat="1" ht="15.6" customHeight="1" x14ac:dyDescent="0.15">
      <c r="A242" s="97"/>
      <c r="B242" s="80"/>
      <c r="C242" s="4" t="s">
        <v>92</v>
      </c>
      <c r="D242" s="20">
        <v>662</v>
      </c>
      <c r="E242" s="20">
        <v>0</v>
      </c>
      <c r="F242" s="5">
        <f t="shared" si="12"/>
        <v>662</v>
      </c>
      <c r="G242" s="7"/>
      <c r="H242" s="18"/>
    </row>
    <row r="243" spans="1:8" s="1" customFormat="1" ht="15.6" customHeight="1" x14ac:dyDescent="0.15">
      <c r="A243" s="97"/>
      <c r="B243" s="80"/>
      <c r="C243" s="4" t="s">
        <v>45</v>
      </c>
      <c r="D243" s="20">
        <v>10</v>
      </c>
      <c r="E243" s="20">
        <v>0</v>
      </c>
      <c r="F243" s="5">
        <f t="shared" si="12"/>
        <v>10</v>
      </c>
      <c r="G243" s="7"/>
      <c r="H243" s="18"/>
    </row>
    <row r="244" spans="1:8" s="1" customFormat="1" ht="15.6" customHeight="1" x14ac:dyDescent="0.15">
      <c r="A244" s="97"/>
      <c r="B244" s="80"/>
      <c r="C244" s="4" t="s">
        <v>93</v>
      </c>
      <c r="D244" s="20">
        <v>25</v>
      </c>
      <c r="E244" s="20">
        <v>0</v>
      </c>
      <c r="F244" s="5">
        <f t="shared" si="12"/>
        <v>25</v>
      </c>
      <c r="G244" s="7"/>
      <c r="H244" s="18"/>
    </row>
    <row r="245" spans="1:8" s="1" customFormat="1" ht="15.6" customHeight="1" x14ac:dyDescent="0.15">
      <c r="A245" s="97"/>
      <c r="B245" s="80"/>
      <c r="C245" s="4" t="s">
        <v>14</v>
      </c>
      <c r="D245" s="20">
        <v>30</v>
      </c>
      <c r="E245" s="20">
        <v>0</v>
      </c>
      <c r="F245" s="5">
        <f t="shared" si="12"/>
        <v>30</v>
      </c>
      <c r="G245" s="7"/>
      <c r="H245" s="18"/>
    </row>
    <row r="246" spans="1:8" s="1" customFormat="1" ht="15.6" customHeight="1" x14ac:dyDescent="0.15">
      <c r="A246" s="97"/>
      <c r="B246" s="80"/>
      <c r="C246" s="4" t="s">
        <v>47</v>
      </c>
      <c r="D246" s="5">
        <f>SUM(D247)</f>
        <v>477</v>
      </c>
      <c r="E246" s="5">
        <f>SUM(E247)</f>
        <v>0</v>
      </c>
      <c r="F246" s="5">
        <f t="shared" si="12"/>
        <v>477</v>
      </c>
      <c r="G246" s="7"/>
      <c r="H246" s="18"/>
    </row>
    <row r="247" spans="1:8" s="1" customFormat="1" ht="15.6" customHeight="1" x14ac:dyDescent="0.15">
      <c r="A247" s="97"/>
      <c r="B247" s="77"/>
      <c r="C247" s="9" t="s">
        <v>48</v>
      </c>
      <c r="D247" s="19">
        <v>477</v>
      </c>
      <c r="E247" s="19">
        <v>0</v>
      </c>
      <c r="F247" s="5">
        <f t="shared" si="12"/>
        <v>477</v>
      </c>
      <c r="G247" s="11"/>
      <c r="H247" s="18"/>
    </row>
    <row r="248" spans="1:8" s="1" customFormat="1" ht="15.6" customHeight="1" x14ac:dyDescent="0.15">
      <c r="A248" s="97"/>
      <c r="B248" s="77"/>
      <c r="C248" s="9" t="s">
        <v>76</v>
      </c>
      <c r="D248" s="10">
        <f>D214+D219+D230+D246</f>
        <v>16378</v>
      </c>
      <c r="E248" s="10">
        <f>E214+E219+E230+E246</f>
        <v>0</v>
      </c>
      <c r="F248" s="16">
        <f t="shared" ref="F248:F253" si="13">E248+D248</f>
        <v>16378</v>
      </c>
      <c r="G248" s="11"/>
      <c r="H248" s="18"/>
    </row>
    <row r="249" spans="1:8" s="1" customFormat="1" ht="15.6" customHeight="1" x14ac:dyDescent="0.15">
      <c r="A249" s="98"/>
      <c r="B249" s="71" t="s">
        <v>85</v>
      </c>
      <c r="C249" s="71" t="s">
        <v>18</v>
      </c>
      <c r="D249" s="10">
        <f>D213-D248</f>
        <v>-128</v>
      </c>
      <c r="E249" s="10">
        <f>E213-E248</f>
        <v>0</v>
      </c>
      <c r="F249" s="16">
        <f t="shared" si="13"/>
        <v>-128</v>
      </c>
      <c r="G249" s="11"/>
      <c r="H249" s="18"/>
    </row>
    <row r="250" spans="1:8" s="1" customFormat="1" ht="15.6" customHeight="1" x14ac:dyDescent="0.15">
      <c r="A250" s="56"/>
      <c r="B250" s="83" t="s">
        <v>8</v>
      </c>
      <c r="C250" s="4" t="s">
        <v>290</v>
      </c>
      <c r="D250" s="5">
        <v>0</v>
      </c>
      <c r="E250" s="5">
        <f>E251</f>
        <v>0</v>
      </c>
      <c r="F250" s="5">
        <f t="shared" si="13"/>
        <v>0</v>
      </c>
      <c r="G250" s="7"/>
      <c r="H250" s="34"/>
    </row>
    <row r="251" spans="1:8" s="1" customFormat="1" ht="15.6" customHeight="1" x14ac:dyDescent="0.15">
      <c r="A251" s="56"/>
      <c r="B251" s="84"/>
      <c r="C251" s="4" t="s">
        <v>291</v>
      </c>
      <c r="D251" s="5">
        <v>0</v>
      </c>
      <c r="E251" s="5">
        <v>0</v>
      </c>
      <c r="F251" s="5">
        <f t="shared" si="13"/>
        <v>0</v>
      </c>
      <c r="G251" s="27" t="s">
        <v>295</v>
      </c>
      <c r="H251" s="34"/>
    </row>
    <row r="252" spans="1:8" s="1" customFormat="1" ht="15.6" customHeight="1" x14ac:dyDescent="0.15">
      <c r="A252" s="56"/>
      <c r="B252" s="84"/>
      <c r="C252" s="4" t="s">
        <v>292</v>
      </c>
      <c r="D252" s="5">
        <v>0</v>
      </c>
      <c r="E252" s="5">
        <f>E253</f>
        <v>0</v>
      </c>
      <c r="F252" s="5">
        <f t="shared" si="13"/>
        <v>0</v>
      </c>
      <c r="G252" s="7"/>
      <c r="H252" s="34"/>
    </row>
    <row r="253" spans="1:8" s="1" customFormat="1" ht="15.6" customHeight="1" x14ac:dyDescent="0.15">
      <c r="A253" s="56"/>
      <c r="B253" s="84"/>
      <c r="C253" s="4" t="s">
        <v>293</v>
      </c>
      <c r="D253" s="5">
        <v>0</v>
      </c>
      <c r="E253" s="5">
        <v>0</v>
      </c>
      <c r="F253" s="5">
        <f t="shared" si="13"/>
        <v>0</v>
      </c>
      <c r="G253" s="7" t="s">
        <v>296</v>
      </c>
      <c r="H253" s="34"/>
    </row>
    <row r="254" spans="1:8" s="1" customFormat="1" ht="15.6" customHeight="1" x14ac:dyDescent="0.15">
      <c r="A254" s="56"/>
      <c r="B254" s="85"/>
      <c r="C254" s="57" t="s">
        <v>282</v>
      </c>
      <c r="D254" s="12">
        <f>SUM(D250+D252)</f>
        <v>0</v>
      </c>
      <c r="E254" s="12">
        <f>E250+E252</f>
        <v>0</v>
      </c>
      <c r="F254" s="12">
        <f>F250+F252</f>
        <v>0</v>
      </c>
      <c r="G254" s="17"/>
      <c r="H254" s="34"/>
    </row>
    <row r="255" spans="1:8" s="1" customFormat="1" ht="15.6" customHeight="1" x14ac:dyDescent="0.15">
      <c r="A255" s="74" t="s">
        <v>18</v>
      </c>
      <c r="B255" s="80" t="s">
        <v>53</v>
      </c>
      <c r="C255" s="4" t="s">
        <v>51</v>
      </c>
      <c r="D255" s="5">
        <f>SUM(D256)</f>
        <v>2934</v>
      </c>
      <c r="E255" s="5">
        <f>SUM(E256)</f>
        <v>0</v>
      </c>
      <c r="F255" s="5">
        <f>E255+D255</f>
        <v>2934</v>
      </c>
      <c r="G255" s="7"/>
      <c r="H255" s="18"/>
    </row>
    <row r="256" spans="1:8" s="1" customFormat="1" ht="15.6" customHeight="1" x14ac:dyDescent="0.15">
      <c r="A256" s="75"/>
      <c r="B256" s="77"/>
      <c r="C256" s="4" t="s">
        <v>52</v>
      </c>
      <c r="D256" s="20">
        <v>2934</v>
      </c>
      <c r="E256" s="20">
        <v>0</v>
      </c>
      <c r="F256" s="5">
        <f>E256+D256</f>
        <v>2934</v>
      </c>
      <c r="G256" s="7"/>
      <c r="H256" s="18"/>
    </row>
    <row r="257" spans="1:14" ht="15.6" customHeight="1" x14ac:dyDescent="0.15">
      <c r="A257" s="75"/>
      <c r="B257" s="77"/>
      <c r="C257" s="53" t="s">
        <v>286</v>
      </c>
      <c r="D257" s="49">
        <f>D258</f>
        <v>0</v>
      </c>
      <c r="E257" s="49">
        <f>E258</f>
        <v>0</v>
      </c>
      <c r="F257" s="5">
        <f>F258</f>
        <v>0</v>
      </c>
      <c r="G257" s="7"/>
      <c r="M257" s="1"/>
      <c r="N257" s="1"/>
    </row>
    <row r="258" spans="1:14" ht="15.6" customHeight="1" x14ac:dyDescent="0.15">
      <c r="A258" s="75"/>
      <c r="B258" s="77"/>
      <c r="C258" s="53" t="s">
        <v>294</v>
      </c>
      <c r="D258" s="20">
        <v>0</v>
      </c>
      <c r="E258" s="20">
        <v>0</v>
      </c>
      <c r="F258" s="49">
        <f>E258+D258</f>
        <v>0</v>
      </c>
      <c r="G258" s="7" t="s">
        <v>296</v>
      </c>
      <c r="M258" s="1"/>
      <c r="N258" s="1"/>
    </row>
    <row r="259" spans="1:14" ht="15.6" customHeight="1" x14ac:dyDescent="0.15">
      <c r="A259" s="75"/>
      <c r="B259" s="77"/>
      <c r="C259" s="57" t="s">
        <v>84</v>
      </c>
      <c r="D259" s="12">
        <f>D255+D257</f>
        <v>2934</v>
      </c>
      <c r="E259" s="12">
        <f>E255+E257</f>
        <v>0</v>
      </c>
      <c r="F259" s="12">
        <f>F255+F257</f>
        <v>2934</v>
      </c>
      <c r="G259" s="17"/>
    </row>
    <row r="260" spans="1:14" ht="15.6" customHeight="1" x14ac:dyDescent="0.15">
      <c r="A260" s="75"/>
      <c r="B260" s="71" t="s">
        <v>83</v>
      </c>
      <c r="C260" s="71" t="s">
        <v>18</v>
      </c>
      <c r="D260" s="10">
        <f>SUM(D254-D259)</f>
        <v>-2934</v>
      </c>
      <c r="E260" s="10">
        <f>E254-E259</f>
        <v>0</v>
      </c>
      <c r="F260" s="16">
        <f>E260+D260</f>
        <v>-2934</v>
      </c>
      <c r="G260" s="11"/>
    </row>
    <row r="261" spans="1:14" ht="15.6" customHeight="1" x14ac:dyDescent="0.15">
      <c r="A261" s="28"/>
      <c r="B261" s="80" t="s">
        <v>8</v>
      </c>
      <c r="C261" s="4" t="s">
        <v>19</v>
      </c>
      <c r="D261" s="5">
        <f>SUM(D262)</f>
        <v>0</v>
      </c>
      <c r="E261" s="5">
        <f>SUM(E262)</f>
        <v>0</v>
      </c>
      <c r="F261" s="5">
        <f>SUM(F262)</f>
        <v>0</v>
      </c>
      <c r="G261" s="7"/>
    </row>
    <row r="262" spans="1:14" ht="15.6" customHeight="1" x14ac:dyDescent="0.15">
      <c r="A262" s="28"/>
      <c r="B262" s="77"/>
      <c r="C262" s="9" t="s">
        <v>20</v>
      </c>
      <c r="D262" s="19">
        <v>0</v>
      </c>
      <c r="E262" s="19">
        <v>0</v>
      </c>
      <c r="F262" s="10">
        <f>E262+D262</f>
        <v>0</v>
      </c>
      <c r="G262" s="11"/>
    </row>
    <row r="263" spans="1:14" ht="15.6" customHeight="1" x14ac:dyDescent="0.15">
      <c r="A263" s="28"/>
      <c r="B263" s="77"/>
      <c r="C263" s="9" t="s">
        <v>78</v>
      </c>
      <c r="D263" s="19">
        <f>D261</f>
        <v>0</v>
      </c>
      <c r="E263" s="19">
        <f>E261</f>
        <v>0</v>
      </c>
      <c r="F263" s="10">
        <f>F261</f>
        <v>0</v>
      </c>
      <c r="G263" s="11"/>
    </row>
    <row r="264" spans="1:14" ht="15.6" customHeight="1" x14ac:dyDescent="0.15">
      <c r="A264" s="74"/>
      <c r="B264" s="80" t="s">
        <v>86</v>
      </c>
      <c r="C264" s="4" t="s">
        <v>71</v>
      </c>
      <c r="D264" s="5">
        <f>D265</f>
        <v>0</v>
      </c>
      <c r="E264" s="5">
        <f>E265</f>
        <v>0</v>
      </c>
      <c r="F264" s="5">
        <f>F265</f>
        <v>0</v>
      </c>
      <c r="G264" s="7"/>
    </row>
    <row r="265" spans="1:14" ht="15.6" customHeight="1" x14ac:dyDescent="0.15">
      <c r="A265" s="75"/>
      <c r="B265" s="77"/>
      <c r="C265" s="9" t="s">
        <v>72</v>
      </c>
      <c r="D265" s="19">
        <v>0</v>
      </c>
      <c r="E265" s="19">
        <v>0</v>
      </c>
      <c r="F265" s="10">
        <f>E265+D265</f>
        <v>0</v>
      </c>
      <c r="G265" s="11"/>
    </row>
    <row r="266" spans="1:14" ht="15.6" customHeight="1" x14ac:dyDescent="0.15">
      <c r="A266" s="75"/>
      <c r="B266" s="77"/>
      <c r="C266" s="9" t="s">
        <v>87</v>
      </c>
      <c r="D266" s="10">
        <f>D264</f>
        <v>0</v>
      </c>
      <c r="E266" s="10">
        <f>E264</f>
        <v>0</v>
      </c>
      <c r="F266" s="10">
        <f>F264</f>
        <v>0</v>
      </c>
      <c r="G266" s="11"/>
    </row>
    <row r="267" spans="1:14" ht="15.6" customHeight="1" x14ac:dyDescent="0.15">
      <c r="A267" s="75"/>
      <c r="B267" s="71" t="s">
        <v>79</v>
      </c>
      <c r="C267" s="71" t="s">
        <v>18</v>
      </c>
      <c r="D267" s="10">
        <f>D263-D266</f>
        <v>0</v>
      </c>
      <c r="E267" s="10">
        <f>E263-E266</f>
        <v>0</v>
      </c>
      <c r="F267" s="10">
        <f>F263+F266</f>
        <v>0</v>
      </c>
      <c r="G267" s="11"/>
    </row>
    <row r="268" spans="1:14" ht="15.6" customHeight="1" x14ac:dyDescent="0.15">
      <c r="A268" s="70" t="s">
        <v>80</v>
      </c>
      <c r="B268" s="71"/>
      <c r="C268" s="71" t="s">
        <v>18</v>
      </c>
      <c r="D268" s="29">
        <v>0</v>
      </c>
      <c r="E268" s="29">
        <v>0</v>
      </c>
      <c r="F268" s="10">
        <f>E268+D268</f>
        <v>0</v>
      </c>
      <c r="G268" s="11"/>
    </row>
    <row r="269" spans="1:14" ht="15.6" customHeight="1" x14ac:dyDescent="0.15">
      <c r="A269" s="81" t="s">
        <v>81</v>
      </c>
      <c r="B269" s="82"/>
      <c r="C269" s="82" t="s">
        <v>18</v>
      </c>
      <c r="D269" s="12">
        <f>D249+D260+D267-D268</f>
        <v>-3062</v>
      </c>
      <c r="E269" s="12">
        <f>E249+E260+E267-E268</f>
        <v>0</v>
      </c>
      <c r="F269" s="12">
        <f>F249+F260+F267-F268</f>
        <v>-3062</v>
      </c>
      <c r="G269" s="17"/>
    </row>
    <row r="270" spans="1:14" ht="15.6" customHeight="1" x14ac:dyDescent="0.15">
      <c r="A270" s="81" t="s">
        <v>261</v>
      </c>
      <c r="B270" s="82"/>
      <c r="C270" s="82" t="s">
        <v>18</v>
      </c>
      <c r="D270" s="22">
        <v>-5473</v>
      </c>
      <c r="E270" s="22">
        <v>0</v>
      </c>
      <c r="F270" s="12">
        <f t="shared" ref="F270" si="14">E270+D270</f>
        <v>-5473</v>
      </c>
      <c r="G270" s="17"/>
    </row>
    <row r="271" spans="1:14" ht="15.6" customHeight="1" thickBot="1" x14ac:dyDescent="0.2">
      <c r="A271" s="72" t="s">
        <v>88</v>
      </c>
      <c r="B271" s="73"/>
      <c r="C271" s="73" t="s">
        <v>18</v>
      </c>
      <c r="D271" s="30">
        <f>D269+D270</f>
        <v>-8535</v>
      </c>
      <c r="E271" s="14">
        <f>E269+E270</f>
        <v>0</v>
      </c>
      <c r="F271" s="14">
        <f>F269+F270</f>
        <v>-8535</v>
      </c>
      <c r="G271" s="15"/>
    </row>
  </sheetData>
  <mergeCells count="88">
    <mergeCell ref="A271:C271"/>
    <mergeCell ref="B261:B263"/>
    <mergeCell ref="A264:A267"/>
    <mergeCell ref="B264:B266"/>
    <mergeCell ref="B267:C267"/>
    <mergeCell ref="A268:C268"/>
    <mergeCell ref="A269:C269"/>
    <mergeCell ref="A204:A249"/>
    <mergeCell ref="B204:B213"/>
    <mergeCell ref="B214:B248"/>
    <mergeCell ref="B249:C249"/>
    <mergeCell ref="A255:A260"/>
    <mergeCell ref="B255:B259"/>
    <mergeCell ref="B260:C260"/>
    <mergeCell ref="B250:B254"/>
    <mergeCell ref="A195:C195"/>
    <mergeCell ref="A198:G198"/>
    <mergeCell ref="A200:G200"/>
    <mergeCell ref="A202:C203"/>
    <mergeCell ref="D202:D203"/>
    <mergeCell ref="E202:E203"/>
    <mergeCell ref="F202:F203"/>
    <mergeCell ref="G202:G203"/>
    <mergeCell ref="A193:C193"/>
    <mergeCell ref="A116:A167"/>
    <mergeCell ref="B116:B127"/>
    <mergeCell ref="B128:B166"/>
    <mergeCell ref="B167:C167"/>
    <mergeCell ref="A175:A182"/>
    <mergeCell ref="B175:B181"/>
    <mergeCell ref="B182:C182"/>
    <mergeCell ref="B183:B185"/>
    <mergeCell ref="A186:A191"/>
    <mergeCell ref="B186:B190"/>
    <mergeCell ref="B191:C191"/>
    <mergeCell ref="A192:C192"/>
    <mergeCell ref="B168:B174"/>
    <mergeCell ref="A107:C107"/>
    <mergeCell ref="A110:G110"/>
    <mergeCell ref="A112:G112"/>
    <mergeCell ref="A114:C115"/>
    <mergeCell ref="D114:D115"/>
    <mergeCell ref="E114:E115"/>
    <mergeCell ref="F114:F115"/>
    <mergeCell ref="G114:G115"/>
    <mergeCell ref="A105:C105"/>
    <mergeCell ref="A44:A85"/>
    <mergeCell ref="B44:B52"/>
    <mergeCell ref="B53:B84"/>
    <mergeCell ref="B85:C85"/>
    <mergeCell ref="A91:A96"/>
    <mergeCell ref="B91:B95"/>
    <mergeCell ref="B96:C96"/>
    <mergeCell ref="A97:A103"/>
    <mergeCell ref="B97:B99"/>
    <mergeCell ref="B100:B101"/>
    <mergeCell ref="B103:C103"/>
    <mergeCell ref="A104:C104"/>
    <mergeCell ref="B86:B90"/>
    <mergeCell ref="F42:F43"/>
    <mergeCell ref="G42:G43"/>
    <mergeCell ref="A32:C32"/>
    <mergeCell ref="A33:C33"/>
    <mergeCell ref="A35:C35"/>
    <mergeCell ref="A38:G38"/>
    <mergeCell ref="A40:G40"/>
    <mergeCell ref="A34:C34"/>
    <mergeCell ref="B28:B29"/>
    <mergeCell ref="B31:C31"/>
    <mergeCell ref="A42:C43"/>
    <mergeCell ref="D42:D43"/>
    <mergeCell ref="E42:E43"/>
    <mergeCell ref="A106:C106"/>
    <mergeCell ref="A194:C194"/>
    <mergeCell ref="A270:C270"/>
    <mergeCell ref="A3:G3"/>
    <mergeCell ref="A5:G5"/>
    <mergeCell ref="A7:C8"/>
    <mergeCell ref="D7:D8"/>
    <mergeCell ref="E7:E8"/>
    <mergeCell ref="F7:F8"/>
    <mergeCell ref="G7:G8"/>
    <mergeCell ref="A9:A24"/>
    <mergeCell ref="B9:B13"/>
    <mergeCell ref="B14:B23"/>
    <mergeCell ref="B24:C24"/>
    <mergeCell ref="A25:A31"/>
    <mergeCell ref="B25:B27"/>
  </mergeCells>
  <phoneticPr fontId="1"/>
  <pageMargins left="0.78740157480314965" right="0.31496062992125984" top="0.43307086614173229" bottom="0.39370078740157483" header="0.23622047244094491" footer="0.19685039370078741"/>
  <pageSetup paperSize="9" scale="71" fitToHeight="0" orientation="portrait" r:id="rId1"/>
  <rowBreaks count="4" manualBreakCount="4">
    <brk id="35" max="16383" man="1"/>
    <brk id="107" max="16383" man="1"/>
    <brk id="182" max="6" man="1"/>
    <brk id="195" max="16383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資金収支予算書 (全体) </vt:lpstr>
      <vt:lpstr>資金収支予算書（部門別）</vt:lpstr>
      <vt:lpstr>補正予算書 (全体) </vt:lpstr>
      <vt:lpstr>補正予算書（部門別）</vt:lpstr>
      <vt:lpstr>'資金収支予算書（部門別）'!Print_Area</vt:lpstr>
      <vt:lpstr>'補正予算書 (全体) '!Print_Area</vt:lpstr>
      <vt:lpstr>'補正予算書（部門別）'!Print_Area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社会福祉法人幸楽会</dc:creator>
  <cp:lastModifiedBy>いきいき</cp:lastModifiedBy>
  <cp:lastPrinted>2019-03-28T01:11:03Z</cp:lastPrinted>
  <dcterms:created xsi:type="dcterms:W3CDTF">2006-11-16T00:13:03Z</dcterms:created>
  <dcterms:modified xsi:type="dcterms:W3CDTF">2019-03-28T01:17:39Z</dcterms:modified>
</cp:coreProperties>
</file>