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重要\役所関係\延岡市高齢福祉課\令和2年度\現況報告書\"/>
    </mc:Choice>
  </mc:AlternateContent>
  <xr:revisionPtr revIDLastSave="0" documentId="8_{E8BA4272-AEF6-4163-8978-70D5D5D3CD57}" xr6:coauthVersionLast="45" xr6:coauthVersionMax="45" xr10:uidLastSave="{00000000-0000-0000-0000-000000000000}"/>
  <bookViews>
    <workbookView xWindow="-120" yWindow="-120" windowWidth="29040" windowHeight="15840" xr2:uid="{9C7CAE45-92D8-4F3A-ACB2-C73D3F72EA8F}"/>
  </bookViews>
  <sheets>
    <sheet name="第三号第一様式" sheetId="1" r:id="rId1"/>
  </sheets>
  <definedNames>
    <definedName name="_xlnm.Print_Titles" localSheetId="0">第三号第一様式!$1:$6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" l="1"/>
  <c r="E60" i="1"/>
  <c r="E59" i="1"/>
  <c r="E58" i="1"/>
  <c r="E57" i="1"/>
  <c r="E56" i="1"/>
  <c r="E55" i="1"/>
  <c r="I54" i="1"/>
  <c r="E54" i="1"/>
  <c r="I53" i="1"/>
  <c r="E53" i="1"/>
  <c r="I52" i="1"/>
  <c r="E52" i="1"/>
  <c r="I51" i="1"/>
  <c r="E51" i="1"/>
  <c r="I50" i="1"/>
  <c r="H50" i="1"/>
  <c r="G50" i="1"/>
  <c r="E50" i="1"/>
  <c r="I49" i="1"/>
  <c r="E49" i="1"/>
  <c r="I48" i="1"/>
  <c r="E48" i="1"/>
  <c r="I47" i="1"/>
  <c r="E47" i="1"/>
  <c r="H46" i="1"/>
  <c r="H61" i="1" s="1"/>
  <c r="G46" i="1"/>
  <c r="G61" i="1" s="1"/>
  <c r="E46" i="1"/>
  <c r="E45" i="1"/>
  <c r="E44" i="1"/>
  <c r="I43" i="1"/>
  <c r="E43" i="1"/>
  <c r="I42" i="1"/>
  <c r="E42" i="1"/>
  <c r="I41" i="1"/>
  <c r="E41" i="1"/>
  <c r="I40" i="1"/>
  <c r="E40" i="1"/>
  <c r="I39" i="1"/>
  <c r="D39" i="1"/>
  <c r="C39" i="1"/>
  <c r="E39" i="1" s="1"/>
  <c r="I38" i="1"/>
  <c r="E38" i="1"/>
  <c r="I37" i="1"/>
  <c r="E37" i="1"/>
  <c r="I36" i="1"/>
  <c r="E36" i="1"/>
  <c r="I35" i="1"/>
  <c r="E35" i="1"/>
  <c r="I34" i="1"/>
  <c r="D34" i="1"/>
  <c r="D33" i="1" s="1"/>
  <c r="C34" i="1"/>
  <c r="E34" i="1" s="1"/>
  <c r="H33" i="1"/>
  <c r="G33" i="1"/>
  <c r="I33" i="1" s="1"/>
  <c r="E32" i="1"/>
  <c r="E31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4" i="1" s="1"/>
  <c r="H62" i="1" s="1"/>
  <c r="G9" i="1"/>
  <c r="I9" i="1" s="1"/>
  <c r="D9" i="1"/>
  <c r="D62" i="1" s="1"/>
  <c r="C9" i="1"/>
  <c r="I61" i="1" l="1"/>
  <c r="E9" i="1"/>
  <c r="I46" i="1"/>
  <c r="G44" i="1"/>
  <c r="C33" i="1"/>
  <c r="E33" i="1" s="1"/>
  <c r="C62" i="1" l="1"/>
  <c r="E62" i="1" s="1"/>
  <c r="G62" i="1"/>
  <c r="I62" i="1" s="1"/>
  <c r="I44" i="1"/>
</calcChain>
</file>

<file path=xl/sharedStrings.xml><?xml version="1.0" encoding="utf-8"?>
<sst xmlns="http://schemas.openxmlformats.org/spreadsheetml/2006/main" count="111" uniqueCount="102">
  <si>
    <t>第三号第一様式（第二十七条第四項関係）</t>
    <phoneticPr fontId="4"/>
  </si>
  <si>
    <t>法人単位貸借対照表</t>
    <phoneticPr fontId="2"/>
  </si>
  <si>
    <t>令和2年3月31日現在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</si>
  <si>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</si>
  <si>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</si>
  <si>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</si>
  <si>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</si>
  <si>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</si>
  <si>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</si>
  <si>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</si>
  <si>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</si>
  <si>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</si>
  <si>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</si>
  <si>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</si>
  <si>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</si>
  <si>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</si>
  <si>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</si>
  <si>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</si>
  <si>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未払法人税等</t>
  </si>
  <si>
    <t>　未収補助金</t>
  </si>
  <si>
    <t>　支払手形</t>
  </si>
  <si>
    <t>　未収収益</t>
  </si>
  <si>
    <t>　役員等短期借入金</t>
  </si>
  <si>
    <t>　受取手形</t>
  </si>
  <si>
    <t>　１年以内返済予定設備資金借入金</t>
  </si>
  <si>
    <t>　貯蔵品</t>
  </si>
  <si>
    <t>　１年以内返済予定長期運営資金借入金</t>
  </si>
  <si>
    <t>　医薬品</t>
  </si>
  <si>
    <t>　１年以内返済予定リース債務</t>
  </si>
  <si>
    <t>　診療・療養費等材料</t>
  </si>
  <si>
    <t>　１年以内返済予定役員等長期借入金</t>
  </si>
  <si>
    <t>　給食用材料</t>
  </si>
  <si>
    <t>　１年以内支払予定長期未払金</t>
  </si>
  <si>
    <t>　商品・製品</t>
  </si>
  <si>
    <t>　未払費用</t>
  </si>
  <si>
    <t>　仕掛品</t>
  </si>
  <si>
    <t>　預り金</t>
  </si>
  <si>
    <t>　原材料</t>
  </si>
  <si>
    <t>　職員預り金</t>
  </si>
  <si>
    <t>　立替金</t>
  </si>
  <si>
    <t>　前受金</t>
  </si>
  <si>
    <t>　前払金</t>
  </si>
  <si>
    <t>　前受収益</t>
  </si>
  <si>
    <t>　前払費用</t>
  </si>
  <si>
    <t>　仮受金</t>
  </si>
  <si>
    <t>　１年以内回収予定長期貸付金</t>
  </si>
  <si>
    <t>　賞与引当金</t>
  </si>
  <si>
    <t>　短期貸付金</t>
  </si>
  <si>
    <t>　その他の流動負債</t>
  </si>
  <si>
    <t>　仮払金</t>
  </si>
  <si>
    <t>　繰延税金負債</t>
  </si>
  <si>
    <t>　その他の流動資産</t>
  </si>
  <si>
    <t>　徴収不能引当金</t>
  </si>
  <si>
    <t>　繰延税金資産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</si>
  <si>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</si>
  <si>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</si>
  <si>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</si>
  <si>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</si>
  <si>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</si>
  <si>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</si>
  <si>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</si>
  <si>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</si>
  <si>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</si>
  <si>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</si>
  <si>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</si>
  <si>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</si>
  <si>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</si>
  <si>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</si>
  <si>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</si>
  <si>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</si>
  <si>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</si>
  <si>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</si>
  <si>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</si>
  <si>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　車輌運搬具</t>
  </si>
  <si>
    <t>負債の部合計</t>
  </si>
  <si>
    <t>　器具及び備品</t>
  </si>
  <si>
    <t>純資産の部</t>
  </si>
  <si>
    <t>　建設仮勘定</t>
  </si>
  <si>
    <t>基本金</t>
  </si>
  <si>
    <t>　有形リース資産</t>
  </si>
  <si>
    <t>　第1号基本金</t>
  </si>
  <si>
    <t>　権利</t>
  </si>
  <si>
    <t>　第3号基本金</t>
  </si>
  <si>
    <t>　ソフトウェア</t>
  </si>
  <si>
    <t>国庫補助金等特別積立金</t>
  </si>
  <si>
    <t>　無形リース資産</t>
  </si>
  <si>
    <t>その他の積立金</t>
  </si>
  <si>
    <t>　修繕積立金</t>
  </si>
  <si>
    <t>　長期貸付金</t>
  </si>
  <si>
    <t>　備品等購入積立金</t>
  </si>
  <si>
    <t>　退職給付引当資産</t>
  </si>
  <si>
    <t>次期繰越活動増減差額</t>
  </si>
  <si>
    <t>　長期預り金積立資産</t>
  </si>
  <si>
    <t>（うち当期活動増減差額）</t>
  </si>
  <si>
    <t>　修繕積立資産</t>
  </si>
  <si>
    <t>　備品等購入積立資産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</si>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</sst>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8" xfId="1" applyFont="1" applyBorder="1" applyAlignment="1">
      <alignment horizontal="left" vertical="top" shrinkToFit="1"/>
    </xf>
    <xf numFmtId="176" fontId="9" fillId="0" borderId="8" xfId="1" applyNumberFormat="1" applyFont="1" applyBorder="1" applyAlignment="1" applyProtection="1">
      <alignment vertical="top" shrinkToFit="1"/>
      <protection locked="0"/>
    </xf>
    <xf numFmtId="176" fontId="9" fillId="0" borderId="8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3C8C067E-3968-409A-9339-E17507C76C09}"/>
    <cellStyle name="標準 3" xfId="2" xr:uid="{394EA2E2-842F-4EDD-B968-5A4A53676C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BEB1E-3BD7-43B1-97DD-03E40131543D}">
  <sheetPr>
    <pageSetUpPr fitToPage="1"/>
  </sheetPr>
  <dimension ref="B1:I62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+C10+C11+C12+C13+C14+C15+C16+C17+C18+C19+C20+C21+C22+C23+C24+C25+C26+C27+C28+C29+C30-ABS(C31)+C32</f>
        <v>20369829</v>
      </c>
      <c r="D9" s="16">
        <f>+D10+D11+D12+D13+D14+D15+D16+D17+D18+D19+D20+D21+D22+D23+D24+D25+D26+D27+D28+D29+D30-ABS(D31)+D32</f>
        <v>24941664</v>
      </c>
      <c r="E9" s="15">
        <f>C9-D9</f>
        <v>-4571835</v>
      </c>
      <c r="F9" s="14" t="s">
        <v>10</v>
      </c>
      <c r="G9" s="15">
        <f>+G10+G11+G12+G13+G14+G15+G16+G17+G18+G19+G20+G21+G22+G23+G24+G25+G26+G27+G28+G29</f>
        <v>2429994</v>
      </c>
      <c r="H9" s="16">
        <f>+H10+H11+H12+H13+H14+H15+H16+H17+H18+H19+H20+H21+H22+H23+H24+H25+H26+H27+H28+H29</f>
        <v>3357771</v>
      </c>
      <c r="I9" s="15">
        <f>G9-H9</f>
        <v>-927777</v>
      </c>
    </row>
    <row r="10" spans="2:9" x14ac:dyDescent="0.4">
      <c r="B10" s="17" t="s">
        <v>11</v>
      </c>
      <c r="C10" s="18">
        <v>16217100</v>
      </c>
      <c r="D10" s="19">
        <v>19934559</v>
      </c>
      <c r="E10" s="18">
        <f t="shared" ref="E10:E62" si="0">C10-D10</f>
        <v>-3717459</v>
      </c>
      <c r="F10" s="17" t="s">
        <v>12</v>
      </c>
      <c r="G10" s="18"/>
      <c r="H10" s="19"/>
      <c r="I10" s="18">
        <f t="shared" ref="I10:I62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646915</v>
      </c>
      <c r="H11" s="22">
        <v>1163555</v>
      </c>
      <c r="I11" s="21">
        <f t="shared" si="1"/>
        <v>-516640</v>
      </c>
    </row>
    <row r="12" spans="2:9" x14ac:dyDescent="0.4">
      <c r="B12" s="20" t="s">
        <v>15</v>
      </c>
      <c r="C12" s="21">
        <v>3806433</v>
      </c>
      <c r="D12" s="22">
        <v>4671702</v>
      </c>
      <c r="E12" s="21">
        <f t="shared" si="0"/>
        <v>-865269</v>
      </c>
      <c r="F12" s="20" t="s">
        <v>16</v>
      </c>
      <c r="G12" s="21"/>
      <c r="H12" s="22"/>
      <c r="I12" s="21">
        <f t="shared" si="1"/>
        <v>0</v>
      </c>
    </row>
    <row r="13" spans="2:9" x14ac:dyDescent="0.4">
      <c r="B13" s="20" t="s">
        <v>17</v>
      </c>
      <c r="C13" s="21">
        <v>107381</v>
      </c>
      <c r="D13" s="22">
        <v>84252</v>
      </c>
      <c r="E13" s="21">
        <f t="shared" si="0"/>
        <v>23129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>
        <v>1751391</v>
      </c>
      <c r="H21" s="22">
        <v>2168728</v>
      </c>
      <c r="I21" s="21">
        <f t="shared" si="1"/>
        <v>-417337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2348</v>
      </c>
      <c r="H22" s="22">
        <v>2348</v>
      </c>
      <c r="I22" s="21">
        <f t="shared" si="1"/>
        <v>0</v>
      </c>
    </row>
    <row r="23" spans="2:9" x14ac:dyDescent="0.4">
      <c r="B23" s="20" t="s">
        <v>37</v>
      </c>
      <c r="C23" s="21">
        <v>202246</v>
      </c>
      <c r="D23" s="22">
        <v>251151</v>
      </c>
      <c r="E23" s="21">
        <f t="shared" si="0"/>
        <v>-48905</v>
      </c>
      <c r="F23" s="20" t="s">
        <v>38</v>
      </c>
      <c r="G23" s="21">
        <v>29340</v>
      </c>
      <c r="H23" s="22">
        <v>23140</v>
      </c>
      <c r="I23" s="21">
        <f t="shared" si="1"/>
        <v>6200</v>
      </c>
    </row>
    <row r="24" spans="2:9" x14ac:dyDescent="0.4">
      <c r="B24" s="20" t="s">
        <v>39</v>
      </c>
      <c r="C24" s="21">
        <v>36669</v>
      </c>
      <c r="D24" s="22"/>
      <c r="E24" s="21">
        <f t="shared" si="0"/>
        <v>36669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/>
      <c r="D25" s="22"/>
      <c r="E25" s="21">
        <f t="shared" si="0"/>
        <v>0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/>
      <c r="D26" s="22"/>
      <c r="E26" s="21">
        <f t="shared" si="0"/>
        <v>0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 x14ac:dyDescent="0.4">
      <c r="B29" s="20" t="s">
        <v>49</v>
      </c>
      <c r="C29" s="21"/>
      <c r="D29" s="22"/>
      <c r="E29" s="21">
        <f t="shared" si="0"/>
        <v>0</v>
      </c>
      <c r="F29" s="20" t="s">
        <v>50</v>
      </c>
      <c r="G29" s="21"/>
      <c r="H29" s="22"/>
      <c r="I29" s="21">
        <f t="shared" si="1"/>
        <v>0</v>
      </c>
    </row>
    <row r="30" spans="2:9" x14ac:dyDescent="0.4">
      <c r="B30" s="20" t="s">
        <v>51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52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23" t="s">
        <v>53</v>
      </c>
      <c r="C32" s="24"/>
      <c r="D32" s="25"/>
      <c r="E32" s="24">
        <f t="shared" si="0"/>
        <v>0</v>
      </c>
      <c r="F32" s="23"/>
      <c r="G32" s="24"/>
      <c r="H32" s="24"/>
      <c r="I32" s="24"/>
    </row>
    <row r="33" spans="2:9" x14ac:dyDescent="0.4">
      <c r="B33" s="14" t="s">
        <v>54</v>
      </c>
      <c r="C33" s="15">
        <f>+C34 +C39</f>
        <v>61147328</v>
      </c>
      <c r="D33" s="16">
        <f>+D34 +D39</f>
        <v>57685647</v>
      </c>
      <c r="E33" s="15">
        <f t="shared" si="0"/>
        <v>3461681</v>
      </c>
      <c r="F33" s="14" t="s">
        <v>55</v>
      </c>
      <c r="G33" s="15">
        <f>+G34+G35+G36+G37+G38+G39+G40+G41+G42+G43</f>
        <v>1045364</v>
      </c>
      <c r="H33" s="16">
        <f>+H34+H35+H36+H37+H38+H39+H40+H41+H42+H43</f>
        <v>954128</v>
      </c>
      <c r="I33" s="15">
        <f t="shared" si="1"/>
        <v>91236</v>
      </c>
    </row>
    <row r="34" spans="2:9" x14ac:dyDescent="0.4">
      <c r="B34" s="14" t="s">
        <v>56</v>
      </c>
      <c r="C34" s="15">
        <f>+C35+C36+C37+C38</f>
        <v>29769779</v>
      </c>
      <c r="D34" s="16">
        <f>+D35+D36+D37+D38</f>
        <v>30841258</v>
      </c>
      <c r="E34" s="15">
        <f t="shared" si="0"/>
        <v>-1071479</v>
      </c>
      <c r="F34" s="17" t="s">
        <v>57</v>
      </c>
      <c r="G34" s="18"/>
      <c r="H34" s="19"/>
      <c r="I34" s="18">
        <f t="shared" si="1"/>
        <v>0</v>
      </c>
    </row>
    <row r="35" spans="2:9" x14ac:dyDescent="0.4">
      <c r="B35" s="17" t="s">
        <v>58</v>
      </c>
      <c r="C35" s="18">
        <v>13751134</v>
      </c>
      <c r="D35" s="19">
        <v>13751134</v>
      </c>
      <c r="E35" s="18">
        <f t="shared" si="0"/>
        <v>0</v>
      </c>
      <c r="F35" s="20" t="s">
        <v>59</v>
      </c>
      <c r="G35" s="21"/>
      <c r="H35" s="22"/>
      <c r="I35" s="21">
        <f t="shared" si="1"/>
        <v>0</v>
      </c>
    </row>
    <row r="36" spans="2:9" x14ac:dyDescent="0.4">
      <c r="B36" s="20" t="s">
        <v>60</v>
      </c>
      <c r="C36" s="21">
        <v>16018645</v>
      </c>
      <c r="D36" s="22">
        <v>17090124</v>
      </c>
      <c r="E36" s="21">
        <f t="shared" si="0"/>
        <v>-1071479</v>
      </c>
      <c r="F36" s="20" t="s">
        <v>61</v>
      </c>
      <c r="G36" s="21"/>
      <c r="H36" s="22"/>
      <c r="I36" s="21">
        <f t="shared" si="1"/>
        <v>0</v>
      </c>
    </row>
    <row r="37" spans="2:9" x14ac:dyDescent="0.4">
      <c r="B37" s="20" t="s">
        <v>62</v>
      </c>
      <c r="C37" s="21"/>
      <c r="D37" s="22"/>
      <c r="E37" s="21">
        <f t="shared" si="0"/>
        <v>0</v>
      </c>
      <c r="F37" s="20" t="s">
        <v>63</v>
      </c>
      <c r="G37" s="21"/>
      <c r="H37" s="22"/>
      <c r="I37" s="21">
        <f t="shared" si="1"/>
        <v>0</v>
      </c>
    </row>
    <row r="38" spans="2:9" x14ac:dyDescent="0.4">
      <c r="B38" s="20" t="s">
        <v>64</v>
      </c>
      <c r="C38" s="21"/>
      <c r="D38" s="22"/>
      <c r="E38" s="21">
        <f t="shared" si="0"/>
        <v>0</v>
      </c>
      <c r="F38" s="20" t="s">
        <v>65</v>
      </c>
      <c r="G38" s="21">
        <v>1045364</v>
      </c>
      <c r="H38" s="22">
        <v>954128</v>
      </c>
      <c r="I38" s="21">
        <f t="shared" si="1"/>
        <v>91236</v>
      </c>
    </row>
    <row r="39" spans="2:9" x14ac:dyDescent="0.4">
      <c r="B39" s="14" t="s">
        <v>66</v>
      </c>
      <c r="C39" s="15">
        <f>+C40+C41+C42+C43+C44+C45+C46+C47+C48+C49+C50+C51+C52+C53+C54+C55+C56+C57+C58+C59+C60-ABS(C61)</f>
        <v>31377549</v>
      </c>
      <c r="D39" s="16">
        <f>+D40+D41+D42+D43+D44+D45+D46+D47+D48+D49+D50+D51+D52+D53+D54+D55+D56+D57+D58+D59+D60-ABS(D61)</f>
        <v>26844389</v>
      </c>
      <c r="E39" s="15">
        <f t="shared" si="0"/>
        <v>4533160</v>
      </c>
      <c r="F39" s="20" t="s">
        <v>67</v>
      </c>
      <c r="G39" s="21"/>
      <c r="H39" s="22"/>
      <c r="I39" s="21">
        <f t="shared" si="1"/>
        <v>0</v>
      </c>
    </row>
    <row r="40" spans="2:9" x14ac:dyDescent="0.4">
      <c r="B40" s="17" t="s">
        <v>58</v>
      </c>
      <c r="C40" s="18"/>
      <c r="D40" s="19"/>
      <c r="E40" s="18">
        <f t="shared" si="0"/>
        <v>0</v>
      </c>
      <c r="F40" s="20" t="s">
        <v>68</v>
      </c>
      <c r="G40" s="21"/>
      <c r="H40" s="22"/>
      <c r="I40" s="21">
        <f t="shared" si="1"/>
        <v>0</v>
      </c>
    </row>
    <row r="41" spans="2:9" x14ac:dyDescent="0.4">
      <c r="B41" s="20" t="s">
        <v>60</v>
      </c>
      <c r="C41" s="21"/>
      <c r="D41" s="22"/>
      <c r="E41" s="21">
        <f t="shared" si="0"/>
        <v>0</v>
      </c>
      <c r="F41" s="20" t="s">
        <v>69</v>
      </c>
      <c r="G41" s="21"/>
      <c r="H41" s="22"/>
      <c r="I41" s="21">
        <f t="shared" si="1"/>
        <v>0</v>
      </c>
    </row>
    <row r="42" spans="2:9" x14ac:dyDescent="0.4">
      <c r="B42" s="20" t="s">
        <v>70</v>
      </c>
      <c r="C42" s="21">
        <v>3005757</v>
      </c>
      <c r="D42" s="22">
        <v>3293241</v>
      </c>
      <c r="E42" s="21">
        <f t="shared" si="0"/>
        <v>-287484</v>
      </c>
      <c r="F42" s="20" t="s">
        <v>71</v>
      </c>
      <c r="G42" s="21"/>
      <c r="H42" s="22"/>
      <c r="I42" s="21">
        <f t="shared" si="1"/>
        <v>0</v>
      </c>
    </row>
    <row r="43" spans="2:9" x14ac:dyDescent="0.4">
      <c r="B43" s="20" t="s">
        <v>72</v>
      </c>
      <c r="C43" s="21"/>
      <c r="D43" s="22"/>
      <c r="E43" s="21">
        <f t="shared" si="0"/>
        <v>0</v>
      </c>
      <c r="F43" s="26" t="s">
        <v>50</v>
      </c>
      <c r="G43" s="27"/>
      <c r="H43" s="28"/>
      <c r="I43" s="27">
        <f t="shared" si="1"/>
        <v>0</v>
      </c>
    </row>
    <row r="44" spans="2:9" x14ac:dyDescent="0.4">
      <c r="B44" s="20" t="s">
        <v>73</v>
      </c>
      <c r="C44" s="21">
        <v>412505</v>
      </c>
      <c r="D44" s="22">
        <v>687506</v>
      </c>
      <c r="E44" s="21">
        <f t="shared" si="0"/>
        <v>-275001</v>
      </c>
      <c r="F44" s="14" t="s">
        <v>74</v>
      </c>
      <c r="G44" s="15">
        <f>+G9 +G33</f>
        <v>3475358</v>
      </c>
      <c r="H44" s="15">
        <f>+H9 +H33</f>
        <v>4311899</v>
      </c>
      <c r="I44" s="15">
        <f t="shared" si="1"/>
        <v>-836541</v>
      </c>
    </row>
    <row r="45" spans="2:9" x14ac:dyDescent="0.4">
      <c r="B45" s="20" t="s">
        <v>75</v>
      </c>
      <c r="C45" s="21">
        <v>697254</v>
      </c>
      <c r="D45" s="22">
        <v>692845</v>
      </c>
      <c r="E45" s="21">
        <f t="shared" si="0"/>
        <v>4409</v>
      </c>
      <c r="F45" s="29" t="s">
        <v>76</v>
      </c>
      <c r="G45" s="30"/>
      <c r="H45" s="30"/>
      <c r="I45" s="31"/>
    </row>
    <row r="46" spans="2:9" x14ac:dyDescent="0.4">
      <c r="B46" s="20" t="s">
        <v>77</v>
      </c>
      <c r="C46" s="21"/>
      <c r="D46" s="22"/>
      <c r="E46" s="21">
        <f t="shared" si="0"/>
        <v>0</v>
      </c>
      <c r="F46" s="17" t="s">
        <v>78</v>
      </c>
      <c r="G46" s="18">
        <f>+G47+G48</f>
        <v>35114711</v>
      </c>
      <c r="H46" s="19">
        <f>+H47+H48</f>
        <v>35114711</v>
      </c>
      <c r="I46" s="18">
        <f t="shared" si="1"/>
        <v>0</v>
      </c>
    </row>
    <row r="47" spans="2:9" x14ac:dyDescent="0.4">
      <c r="B47" s="20" t="s">
        <v>79</v>
      </c>
      <c r="C47" s="21"/>
      <c r="D47" s="22"/>
      <c r="E47" s="21">
        <f t="shared" si="0"/>
        <v>0</v>
      </c>
      <c r="F47" s="20" t="s">
        <v>80</v>
      </c>
      <c r="G47" s="21">
        <v>33914711</v>
      </c>
      <c r="H47" s="22">
        <v>33914711</v>
      </c>
      <c r="I47" s="21">
        <f t="shared" si="1"/>
        <v>0</v>
      </c>
    </row>
    <row r="48" spans="2:9" x14ac:dyDescent="0.4">
      <c r="B48" s="20" t="s">
        <v>81</v>
      </c>
      <c r="C48" s="21">
        <v>14000</v>
      </c>
      <c r="D48" s="22">
        <v>14000</v>
      </c>
      <c r="E48" s="21">
        <f t="shared" si="0"/>
        <v>0</v>
      </c>
      <c r="F48" s="20" t="s">
        <v>82</v>
      </c>
      <c r="G48" s="21">
        <v>1200000</v>
      </c>
      <c r="H48" s="22">
        <v>1200000</v>
      </c>
      <c r="I48" s="21">
        <f t="shared" si="1"/>
        <v>0</v>
      </c>
    </row>
    <row r="49" spans="2:9" x14ac:dyDescent="0.4">
      <c r="B49" s="20" t="s">
        <v>83</v>
      </c>
      <c r="C49" s="21"/>
      <c r="D49" s="22"/>
      <c r="E49" s="21">
        <f t="shared" si="0"/>
        <v>0</v>
      </c>
      <c r="F49" s="20" t="s">
        <v>84</v>
      </c>
      <c r="G49" s="21">
        <v>14465544</v>
      </c>
      <c r="H49" s="22">
        <v>16131920</v>
      </c>
      <c r="I49" s="21">
        <f t="shared" si="1"/>
        <v>-1666376</v>
      </c>
    </row>
    <row r="50" spans="2:9" x14ac:dyDescent="0.4">
      <c r="B50" s="20" t="s">
        <v>85</v>
      </c>
      <c r="C50" s="21"/>
      <c r="D50" s="22"/>
      <c r="E50" s="21">
        <f t="shared" si="0"/>
        <v>0</v>
      </c>
      <c r="F50" s="20" t="s">
        <v>86</v>
      </c>
      <c r="G50" s="21">
        <f>+G51+G52</f>
        <v>26202669</v>
      </c>
      <c r="H50" s="22">
        <f>+H51+H52</f>
        <v>21202669</v>
      </c>
      <c r="I50" s="21">
        <f t="shared" si="1"/>
        <v>5000000</v>
      </c>
    </row>
    <row r="51" spans="2:9" x14ac:dyDescent="0.4">
      <c r="B51" s="20" t="s">
        <v>64</v>
      </c>
      <c r="C51" s="21"/>
      <c r="D51" s="22"/>
      <c r="E51" s="21">
        <f t="shared" si="0"/>
        <v>0</v>
      </c>
      <c r="F51" s="20" t="s">
        <v>87</v>
      </c>
      <c r="G51" s="21">
        <v>24000000</v>
      </c>
      <c r="H51" s="22">
        <v>19000000</v>
      </c>
      <c r="I51" s="21">
        <f t="shared" si="1"/>
        <v>5000000</v>
      </c>
    </row>
    <row r="52" spans="2:9" x14ac:dyDescent="0.4">
      <c r="B52" s="20" t="s">
        <v>88</v>
      </c>
      <c r="C52" s="21"/>
      <c r="D52" s="22"/>
      <c r="E52" s="21">
        <f t="shared" si="0"/>
        <v>0</v>
      </c>
      <c r="F52" s="20" t="s">
        <v>89</v>
      </c>
      <c r="G52" s="21">
        <v>2202669</v>
      </c>
      <c r="H52" s="22">
        <v>2202669</v>
      </c>
      <c r="I52" s="21">
        <f t="shared" si="1"/>
        <v>0</v>
      </c>
    </row>
    <row r="53" spans="2:9" x14ac:dyDescent="0.4">
      <c r="B53" s="20" t="s">
        <v>90</v>
      </c>
      <c r="C53" s="21">
        <v>1045364</v>
      </c>
      <c r="D53" s="22">
        <v>954128</v>
      </c>
      <c r="E53" s="21">
        <f t="shared" si="0"/>
        <v>91236</v>
      </c>
      <c r="F53" s="20" t="s">
        <v>91</v>
      </c>
      <c r="G53" s="21">
        <v>2258875</v>
      </c>
      <c r="H53" s="22">
        <v>5866112</v>
      </c>
      <c r="I53" s="21">
        <f t="shared" si="1"/>
        <v>-3607237</v>
      </c>
    </row>
    <row r="54" spans="2:9" x14ac:dyDescent="0.4">
      <c r="B54" s="20" t="s">
        <v>92</v>
      </c>
      <c r="C54" s="21"/>
      <c r="D54" s="22"/>
      <c r="E54" s="21">
        <f t="shared" si="0"/>
        <v>0</v>
      </c>
      <c r="F54" s="20" t="s">
        <v>93</v>
      </c>
      <c r="G54" s="21">
        <v>1392763</v>
      </c>
      <c r="H54" s="22">
        <v>3560182</v>
      </c>
      <c r="I54" s="21">
        <f t="shared" si="1"/>
        <v>-2167419</v>
      </c>
    </row>
    <row r="55" spans="2:9" x14ac:dyDescent="0.4">
      <c r="B55" s="20" t="s">
        <v>94</v>
      </c>
      <c r="C55" s="21">
        <v>24000000</v>
      </c>
      <c r="D55" s="22">
        <v>19000000</v>
      </c>
      <c r="E55" s="21">
        <f t="shared" si="0"/>
        <v>5000000</v>
      </c>
      <c r="F55" s="20"/>
      <c r="G55" s="21"/>
      <c r="H55" s="21"/>
      <c r="I55" s="21"/>
    </row>
    <row r="56" spans="2:9" x14ac:dyDescent="0.4">
      <c r="B56" s="20" t="s">
        <v>95</v>
      </c>
      <c r="C56" s="21">
        <v>2202669</v>
      </c>
      <c r="D56" s="22">
        <v>2202669</v>
      </c>
      <c r="E56" s="21">
        <f t="shared" si="0"/>
        <v>0</v>
      </c>
      <c r="F56" s="20"/>
      <c r="G56" s="21"/>
      <c r="H56" s="21"/>
      <c r="I56" s="21"/>
    </row>
    <row r="57" spans="2:9" x14ac:dyDescent="0.4">
      <c r="B57" s="20" t="s">
        <v>96</v>
      </c>
      <c r="C57" s="21"/>
      <c r="D57" s="22"/>
      <c r="E57" s="21">
        <f t="shared" si="0"/>
        <v>0</v>
      </c>
      <c r="F57" s="20"/>
      <c r="G57" s="21"/>
      <c r="H57" s="21"/>
      <c r="I57" s="21"/>
    </row>
    <row r="58" spans="2:9" x14ac:dyDescent="0.4">
      <c r="B58" s="20" t="s">
        <v>97</v>
      </c>
      <c r="C58" s="21"/>
      <c r="D58" s="22"/>
      <c r="E58" s="21">
        <f t="shared" si="0"/>
        <v>0</v>
      </c>
      <c r="F58" s="20"/>
      <c r="G58" s="21"/>
      <c r="H58" s="21"/>
      <c r="I58" s="21"/>
    </row>
    <row r="59" spans="2:9" x14ac:dyDescent="0.4">
      <c r="B59" s="20" t="s">
        <v>98</v>
      </c>
      <c r="C59" s="21"/>
      <c r="D59" s="22"/>
      <c r="E59" s="21">
        <f t="shared" si="0"/>
        <v>0</v>
      </c>
      <c r="F59" s="20"/>
      <c r="G59" s="21"/>
      <c r="H59" s="21"/>
      <c r="I59" s="21"/>
    </row>
    <row r="60" spans="2:9" x14ac:dyDescent="0.4">
      <c r="B60" s="20" t="s">
        <v>53</v>
      </c>
      <c r="C60" s="21"/>
      <c r="D60" s="22"/>
      <c r="E60" s="21">
        <f t="shared" si="0"/>
        <v>0</v>
      </c>
      <c r="F60" s="23"/>
      <c r="G60" s="24"/>
      <c r="H60" s="24"/>
      <c r="I60" s="24"/>
    </row>
    <row r="61" spans="2:9" x14ac:dyDescent="0.4">
      <c r="B61" s="23" t="s">
        <v>52</v>
      </c>
      <c r="C61" s="24"/>
      <c r="D61" s="25"/>
      <c r="E61" s="24">
        <f t="shared" si="0"/>
        <v>0</v>
      </c>
      <c r="F61" s="14" t="s">
        <v>99</v>
      </c>
      <c r="G61" s="15">
        <f>+G46 +G49 +G50 +G53</f>
        <v>78041799</v>
      </c>
      <c r="H61" s="15">
        <f>+H46 +H49 +H50 +H53</f>
        <v>78315412</v>
      </c>
      <c r="I61" s="15">
        <f t="shared" si="1"/>
        <v>-273613</v>
      </c>
    </row>
    <row r="62" spans="2:9" x14ac:dyDescent="0.4">
      <c r="B62" s="14" t="s">
        <v>100</v>
      </c>
      <c r="C62" s="15">
        <f>+C9 +C33</f>
        <v>81517157</v>
      </c>
      <c r="D62" s="15">
        <f>+D9 +D33</f>
        <v>82627311</v>
      </c>
      <c r="E62" s="15">
        <f t="shared" si="0"/>
        <v>-1110154</v>
      </c>
      <c r="F62" s="32" t="s">
        <v>101</v>
      </c>
      <c r="G62" s="33">
        <f>+G44 +G61</f>
        <v>81517157</v>
      </c>
      <c r="H62" s="33">
        <f>+H44 +H61</f>
        <v>82627311</v>
      </c>
      <c r="I62" s="33">
        <f t="shared" si="1"/>
        <v>-1110154</v>
      </c>
    </row>
  </sheetData>
  <mergeCells count="5">
    <mergeCell ref="B3:I3"/>
    <mergeCell ref="B5:I5"/>
    <mergeCell ref="B7:E7"/>
    <mergeCell ref="F7:I7"/>
    <mergeCell ref="F45:I45"/>
  </mergeCells>
  <phoneticPr fontId="2"/>
  <pageMargins left="0.7" right="0.7" top="0.75" bottom="0.75" header="0.3" footer="0.3"/>
  <pageSetup paperSize="9" fitToHeight="0" orientation="portrait" r:id="rId1"/>
  <headerFooter>
    <oddHeader>&amp;L社会福祉法人藤慶会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kanna</dc:creator>
  <cp:lastModifiedBy>kanna</cp:lastModifiedBy>
  <dcterms:created xsi:type="dcterms:W3CDTF">2020-05-15T07:48:59Z</dcterms:created>
  <dcterms:modified xsi:type="dcterms:W3CDTF">2020-05-15T07:49:00Z</dcterms:modified>
</cp:coreProperties>
</file>