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canpan\"/>
    </mc:Choice>
  </mc:AlternateContent>
  <bookViews>
    <workbookView xWindow="0" yWindow="0" windowWidth="20490" windowHeight="777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  <c r="C83" i="1"/>
  <c r="C85" i="1" s="1"/>
  <c r="E82" i="1"/>
  <c r="E80" i="1"/>
  <c r="E83" i="1" s="1"/>
  <c r="E76" i="1"/>
  <c r="D73" i="1"/>
  <c r="C71" i="1"/>
  <c r="E71" i="1" s="1"/>
  <c r="C70" i="1"/>
  <c r="E70" i="1" s="1"/>
  <c r="C69" i="1"/>
  <c r="E69" i="1" s="1"/>
  <c r="C68" i="1"/>
  <c r="E68" i="1" s="1"/>
  <c r="C67" i="1"/>
  <c r="E67" i="1" s="1"/>
  <c r="C66" i="1"/>
  <c r="E66" i="1" s="1"/>
  <c r="C65" i="1"/>
  <c r="E65" i="1" s="1"/>
  <c r="C64" i="1"/>
  <c r="E64" i="1" s="1"/>
  <c r="C63" i="1"/>
  <c r="E63" i="1" s="1"/>
  <c r="C62" i="1"/>
  <c r="E62" i="1" s="1"/>
  <c r="C61" i="1"/>
  <c r="E61" i="1" s="1"/>
  <c r="C60" i="1"/>
  <c r="E60" i="1" s="1"/>
  <c r="C59" i="1"/>
  <c r="E59" i="1" s="1"/>
  <c r="C58" i="1"/>
  <c r="E58" i="1" s="1"/>
  <c r="C57" i="1"/>
  <c r="E57" i="1" s="1"/>
  <c r="C56" i="1"/>
  <c r="E56" i="1" s="1"/>
  <c r="C55" i="1"/>
  <c r="E55" i="1" s="1"/>
  <c r="C54" i="1"/>
  <c r="E54" i="1" s="1"/>
  <c r="C53" i="1"/>
  <c r="E53" i="1" s="1"/>
  <c r="C52" i="1"/>
  <c r="E52" i="1" s="1"/>
  <c r="C51" i="1"/>
  <c r="E51" i="1" s="1"/>
  <c r="C48" i="1"/>
  <c r="E48" i="1" s="1"/>
  <c r="C47" i="1"/>
  <c r="E47" i="1" s="1"/>
  <c r="D42" i="1"/>
  <c r="C42" i="1"/>
  <c r="E42" i="1" s="1"/>
  <c r="D41" i="1"/>
  <c r="C41" i="1"/>
  <c r="E41" i="1" s="1"/>
  <c r="D40" i="1"/>
  <c r="C40" i="1"/>
  <c r="E40" i="1" s="1"/>
  <c r="D39" i="1"/>
  <c r="C39" i="1"/>
  <c r="E39" i="1" s="1"/>
  <c r="D38" i="1"/>
  <c r="C38" i="1"/>
  <c r="E38" i="1" s="1"/>
  <c r="D37" i="1"/>
  <c r="C37" i="1"/>
  <c r="E37" i="1" s="1"/>
  <c r="D36" i="1"/>
  <c r="C36" i="1"/>
  <c r="E36" i="1" s="1"/>
  <c r="D35" i="1"/>
  <c r="C35" i="1"/>
  <c r="E35" i="1" s="1"/>
  <c r="D34" i="1"/>
  <c r="C34" i="1"/>
  <c r="E34" i="1" s="1"/>
  <c r="D33" i="1"/>
  <c r="C33" i="1"/>
  <c r="E33" i="1" s="1"/>
  <c r="D32" i="1"/>
  <c r="C32" i="1"/>
  <c r="E32" i="1" s="1"/>
  <c r="D31" i="1"/>
  <c r="C31" i="1"/>
  <c r="E31" i="1" s="1"/>
  <c r="D30" i="1"/>
  <c r="C30" i="1"/>
  <c r="E30" i="1" s="1"/>
  <c r="D29" i="1"/>
  <c r="C29" i="1"/>
  <c r="E29" i="1" s="1"/>
  <c r="D28" i="1"/>
  <c r="C28" i="1"/>
  <c r="E28" i="1" s="1"/>
  <c r="D27" i="1"/>
  <c r="C27" i="1"/>
  <c r="E27" i="1" s="1"/>
  <c r="D26" i="1"/>
  <c r="C26" i="1"/>
  <c r="E26" i="1" s="1"/>
  <c r="D25" i="1"/>
  <c r="C25" i="1"/>
  <c r="E25" i="1" s="1"/>
  <c r="D24" i="1"/>
  <c r="C24" i="1"/>
  <c r="E24" i="1" s="1"/>
  <c r="D23" i="1"/>
  <c r="C23" i="1"/>
  <c r="C43" i="1" s="1"/>
  <c r="D22" i="1"/>
  <c r="D43" i="1" s="1"/>
  <c r="D44" i="1" s="1"/>
  <c r="D74" i="1" s="1"/>
  <c r="D75" i="1" s="1"/>
  <c r="C22" i="1"/>
  <c r="E22" i="1" s="1"/>
  <c r="E19" i="1"/>
  <c r="C19" i="1"/>
  <c r="E18" i="1"/>
  <c r="E20" i="1" s="1"/>
  <c r="C18" i="1"/>
  <c r="C20" i="1" s="1"/>
  <c r="C44" i="1" s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E14" i="1" s="1"/>
  <c r="C7" i="1"/>
  <c r="C14" i="1" s="1"/>
  <c r="E49" i="1" l="1"/>
  <c r="E85" i="1"/>
  <c r="E23" i="1"/>
  <c r="E43" i="1" s="1"/>
  <c r="E44" i="1" s="1"/>
  <c r="C49" i="1"/>
  <c r="C72" i="1"/>
  <c r="E72" i="1" l="1"/>
  <c r="E73" i="1" s="1"/>
  <c r="E74" i="1" s="1"/>
  <c r="E75" i="1" s="1"/>
  <c r="E77" i="1" s="1"/>
  <c r="E87" i="1" s="1"/>
  <c r="C73" i="1"/>
  <c r="C74" i="1" s="1"/>
  <c r="C75" i="1" s="1"/>
  <c r="C77" i="1" s="1"/>
  <c r="C87" i="1" s="1"/>
</calcChain>
</file>

<file path=xl/sharedStrings.xml><?xml version="1.0" encoding="utf-8"?>
<sst xmlns="http://schemas.openxmlformats.org/spreadsheetml/2006/main" count="90" uniqueCount="70">
  <si>
    <t>　２０１９年度　当初予算書</t>
    <rPh sb="5" eb="7">
      <t>ネンド</t>
    </rPh>
    <rPh sb="8" eb="10">
      <t>トウショ</t>
    </rPh>
    <rPh sb="10" eb="12">
      <t>ヨサン</t>
    </rPh>
    <rPh sb="12" eb="13">
      <t>ショ</t>
    </rPh>
    <phoneticPr fontId="3"/>
  </si>
  <si>
    <t>区　　　　　　　　　　　分</t>
    <rPh sb="0" eb="1">
      <t>ク</t>
    </rPh>
    <rPh sb="12" eb="13">
      <t>ブン</t>
    </rPh>
    <phoneticPr fontId="3"/>
  </si>
  <si>
    <t>当初予算額</t>
    <rPh sb="0" eb="2">
      <t>トウショ</t>
    </rPh>
    <rPh sb="2" eb="4">
      <t>ヨサン</t>
    </rPh>
    <rPh sb="4" eb="5">
      <t>ガク</t>
    </rPh>
    <phoneticPr fontId="3"/>
  </si>
  <si>
    <t>前年度予算額</t>
    <rPh sb="0" eb="3">
      <t>ゼンネンド</t>
    </rPh>
    <rPh sb="3" eb="5">
      <t>ヨサン</t>
    </rPh>
    <rPh sb="5" eb="6">
      <t>ガク</t>
    </rPh>
    <phoneticPr fontId="3"/>
  </si>
  <si>
    <t>増減額</t>
    <rPh sb="0" eb="3">
      <t>ゾウゲンガク</t>
    </rPh>
    <phoneticPr fontId="3"/>
  </si>
  <si>
    <t>Ⅰ　一般正味財産増減の部</t>
    <phoneticPr fontId="3"/>
  </si>
  <si>
    <t>　１　　経常増減の部</t>
    <rPh sb="4" eb="6">
      <t>ケイジョウ</t>
    </rPh>
    <phoneticPr fontId="3"/>
  </si>
  <si>
    <t>　　（１）経常収益</t>
    <rPh sb="5" eb="7">
      <t>ケイジョウ</t>
    </rPh>
    <rPh sb="7" eb="9">
      <t>シュウエキ</t>
    </rPh>
    <phoneticPr fontId="3"/>
  </si>
  <si>
    <t xml:space="preserve"> 　　　　受取会費</t>
    <rPh sb="5" eb="7">
      <t>ウケトリ</t>
    </rPh>
    <phoneticPr fontId="3"/>
  </si>
  <si>
    <t>　　　　受取寄付金</t>
    <rPh sb="4" eb="6">
      <t>ウケト</t>
    </rPh>
    <rPh sb="6" eb="9">
      <t>キフキン</t>
    </rPh>
    <phoneticPr fontId="3"/>
  </si>
  <si>
    <t>　　　 　特定資産振替額</t>
    <phoneticPr fontId="3"/>
  </si>
  <si>
    <t>　　　　 受託助成金</t>
    <rPh sb="5" eb="7">
      <t>ジュタク</t>
    </rPh>
    <rPh sb="7" eb="10">
      <t>ジョセイキン</t>
    </rPh>
    <phoneticPr fontId="3"/>
  </si>
  <si>
    <t>　　 　　委託金収益</t>
    <rPh sb="8" eb="10">
      <t>シュウエキ</t>
    </rPh>
    <phoneticPr fontId="3"/>
  </si>
  <si>
    <t>　　　　 自主事業収益</t>
    <rPh sb="5" eb="7">
      <t>ジシュ</t>
    </rPh>
    <rPh sb="7" eb="9">
      <t>ジギョウ</t>
    </rPh>
    <rPh sb="9" eb="11">
      <t>シュウエキ</t>
    </rPh>
    <phoneticPr fontId="3"/>
  </si>
  <si>
    <t>　　     その他収益</t>
    <rPh sb="9" eb="10">
      <t>タ</t>
    </rPh>
    <rPh sb="10" eb="12">
      <t>シュウエキ</t>
    </rPh>
    <phoneticPr fontId="3"/>
  </si>
  <si>
    <t>収　  益　 合   計（A)</t>
    <rPh sb="4" eb="5">
      <t>エキ</t>
    </rPh>
    <phoneticPr fontId="3"/>
  </si>
  <si>
    <t>　　（２）経常費用</t>
    <rPh sb="5" eb="7">
      <t>ケイジョウ</t>
    </rPh>
    <rPh sb="7" eb="9">
      <t>ヒヨウ</t>
    </rPh>
    <phoneticPr fontId="3"/>
  </si>
  <si>
    <t>　　　　①　事業費</t>
    <rPh sb="6" eb="8">
      <t>ジギョウ</t>
    </rPh>
    <rPh sb="8" eb="9">
      <t>ヒ</t>
    </rPh>
    <phoneticPr fontId="3"/>
  </si>
  <si>
    <r>
      <t>　　　　</t>
    </r>
    <r>
      <rPr>
        <sz val="14"/>
        <color theme="1"/>
        <rFont val="ＭＳ Ｐゴシック"/>
        <family val="3"/>
        <charset val="128"/>
        <scheme val="minor"/>
      </rPr>
      <t>　ⅰ）</t>
    </r>
    <r>
      <rPr>
        <b/>
        <sz val="14"/>
        <color theme="1"/>
        <rFont val="ＭＳ Ｐゴシック"/>
        <family val="3"/>
        <charset val="128"/>
        <scheme val="minor"/>
      </rPr>
      <t>　</t>
    </r>
    <r>
      <rPr>
        <sz val="14"/>
        <color theme="1"/>
        <rFont val="ＭＳ Ｐゴシック"/>
        <family val="3"/>
        <charset val="128"/>
        <scheme val="minor"/>
      </rPr>
      <t>人件費</t>
    </r>
    <rPh sb="8" eb="11">
      <t>ジンケンヒ</t>
    </rPh>
    <phoneticPr fontId="3"/>
  </si>
  <si>
    <t>　　　　　　給与費</t>
    <rPh sb="6" eb="8">
      <t>キュウヨ</t>
    </rPh>
    <rPh sb="8" eb="9">
      <t>ヒ</t>
    </rPh>
    <phoneticPr fontId="3"/>
  </si>
  <si>
    <t>　　　　　　法定福利費</t>
    <rPh sb="6" eb="8">
      <t>ホウテイ</t>
    </rPh>
    <rPh sb="8" eb="10">
      <t>フクリ</t>
    </rPh>
    <rPh sb="10" eb="11">
      <t>ヒ</t>
    </rPh>
    <phoneticPr fontId="3"/>
  </si>
  <si>
    <t>　　　　　　　　人　件　費　計</t>
    <rPh sb="8" eb="9">
      <t>ヒト</t>
    </rPh>
    <rPh sb="10" eb="11">
      <t>ケン</t>
    </rPh>
    <rPh sb="12" eb="13">
      <t>ヒ</t>
    </rPh>
    <rPh sb="14" eb="15">
      <t>ケイ</t>
    </rPh>
    <phoneticPr fontId="3"/>
  </si>
  <si>
    <r>
      <t>　　　　</t>
    </r>
    <r>
      <rPr>
        <sz val="14"/>
        <color theme="1"/>
        <rFont val="ＭＳ Ｐゴシック"/>
        <family val="3"/>
        <charset val="128"/>
        <scheme val="minor"/>
      </rPr>
      <t>ⅱ）その他経費</t>
    </r>
    <rPh sb="8" eb="9">
      <t>タ</t>
    </rPh>
    <rPh sb="9" eb="11">
      <t>ケイヒ</t>
    </rPh>
    <phoneticPr fontId="3"/>
  </si>
  <si>
    <t>　　　　　　業務委託費</t>
    <rPh sb="6" eb="8">
      <t>ギョウム</t>
    </rPh>
    <rPh sb="8" eb="10">
      <t>イタク</t>
    </rPh>
    <rPh sb="10" eb="11">
      <t>ヒ</t>
    </rPh>
    <phoneticPr fontId="3"/>
  </si>
  <si>
    <t>　　　　　　諸謝金</t>
    <rPh sb="6" eb="7">
      <t>ショ</t>
    </rPh>
    <rPh sb="7" eb="9">
      <t>シャキン</t>
    </rPh>
    <phoneticPr fontId="3"/>
  </si>
  <si>
    <t>　　　　　　印刷製本費</t>
    <rPh sb="6" eb="8">
      <t>インサツ</t>
    </rPh>
    <rPh sb="8" eb="10">
      <t>セイホン</t>
    </rPh>
    <rPh sb="10" eb="11">
      <t>ヒ</t>
    </rPh>
    <phoneticPr fontId="3"/>
  </si>
  <si>
    <t>　　　　　　会議費</t>
    <rPh sb="6" eb="9">
      <t>カイギヒ</t>
    </rPh>
    <phoneticPr fontId="3"/>
  </si>
  <si>
    <t>　　　　　　旅費交通費</t>
    <rPh sb="6" eb="8">
      <t>リョヒ</t>
    </rPh>
    <rPh sb="8" eb="11">
      <t>コウツウヒ</t>
    </rPh>
    <phoneticPr fontId="3"/>
  </si>
  <si>
    <t>　　　　　　車両費</t>
    <rPh sb="6" eb="8">
      <t>シャリョウ</t>
    </rPh>
    <rPh sb="8" eb="9">
      <t>ヒ</t>
    </rPh>
    <phoneticPr fontId="3"/>
  </si>
  <si>
    <t>　　　　　　通信運搬費</t>
    <rPh sb="6" eb="8">
      <t>ツウシン</t>
    </rPh>
    <rPh sb="8" eb="10">
      <t>ウンパン</t>
    </rPh>
    <rPh sb="10" eb="11">
      <t>ヒ</t>
    </rPh>
    <phoneticPr fontId="3"/>
  </si>
  <si>
    <t>　　　　　　消耗品費</t>
    <rPh sb="6" eb="8">
      <t>ショウモウ</t>
    </rPh>
    <rPh sb="8" eb="9">
      <t>ヒン</t>
    </rPh>
    <rPh sb="9" eb="10">
      <t>ヒ</t>
    </rPh>
    <phoneticPr fontId="3"/>
  </si>
  <si>
    <t>　　　　　　修繕費</t>
    <rPh sb="6" eb="9">
      <t>シュウゼンヒ</t>
    </rPh>
    <phoneticPr fontId="3"/>
  </si>
  <si>
    <t>　　　　　　食糧費</t>
    <rPh sb="6" eb="9">
      <t>ショクリョウヒ</t>
    </rPh>
    <phoneticPr fontId="3"/>
  </si>
  <si>
    <t>　　　　　　水道光熱費</t>
    <rPh sb="6" eb="8">
      <t>スイドウ</t>
    </rPh>
    <rPh sb="8" eb="11">
      <t>コウネツヒ</t>
    </rPh>
    <phoneticPr fontId="3"/>
  </si>
  <si>
    <t>　　　　　　接待交際費</t>
    <rPh sb="6" eb="8">
      <t>セッタイ</t>
    </rPh>
    <rPh sb="8" eb="11">
      <t>コウサイヒ</t>
    </rPh>
    <phoneticPr fontId="3"/>
  </si>
  <si>
    <t>　　　　　　賃借料</t>
    <rPh sb="6" eb="9">
      <t>チンシャクリョウ</t>
    </rPh>
    <phoneticPr fontId="3"/>
  </si>
  <si>
    <t>　　　　　　保険料</t>
    <rPh sb="6" eb="9">
      <t>ホケンリョウ</t>
    </rPh>
    <phoneticPr fontId="3"/>
  </si>
  <si>
    <t>　　　　　　諸会費</t>
    <rPh sb="6" eb="9">
      <t>ショカイヒ</t>
    </rPh>
    <phoneticPr fontId="3"/>
  </si>
  <si>
    <t>　　　　　　負担金</t>
    <rPh sb="6" eb="9">
      <t>フタンキン</t>
    </rPh>
    <phoneticPr fontId="3"/>
  </si>
  <si>
    <t>　　　　　　助成金</t>
    <rPh sb="6" eb="8">
      <t>ジョセイ</t>
    </rPh>
    <rPh sb="8" eb="9">
      <t>キン</t>
    </rPh>
    <phoneticPr fontId="3"/>
  </si>
  <si>
    <t>　　　　　　新聞図書費</t>
    <rPh sb="6" eb="8">
      <t>シンブン</t>
    </rPh>
    <rPh sb="8" eb="11">
      <t>トショヒ</t>
    </rPh>
    <phoneticPr fontId="3"/>
  </si>
  <si>
    <t>　　　　　　租税公課</t>
    <rPh sb="6" eb="8">
      <t>ソゼイ</t>
    </rPh>
    <rPh sb="8" eb="10">
      <t>コウカ</t>
    </rPh>
    <phoneticPr fontId="3"/>
  </si>
  <si>
    <t>　　　　　　支払手数料</t>
    <rPh sb="6" eb="8">
      <t>シハライ</t>
    </rPh>
    <rPh sb="8" eb="11">
      <t>テスウリョウ</t>
    </rPh>
    <phoneticPr fontId="3"/>
  </si>
  <si>
    <t>　　　　　　雑費</t>
    <rPh sb="6" eb="8">
      <t>ザッピ</t>
    </rPh>
    <phoneticPr fontId="3"/>
  </si>
  <si>
    <t>小　　　　　計</t>
    <rPh sb="0" eb="1">
      <t>ショウ</t>
    </rPh>
    <rPh sb="6" eb="7">
      <t>ケイ</t>
    </rPh>
    <phoneticPr fontId="3"/>
  </si>
  <si>
    <t>計</t>
    <rPh sb="0" eb="1">
      <t>ケイ</t>
    </rPh>
    <phoneticPr fontId="3"/>
  </si>
  <si>
    <r>
      <t>　　　</t>
    </r>
    <r>
      <rPr>
        <sz val="14"/>
        <color theme="1"/>
        <rFont val="ＭＳ Ｐゴシック"/>
        <family val="3"/>
        <charset val="128"/>
        <scheme val="minor"/>
      </rPr>
      <t>②　管理費</t>
    </r>
    <rPh sb="5" eb="8">
      <t>カンリヒ</t>
    </rPh>
    <phoneticPr fontId="3"/>
  </si>
  <si>
    <t>　　　　ⅰ）人件費</t>
    <rPh sb="6" eb="9">
      <t>ジンケンヒ</t>
    </rPh>
    <phoneticPr fontId="3"/>
  </si>
  <si>
    <t>　　　　　　給与手当</t>
    <rPh sb="6" eb="8">
      <t>キュウヨ</t>
    </rPh>
    <rPh sb="8" eb="10">
      <t>テアテ</t>
    </rPh>
    <phoneticPr fontId="3"/>
  </si>
  <si>
    <t>　　　　　　福利厚生費</t>
    <rPh sb="6" eb="8">
      <t>フクリ</t>
    </rPh>
    <rPh sb="8" eb="11">
      <t>コウセイヒ</t>
    </rPh>
    <phoneticPr fontId="3"/>
  </si>
  <si>
    <t>人　　件　　費　　計</t>
    <rPh sb="0" eb="1">
      <t>ヒト</t>
    </rPh>
    <rPh sb="3" eb="4">
      <t>ケン</t>
    </rPh>
    <rPh sb="6" eb="7">
      <t>ヒ</t>
    </rPh>
    <rPh sb="9" eb="10">
      <t>ケイ</t>
    </rPh>
    <phoneticPr fontId="3"/>
  </si>
  <si>
    <r>
      <t>　　　</t>
    </r>
    <r>
      <rPr>
        <sz val="14"/>
        <color theme="1"/>
        <rFont val="ＭＳ Ｐゴシック"/>
        <family val="3"/>
        <charset val="128"/>
        <scheme val="minor"/>
      </rPr>
      <t>　ⅱ）その他経費</t>
    </r>
    <rPh sb="8" eb="9">
      <t>タ</t>
    </rPh>
    <rPh sb="9" eb="11">
      <t>ケイヒ</t>
    </rPh>
    <phoneticPr fontId="3"/>
  </si>
  <si>
    <t xml:space="preserve">           　食糧費</t>
    <rPh sb="12" eb="15">
      <t>ショクリョウヒ</t>
    </rPh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</si>
  <si>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</si>
  <si>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管理費計</t>
    <rPh sb="0" eb="2">
      <t>カンリ</t>
    </rPh>
    <rPh sb="2" eb="3">
      <t>ヒ</t>
    </rPh>
    <rPh sb="3" eb="4">
      <t>ケイ</t>
    </rPh>
    <phoneticPr fontId="3"/>
  </si>
  <si>
    <t>経常費用計（B）</t>
    <rPh sb="0" eb="2">
      <t>ケイジョウ</t>
    </rPh>
    <rPh sb="2" eb="4">
      <t>ヒヨウ</t>
    </rPh>
    <rPh sb="4" eb="5">
      <t>ケイ</t>
    </rPh>
    <phoneticPr fontId="3"/>
  </si>
  <si>
    <t>当期一般正味財産増減額（A)－（B）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3"/>
  </si>
  <si>
    <t>前期繰越一般正味財産額</t>
    <rPh sb="0" eb="2">
      <t>ゼンキ</t>
    </rPh>
    <rPh sb="2" eb="4">
      <t>クリコシ</t>
    </rPh>
    <rPh sb="4" eb="6">
      <t>イッパン</t>
    </rPh>
    <rPh sb="6" eb="8">
      <t>ショウミ</t>
    </rPh>
    <rPh sb="8" eb="10">
      <t>ザイサン</t>
    </rPh>
    <rPh sb="10" eb="11">
      <t>ガク</t>
    </rPh>
    <phoneticPr fontId="3"/>
  </si>
  <si>
    <t>次期繰越一般正味財産額</t>
    <rPh sb="0" eb="2">
      <t>ジキ</t>
    </rPh>
    <rPh sb="2" eb="4">
      <t>クリコシ</t>
    </rPh>
    <rPh sb="4" eb="6">
      <t>イッパン</t>
    </rPh>
    <rPh sb="6" eb="8">
      <t>ショウミ</t>
    </rPh>
    <rPh sb="8" eb="10">
      <t>ザイサン</t>
    </rPh>
    <rPh sb="10" eb="11">
      <t>ガク</t>
    </rPh>
    <phoneticPr fontId="3"/>
  </si>
  <si>
    <t>Ⅰ　指定正味財産増減の部</t>
    <rPh sb="2" eb="4">
      <t>シテイ</t>
    </rPh>
    <phoneticPr fontId="3"/>
  </si>
  <si>
    <t>　１　　指定正味財産の増加</t>
    <rPh sb="4" eb="6">
      <t>シテイ</t>
    </rPh>
    <rPh sb="6" eb="8">
      <t>ショウミ</t>
    </rPh>
    <rPh sb="8" eb="10">
      <t>ザイサン</t>
    </rPh>
    <rPh sb="11" eb="13">
      <t>ゾウカ</t>
    </rPh>
    <phoneticPr fontId="3"/>
  </si>
  <si>
    <t>　　　受取寄付金</t>
    <rPh sb="3" eb="5">
      <t>ウケトリ</t>
    </rPh>
    <rPh sb="5" eb="8">
      <t>キフキン</t>
    </rPh>
    <phoneticPr fontId="3"/>
  </si>
  <si>
    <t>　</t>
    <phoneticPr fontId="3"/>
  </si>
  <si>
    <t>　2　指定正味財産の減少</t>
    <rPh sb="3" eb="5">
      <t>シテイ</t>
    </rPh>
    <rPh sb="5" eb="7">
      <t>ショウミ</t>
    </rPh>
    <rPh sb="7" eb="9">
      <t>ザイサン</t>
    </rPh>
    <rPh sb="10" eb="12">
      <t>ゲンショウ</t>
    </rPh>
    <phoneticPr fontId="3"/>
  </si>
  <si>
    <t>　　　一般正味財産への振替</t>
    <rPh sb="3" eb="5">
      <t>イッパン</t>
    </rPh>
    <rPh sb="5" eb="7">
      <t>ショウミ</t>
    </rPh>
    <rPh sb="7" eb="9">
      <t>ザイサン</t>
    </rPh>
    <rPh sb="11" eb="13">
      <t>フリカエ</t>
    </rPh>
    <phoneticPr fontId="3"/>
  </si>
  <si>
    <t>当期指定財産増減額</t>
    <rPh sb="0" eb="2">
      <t>トウキ</t>
    </rPh>
    <rPh sb="2" eb="4">
      <t>シテイ</t>
    </rPh>
    <rPh sb="4" eb="6">
      <t>ザイサン</t>
    </rPh>
    <rPh sb="6" eb="9">
      <t>ゾウゲンガク</t>
    </rPh>
    <phoneticPr fontId="3"/>
  </si>
  <si>
    <t>前期繰越指定正味財産額</t>
    <rPh sb="0" eb="2">
      <t>ゼンキ</t>
    </rPh>
    <rPh sb="2" eb="4">
      <t>クリコシ</t>
    </rPh>
    <rPh sb="4" eb="6">
      <t>シテイ</t>
    </rPh>
    <rPh sb="6" eb="8">
      <t>ショウミ</t>
    </rPh>
    <rPh sb="8" eb="10">
      <t>ザイサン</t>
    </rPh>
    <rPh sb="10" eb="11">
      <t>ガク</t>
    </rPh>
    <phoneticPr fontId="3"/>
  </si>
  <si>
    <t>次期繰越指定正味財産額</t>
    <rPh sb="0" eb="2">
      <t>ジキ</t>
    </rPh>
    <rPh sb="2" eb="4">
      <t>クリコシ</t>
    </rPh>
    <rPh sb="4" eb="6">
      <t>シテイ</t>
    </rPh>
    <rPh sb="6" eb="8">
      <t>ショウミ</t>
    </rPh>
    <rPh sb="8" eb="10">
      <t>ザイサン</t>
    </rPh>
    <rPh sb="10" eb="11">
      <t>ガク</t>
    </rPh>
    <phoneticPr fontId="3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</si>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</sst>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[Red]#,##0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HG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AR P勘亭流H"/>
      <family val="3"/>
      <charset val="128"/>
    </font>
    <font>
      <sz val="11"/>
      <color theme="1"/>
      <name val="HG創英角ｺﾞｼｯｸUB"/>
      <family val="3"/>
      <charset val="128"/>
    </font>
    <font>
      <b/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ＤＦＧPOP1体W12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176" fontId="4" fillId="0" borderId="1" xfId="1" applyNumberFormat="1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38" fontId="10" fillId="0" borderId="1" xfId="0" applyNumberFormat="1" applyFont="1" applyBorder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38" fontId="12" fillId="0" borderId="1" xfId="0" applyNumberFormat="1" applyFont="1" applyBorder="1">
      <alignment vertical="center"/>
    </xf>
    <xf numFmtId="176" fontId="12" fillId="0" borderId="1" xfId="1" applyNumberFormat="1" applyFont="1" applyBorder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38" fontId="10" fillId="0" borderId="1" xfId="1" applyFont="1" applyBorder="1">
      <alignment vertical="center"/>
    </xf>
    <xf numFmtId="176" fontId="10" fillId="0" borderId="1" xfId="1" applyNumberFormat="1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4" fillId="0" borderId="0" xfId="0" applyFont="1">
      <alignment vertical="center"/>
    </xf>
    <xf numFmtId="38" fontId="12" fillId="0" borderId="1" xfId="1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1" xfId="0" applyFont="1" applyBorder="1">
      <alignment vertical="center"/>
    </xf>
    <xf numFmtId="176" fontId="17" fillId="0" borderId="1" xfId="1" applyNumberFormat="1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18" fillId="0" borderId="0" xfId="0" applyFont="1">
      <alignment vertical="center"/>
    </xf>
    <xf numFmtId="38" fontId="0" fillId="0" borderId="0" xfId="1" applyFont="1">
      <alignment vertical="center"/>
    </xf>
    <xf numFmtId="0" fontId="19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7" fontId="10" fillId="0" borderId="1" xfId="0" applyNumberFormat="1" applyFont="1" applyBorder="1">
      <alignment vertical="center"/>
    </xf>
    <xf numFmtId="0" fontId="20" fillId="0" borderId="0" xfId="0" applyFont="1">
      <alignment vertical="center"/>
    </xf>
    <xf numFmtId="0" fontId="12" fillId="0" borderId="1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176" fontId="12" fillId="0" borderId="1" xfId="0" applyNumberFormat="1" applyFont="1" applyBorder="1">
      <alignment vertical="center"/>
    </xf>
    <xf numFmtId="38" fontId="0" fillId="0" borderId="0" xfId="0" applyNumberFormat="1">
      <alignment vertical="center"/>
    </xf>
    <xf numFmtId="176" fontId="0" fillId="0" borderId="0" xfId="1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&#24180;&#24230;&#12288;&#24403;&#21021;&#20104;&#31639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年度当初"/>
      <sheetName val="30年度当初"/>
      <sheetName val="30年度2次補正"/>
      <sheetName val="人件費按分"/>
      <sheetName val="人件費按分遠藤"/>
      <sheetName val="人件費遠藤"/>
      <sheetName val="正規"/>
      <sheetName val="人件費①"/>
      <sheetName val="損益遠藤"/>
      <sheetName val="事業別損益"/>
      <sheetName val="委託料（消費税）"/>
      <sheetName val="消費税"/>
      <sheetName val="委託事業（全体未参入）"/>
      <sheetName val="Ⅰ　普及促進"/>
      <sheetName val="普及啓発"/>
      <sheetName val="チラシ"/>
      <sheetName val="記念講演会"/>
      <sheetName val="静鉄広告"/>
      <sheetName val="法定研修"/>
      <sheetName val="算出根拠"/>
      <sheetName val="内訳"/>
      <sheetName val="Ⅱ　里親委託推進等事業"/>
      <sheetName val="マッチング"/>
      <sheetName val="ショートルフラン"/>
      <sheetName val="自立支援計画"/>
      <sheetName val="里親委託等推進委員会"/>
      <sheetName val="Ⅲ　里親トレーニング"/>
      <sheetName val="未受託"/>
      <sheetName val="スタート研修"/>
      <sheetName val="乳児受託前"/>
      <sheetName val="安心感の輪"/>
      <sheetName val="ＦＣＰ"/>
      <sheetName val="ｃｃｐ"/>
      <sheetName val="スキルアップ"/>
      <sheetName val="Ⅳ　里親訪問等支援事業"/>
      <sheetName val="訪問支援"/>
      <sheetName val="養育援助"/>
      <sheetName val="相互交流"/>
      <sheetName val="施設との懇親会"/>
      <sheetName val="Ⅴ　その他"/>
      <sheetName val="自立相談援助"/>
      <sheetName val="損害賠償"/>
      <sheetName val="関ブロ"/>
      <sheetName val="自主事業"/>
      <sheetName val="自立支援事業"/>
      <sheetName val="自立相談（自主）"/>
      <sheetName val="普及促進(自主）"/>
      <sheetName val="自主・相互交流"/>
      <sheetName val="里親支援強化"/>
      <sheetName val="タクシ代"/>
      <sheetName val="管理"/>
      <sheetName val="特定資産"/>
      <sheetName val="Ｈ30年度2次補正後"/>
    </sheetNames>
    <sheetDataSet>
      <sheetData sheetId="0" refreshError="1"/>
      <sheetData sheetId="1">
        <row r="22">
          <cell r="C22">
            <v>333848</v>
          </cell>
        </row>
        <row r="23">
          <cell r="C23">
            <v>997000</v>
          </cell>
        </row>
        <row r="24">
          <cell r="C24">
            <v>255000</v>
          </cell>
        </row>
        <row r="25">
          <cell r="C25">
            <v>7200</v>
          </cell>
        </row>
        <row r="26">
          <cell r="C26">
            <v>345000</v>
          </cell>
        </row>
        <row r="27">
          <cell r="C27">
            <v>50000</v>
          </cell>
        </row>
        <row r="28">
          <cell r="C28">
            <v>186000</v>
          </cell>
        </row>
        <row r="29">
          <cell r="C29">
            <v>200000</v>
          </cell>
        </row>
        <row r="30">
          <cell r="C30">
            <v>100000</v>
          </cell>
        </row>
        <row r="31">
          <cell r="C31">
            <v>78100</v>
          </cell>
        </row>
        <row r="32">
          <cell r="C32">
            <v>84000</v>
          </cell>
        </row>
        <row r="33">
          <cell r="C33">
            <v>0</v>
          </cell>
        </row>
        <row r="35">
          <cell r="C35">
            <v>220000</v>
          </cell>
        </row>
        <row r="36">
          <cell r="C36">
            <v>558440</v>
          </cell>
        </row>
        <row r="37">
          <cell r="C37">
            <v>0</v>
          </cell>
        </row>
        <row r="38">
          <cell r="C38">
            <v>115800</v>
          </cell>
        </row>
        <row r="39">
          <cell r="C39">
            <v>540000</v>
          </cell>
        </row>
        <row r="40">
          <cell r="C40">
            <v>45000</v>
          </cell>
        </row>
        <row r="41">
          <cell r="C41">
            <v>778600</v>
          </cell>
        </row>
        <row r="42">
          <cell r="C42">
            <v>31300</v>
          </cell>
        </row>
        <row r="43">
          <cell r="C43">
            <v>163000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O4">
            <v>800000</v>
          </cell>
        </row>
        <row r="5">
          <cell r="O5">
            <v>800000</v>
          </cell>
        </row>
        <row r="6">
          <cell r="O6">
            <v>2970000</v>
          </cell>
        </row>
        <row r="7">
          <cell r="O7">
            <v>0</v>
          </cell>
        </row>
        <row r="8">
          <cell r="O8">
            <v>21004920</v>
          </cell>
        </row>
        <row r="9">
          <cell r="O9">
            <v>37000</v>
          </cell>
        </row>
        <row r="10">
          <cell r="O10">
            <v>1000</v>
          </cell>
        </row>
        <row r="14">
          <cell r="M14">
            <v>13641115</v>
          </cell>
          <cell r="N14">
            <v>408000</v>
          </cell>
        </row>
        <row r="15">
          <cell r="M15">
            <v>2110633.0257100002</v>
          </cell>
          <cell r="N15">
            <v>62000</v>
          </cell>
        </row>
        <row r="18">
          <cell r="M18">
            <v>227881.96</v>
          </cell>
          <cell r="N18">
            <v>0</v>
          </cell>
        </row>
        <row r="19">
          <cell r="M19">
            <v>1554000</v>
          </cell>
          <cell r="N19">
            <v>0</v>
          </cell>
        </row>
        <row r="20">
          <cell r="M20">
            <v>265000</v>
          </cell>
          <cell r="N20">
            <v>0</v>
          </cell>
        </row>
        <row r="21">
          <cell r="M21">
            <v>17000</v>
          </cell>
          <cell r="N21">
            <v>30000</v>
          </cell>
        </row>
        <row r="22">
          <cell r="M22">
            <v>279620</v>
          </cell>
          <cell r="N22">
            <v>70000</v>
          </cell>
        </row>
        <row r="23">
          <cell r="M23">
            <v>60000</v>
          </cell>
          <cell r="N23">
            <v>0</v>
          </cell>
        </row>
        <row r="24">
          <cell r="M24">
            <v>408880</v>
          </cell>
          <cell r="N24">
            <v>100000</v>
          </cell>
        </row>
        <row r="25">
          <cell r="M25">
            <v>500000</v>
          </cell>
          <cell r="N25">
            <v>100000</v>
          </cell>
        </row>
        <row r="26">
          <cell r="M26">
            <v>50000</v>
          </cell>
          <cell r="N26">
            <v>50000</v>
          </cell>
        </row>
        <row r="27">
          <cell r="M27">
            <v>122300</v>
          </cell>
          <cell r="N27">
            <v>50000</v>
          </cell>
        </row>
        <row r="28">
          <cell r="M28">
            <v>117000</v>
          </cell>
          <cell r="N28">
            <v>0</v>
          </cell>
        </row>
        <row r="29">
          <cell r="M29">
            <v>0</v>
          </cell>
          <cell r="N29">
            <v>50000</v>
          </cell>
        </row>
        <row r="30">
          <cell r="M30">
            <v>626000</v>
          </cell>
          <cell r="N30">
            <v>240000</v>
          </cell>
        </row>
        <row r="31">
          <cell r="M31">
            <v>437440</v>
          </cell>
          <cell r="N31">
            <v>50000</v>
          </cell>
        </row>
        <row r="32">
          <cell r="M32">
            <v>0</v>
          </cell>
          <cell r="N32">
            <v>50000</v>
          </cell>
        </row>
        <row r="33">
          <cell r="M33">
            <v>122800</v>
          </cell>
          <cell r="N33">
            <v>30000</v>
          </cell>
        </row>
        <row r="34">
          <cell r="M34">
            <v>2100000</v>
          </cell>
          <cell r="N34">
            <v>30000</v>
          </cell>
        </row>
        <row r="35">
          <cell r="M35">
            <v>35000</v>
          </cell>
          <cell r="N35">
            <v>36000</v>
          </cell>
        </row>
        <row r="36">
          <cell r="M36">
            <v>791800</v>
          </cell>
          <cell r="N36">
            <v>0</v>
          </cell>
        </row>
        <row r="37">
          <cell r="M37">
            <v>27480</v>
          </cell>
          <cell r="N37">
            <v>100000</v>
          </cell>
        </row>
        <row r="38">
          <cell r="M38">
            <v>156000</v>
          </cell>
          <cell r="N38">
            <v>30000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workbookViewId="0">
      <selection activeCell="H86" sqref="H86"/>
    </sheetView>
  </sheetViews>
  <sheetFormatPr defaultRowHeight="13.5"/>
  <cols>
    <col min="1" max="1" width="9.375" style="28" customWidth="1"/>
    <col min="2" max="2" width="39.75" customWidth="1"/>
    <col min="3" max="4" width="26" customWidth="1"/>
    <col min="5" max="5" width="26" style="49" customWidth="1"/>
    <col min="7" max="7" width="10.375" bestFit="1" customWidth="1"/>
    <col min="8" max="8" width="9.25" bestFit="1" customWidth="1"/>
    <col min="9" max="9" width="3.125" customWidth="1"/>
    <col min="10" max="10" width="9" hidden="1" customWidth="1"/>
  </cols>
  <sheetData>
    <row r="1" spans="1:10" ht="44.25" customHeight="1">
      <c r="A1" s="1" t="s">
        <v>0</v>
      </c>
      <c r="B1" s="1"/>
      <c r="C1" s="1"/>
      <c r="D1" s="1"/>
      <c r="E1" s="1"/>
    </row>
    <row r="3" spans="1:10" ht="22.5" customHeight="1">
      <c r="A3"/>
      <c r="B3" s="2" t="s">
        <v>1</v>
      </c>
      <c r="C3" s="3" t="s">
        <v>2</v>
      </c>
      <c r="D3" s="3" t="s">
        <v>3</v>
      </c>
      <c r="E3" s="4" t="s">
        <v>4</v>
      </c>
    </row>
    <row r="4" spans="1:10" ht="22.5" customHeight="1">
      <c r="A4"/>
      <c r="B4" s="5" t="s">
        <v>5</v>
      </c>
      <c r="C4" s="6"/>
      <c r="D4" s="6"/>
      <c r="E4" s="7"/>
    </row>
    <row r="5" spans="1:10" ht="22.5" customHeight="1">
      <c r="A5"/>
      <c r="B5" s="5" t="s">
        <v>6</v>
      </c>
      <c r="C5" s="8"/>
      <c r="D5" s="8"/>
      <c r="E5" s="7"/>
      <c r="F5" s="9"/>
      <c r="G5" s="10"/>
      <c r="H5" s="10"/>
      <c r="I5" s="10"/>
      <c r="J5" s="10"/>
    </row>
    <row r="6" spans="1:10" ht="22.5" customHeight="1">
      <c r="A6"/>
      <c r="B6" s="5" t="s">
        <v>7</v>
      </c>
      <c r="C6" s="11"/>
      <c r="D6" s="11"/>
      <c r="E6" s="7"/>
      <c r="F6" s="12"/>
      <c r="G6" s="12"/>
      <c r="H6" s="12"/>
      <c r="I6" s="12"/>
      <c r="J6" s="13"/>
    </row>
    <row r="7" spans="1:10" ht="22.5" customHeight="1">
      <c r="A7"/>
      <c r="B7" s="5" t="s">
        <v>8</v>
      </c>
      <c r="C7" s="14">
        <f>[1]損益遠藤!O4</f>
        <v>800000</v>
      </c>
      <c r="D7" s="14">
        <v>800000</v>
      </c>
      <c r="E7" s="7">
        <f>C7-D7</f>
        <v>0</v>
      </c>
      <c r="F7" s="15"/>
      <c r="G7" s="16"/>
      <c r="H7" s="17"/>
      <c r="I7" s="17"/>
      <c r="J7" s="17"/>
    </row>
    <row r="8" spans="1:10" ht="22.5" customHeight="1">
      <c r="A8"/>
      <c r="B8" s="5" t="s">
        <v>9</v>
      </c>
      <c r="C8" s="14">
        <f>[1]損益遠藤!O5</f>
        <v>800000</v>
      </c>
      <c r="D8" s="14">
        <v>793000</v>
      </c>
      <c r="E8" s="7">
        <f t="shared" ref="E8:E13" si="0">C8-D8</f>
        <v>7000</v>
      </c>
      <c r="F8" s="15"/>
      <c r="G8" s="16"/>
      <c r="H8" s="17"/>
      <c r="I8" s="17"/>
      <c r="J8" s="17"/>
    </row>
    <row r="9" spans="1:10" ht="22.5" customHeight="1">
      <c r="A9"/>
      <c r="B9" s="18" t="s">
        <v>10</v>
      </c>
      <c r="C9" s="14">
        <f>[1]損益遠藤!O6</f>
        <v>2970000</v>
      </c>
      <c r="D9" s="19">
        <v>900000</v>
      </c>
      <c r="E9" s="20">
        <f t="shared" si="0"/>
        <v>2070000</v>
      </c>
      <c r="F9" s="15"/>
      <c r="G9" s="16"/>
      <c r="H9" s="17"/>
      <c r="I9" s="17"/>
      <c r="J9" s="17"/>
    </row>
    <row r="10" spans="1:10" ht="22.5" customHeight="1">
      <c r="A10" s="21"/>
      <c r="B10" s="18" t="s">
        <v>11</v>
      </c>
      <c r="C10" s="14">
        <f>[1]損益遠藤!O7</f>
        <v>0</v>
      </c>
      <c r="D10" s="19">
        <v>0</v>
      </c>
      <c r="E10" s="20">
        <f t="shared" si="0"/>
        <v>0</v>
      </c>
      <c r="F10" s="15"/>
      <c r="G10" s="16"/>
      <c r="H10" s="17"/>
      <c r="I10" s="17"/>
      <c r="J10" s="17"/>
    </row>
    <row r="11" spans="1:10" ht="22.5" customHeight="1">
      <c r="A11"/>
      <c r="B11" s="18" t="s">
        <v>12</v>
      </c>
      <c r="C11" s="14">
        <f>[1]損益遠藤!O8</f>
        <v>21004920</v>
      </c>
      <c r="D11" s="19">
        <v>17300000</v>
      </c>
      <c r="E11" s="20">
        <f t="shared" si="0"/>
        <v>3704920</v>
      </c>
      <c r="F11" s="15"/>
      <c r="G11" s="17"/>
      <c r="H11" s="17"/>
      <c r="I11" s="17"/>
      <c r="J11" s="17"/>
    </row>
    <row r="12" spans="1:10" ht="22.5" customHeight="1">
      <c r="A12"/>
      <c r="B12" s="5" t="s">
        <v>13</v>
      </c>
      <c r="C12" s="14">
        <f>[1]損益遠藤!O9</f>
        <v>37000</v>
      </c>
      <c r="D12" s="14">
        <v>37000</v>
      </c>
      <c r="E12" s="7">
        <f t="shared" si="0"/>
        <v>0</v>
      </c>
      <c r="F12" s="15"/>
      <c r="G12" s="17"/>
      <c r="H12" s="17"/>
      <c r="I12" s="17"/>
      <c r="J12" s="17"/>
    </row>
    <row r="13" spans="1:10" ht="22.5" customHeight="1">
      <c r="A13"/>
      <c r="B13" s="5" t="s">
        <v>14</v>
      </c>
      <c r="C13" s="14">
        <f>[1]損益遠藤!O10</f>
        <v>1000</v>
      </c>
      <c r="D13" s="14">
        <v>1000</v>
      </c>
      <c r="E13" s="7">
        <f t="shared" si="0"/>
        <v>0</v>
      </c>
      <c r="F13" s="15"/>
      <c r="G13" s="17"/>
      <c r="H13" s="17"/>
      <c r="I13" s="17"/>
      <c r="J13" s="17"/>
    </row>
    <row r="14" spans="1:10" ht="22.5" customHeight="1">
      <c r="A14" s="22"/>
      <c r="B14" s="2" t="s">
        <v>15</v>
      </c>
      <c r="C14" s="23">
        <f>SUM(C7:C13)</f>
        <v>25612920</v>
      </c>
      <c r="D14" s="23">
        <v>19831000</v>
      </c>
      <c r="E14" s="24">
        <f>SUM(E7:E13)</f>
        <v>5781920</v>
      </c>
      <c r="F14" s="25" t="s">
        <v>69</v>
      </c>
      <c r="G14" s="25"/>
      <c r="H14" s="25"/>
      <c r="I14" s="25"/>
      <c r="J14" s="25"/>
    </row>
    <row r="15" spans="1:10" ht="22.5" customHeight="1">
      <c r="A15"/>
      <c r="B15" s="26" t="s">
        <v>16</v>
      </c>
      <c r="C15" s="26"/>
      <c r="D15" s="26"/>
      <c r="E15" s="7"/>
    </row>
    <row r="16" spans="1:10" ht="22.5" customHeight="1">
      <c r="A16"/>
      <c r="B16" s="26" t="s">
        <v>17</v>
      </c>
      <c r="C16" s="26"/>
      <c r="D16" s="26"/>
      <c r="E16" s="7"/>
    </row>
    <row r="17" spans="1:5" ht="22.5" customHeight="1">
      <c r="A17"/>
      <c r="B17" s="27" t="s">
        <v>18</v>
      </c>
      <c r="C17" s="26"/>
      <c r="D17" s="26"/>
      <c r="E17" s="7"/>
    </row>
    <row r="18" spans="1:5" ht="22.5" customHeight="1">
      <c r="B18" s="27" t="s">
        <v>19</v>
      </c>
      <c r="C18" s="29">
        <f>[1]損益遠藤!M14</f>
        <v>13641115</v>
      </c>
      <c r="D18" s="29">
        <v>11953410.655172415</v>
      </c>
      <c r="E18" s="20">
        <f>C18-D18</f>
        <v>1687704.3448275849</v>
      </c>
    </row>
    <row r="19" spans="1:5" ht="22.5" customHeight="1">
      <c r="A19" s="30"/>
      <c r="B19" s="18" t="s">
        <v>20</v>
      </c>
      <c r="C19" s="29">
        <f>[1]損益遠藤!M15</f>
        <v>2110633.0257100002</v>
      </c>
      <c r="D19" s="29">
        <v>1584264.3793103446</v>
      </c>
      <c r="E19" s="20">
        <f>C19-D19</f>
        <v>526368.64639965561</v>
      </c>
    </row>
    <row r="20" spans="1:5" ht="22.5" customHeight="1">
      <c r="B20" s="18" t="s">
        <v>21</v>
      </c>
      <c r="C20" s="29">
        <f>SUM(C18:C19)</f>
        <v>15751748.02571</v>
      </c>
      <c r="D20" s="29">
        <v>13537675.03448276</v>
      </c>
      <c r="E20" s="20">
        <f>SUM(E18:E19)</f>
        <v>2214072.9912272403</v>
      </c>
    </row>
    <row r="21" spans="1:5" ht="22.5" customHeight="1">
      <c r="B21" s="27" t="s">
        <v>22</v>
      </c>
      <c r="C21" s="26"/>
      <c r="D21" s="26"/>
      <c r="E21" s="7"/>
    </row>
    <row r="22" spans="1:5" ht="22.5" customHeight="1">
      <c r="B22" s="26" t="s">
        <v>23</v>
      </c>
      <c r="C22" s="14">
        <f>[1]損益遠藤!M18</f>
        <v>227881.96</v>
      </c>
      <c r="D22" s="14">
        <f>'[1]30年度当初'!C22</f>
        <v>333848</v>
      </c>
      <c r="E22" s="7">
        <f>C22-D22</f>
        <v>-105966.04000000001</v>
      </c>
    </row>
    <row r="23" spans="1:5" ht="22.5" customHeight="1">
      <c r="A23" s="31"/>
      <c r="B23" s="32" t="s">
        <v>24</v>
      </c>
      <c r="C23" s="14">
        <f>[1]損益遠藤!M19</f>
        <v>1554000</v>
      </c>
      <c r="D23" s="14">
        <f>'[1]30年度当初'!C23</f>
        <v>997000</v>
      </c>
      <c r="E23" s="33">
        <f t="shared" ref="E23:E42" si="1">C23-D23</f>
        <v>557000</v>
      </c>
    </row>
    <row r="24" spans="1:5" ht="22.5" customHeight="1">
      <c r="B24" s="26" t="s">
        <v>25</v>
      </c>
      <c r="C24" s="14">
        <f>[1]損益遠藤!M20</f>
        <v>265000</v>
      </c>
      <c r="D24" s="14">
        <f>'[1]30年度当初'!C24</f>
        <v>255000</v>
      </c>
      <c r="E24" s="7">
        <f t="shared" si="1"/>
        <v>10000</v>
      </c>
    </row>
    <row r="25" spans="1:5" ht="22.5" customHeight="1">
      <c r="B25" s="26" t="s">
        <v>26</v>
      </c>
      <c r="C25" s="14">
        <f>[1]損益遠藤!M21</f>
        <v>17000</v>
      </c>
      <c r="D25" s="14">
        <f>'[1]30年度当初'!C25</f>
        <v>7200</v>
      </c>
      <c r="E25" s="7">
        <f t="shared" si="1"/>
        <v>9800</v>
      </c>
    </row>
    <row r="26" spans="1:5" ht="22.5" customHeight="1">
      <c r="B26" s="26" t="s">
        <v>27</v>
      </c>
      <c r="C26" s="14">
        <f>[1]損益遠藤!M22</f>
        <v>279620</v>
      </c>
      <c r="D26" s="14">
        <f>'[1]30年度当初'!C26</f>
        <v>345000</v>
      </c>
      <c r="E26" s="7">
        <f t="shared" si="1"/>
        <v>-65380</v>
      </c>
    </row>
    <row r="27" spans="1:5" ht="22.5" customHeight="1">
      <c r="B27" s="26" t="s">
        <v>28</v>
      </c>
      <c r="C27" s="14">
        <f>[1]損益遠藤!M23</f>
        <v>60000</v>
      </c>
      <c r="D27" s="14">
        <f>'[1]30年度当初'!C27</f>
        <v>50000</v>
      </c>
      <c r="E27" s="7">
        <f t="shared" si="1"/>
        <v>10000</v>
      </c>
    </row>
    <row r="28" spans="1:5" ht="22.5" customHeight="1">
      <c r="B28" s="26" t="s">
        <v>29</v>
      </c>
      <c r="C28" s="14">
        <f>[1]損益遠藤!M24</f>
        <v>408880</v>
      </c>
      <c r="D28" s="14">
        <f>'[1]30年度当初'!C28</f>
        <v>186000</v>
      </c>
      <c r="E28" s="7">
        <f t="shared" si="1"/>
        <v>222880</v>
      </c>
    </row>
    <row r="29" spans="1:5" ht="22.5" customHeight="1">
      <c r="B29" s="26" t="s">
        <v>30</v>
      </c>
      <c r="C29" s="14">
        <f>[1]損益遠藤!M25</f>
        <v>500000</v>
      </c>
      <c r="D29" s="14">
        <f>'[1]30年度当初'!C29</f>
        <v>200000</v>
      </c>
      <c r="E29" s="7">
        <f t="shared" si="1"/>
        <v>300000</v>
      </c>
    </row>
    <row r="30" spans="1:5" ht="22.5" customHeight="1">
      <c r="B30" s="34" t="s">
        <v>31</v>
      </c>
      <c r="C30" s="14">
        <f>[1]損益遠藤!M26</f>
        <v>50000</v>
      </c>
      <c r="D30" s="14">
        <f>'[1]30年度当初'!C30</f>
        <v>100000</v>
      </c>
      <c r="E30" s="7">
        <f t="shared" si="1"/>
        <v>-50000</v>
      </c>
    </row>
    <row r="31" spans="1:5" ht="22.5" customHeight="1">
      <c r="B31" s="26" t="s">
        <v>32</v>
      </c>
      <c r="C31" s="14">
        <f>[1]損益遠藤!M27</f>
        <v>122300</v>
      </c>
      <c r="D31" s="14">
        <f>'[1]30年度当初'!C31</f>
        <v>78100</v>
      </c>
      <c r="E31" s="7">
        <f t="shared" si="1"/>
        <v>44200</v>
      </c>
    </row>
    <row r="32" spans="1:5" ht="22.5" customHeight="1">
      <c r="B32" s="26" t="s">
        <v>33</v>
      </c>
      <c r="C32" s="14">
        <f>[1]損益遠藤!M28</f>
        <v>117000</v>
      </c>
      <c r="D32" s="14">
        <f>'[1]30年度当初'!C32</f>
        <v>84000</v>
      </c>
      <c r="E32" s="7">
        <f t="shared" si="1"/>
        <v>33000</v>
      </c>
    </row>
    <row r="33" spans="1:8" ht="22.5" customHeight="1">
      <c r="B33" s="26" t="s">
        <v>34</v>
      </c>
      <c r="C33" s="14">
        <f>[1]損益遠藤!M29</f>
        <v>0</v>
      </c>
      <c r="D33" s="14">
        <f>'[1]30年度当初'!C33</f>
        <v>0</v>
      </c>
      <c r="E33" s="7">
        <f t="shared" si="1"/>
        <v>0</v>
      </c>
    </row>
    <row r="34" spans="1:8" ht="22.5" customHeight="1">
      <c r="A34" s="35"/>
      <c r="B34" s="26" t="s">
        <v>35</v>
      </c>
      <c r="C34" s="14">
        <f>[1]損益遠藤!M30</f>
        <v>626000</v>
      </c>
      <c r="D34" s="14">
        <f>'[1]30年度当初'!C35</f>
        <v>220000</v>
      </c>
      <c r="E34" s="7">
        <f>C34-D34</f>
        <v>406000</v>
      </c>
    </row>
    <row r="35" spans="1:8" ht="22.5" customHeight="1">
      <c r="B35" s="26" t="s">
        <v>36</v>
      </c>
      <c r="C35" s="14">
        <f>[1]損益遠藤!M31</f>
        <v>437440</v>
      </c>
      <c r="D35" s="14">
        <f>'[1]30年度当初'!C36</f>
        <v>558440</v>
      </c>
      <c r="E35" s="7">
        <f t="shared" si="1"/>
        <v>-121000</v>
      </c>
      <c r="G35" s="36"/>
      <c r="H35" s="36"/>
    </row>
    <row r="36" spans="1:8" ht="22.5" customHeight="1">
      <c r="B36" s="26" t="s">
        <v>37</v>
      </c>
      <c r="C36" s="14">
        <f>[1]損益遠藤!M32</f>
        <v>0</v>
      </c>
      <c r="D36" s="14">
        <f>'[1]30年度当初'!C37</f>
        <v>0</v>
      </c>
      <c r="E36" s="7">
        <f t="shared" si="1"/>
        <v>0</v>
      </c>
    </row>
    <row r="37" spans="1:8" ht="22.5" customHeight="1">
      <c r="B37" s="26" t="s">
        <v>38</v>
      </c>
      <c r="C37" s="14">
        <f>[1]損益遠藤!M33</f>
        <v>122800</v>
      </c>
      <c r="D37" s="14">
        <f>'[1]30年度当初'!C38</f>
        <v>115800</v>
      </c>
      <c r="E37" s="7">
        <f t="shared" si="1"/>
        <v>7000</v>
      </c>
    </row>
    <row r="38" spans="1:8" ht="22.5" customHeight="1">
      <c r="A38" s="35"/>
      <c r="B38" s="18" t="s">
        <v>39</v>
      </c>
      <c r="C38" s="14">
        <f>[1]損益遠藤!M34</f>
        <v>2100000</v>
      </c>
      <c r="D38" s="14">
        <f>'[1]30年度当初'!C39</f>
        <v>540000</v>
      </c>
      <c r="E38" s="7">
        <f t="shared" si="1"/>
        <v>1560000</v>
      </c>
    </row>
    <row r="39" spans="1:8" ht="22.5" customHeight="1">
      <c r="A39" s="37"/>
      <c r="B39" s="34" t="s">
        <v>40</v>
      </c>
      <c r="C39" s="14">
        <f>[1]損益遠藤!M35</f>
        <v>35000</v>
      </c>
      <c r="D39" s="14">
        <f>'[1]30年度当初'!C40</f>
        <v>45000</v>
      </c>
      <c r="E39" s="20">
        <f>C39-D39</f>
        <v>-10000</v>
      </c>
    </row>
    <row r="40" spans="1:8" ht="22.5" customHeight="1">
      <c r="B40" s="26" t="s">
        <v>41</v>
      </c>
      <c r="C40" s="14">
        <f>[1]損益遠藤!M36</f>
        <v>791800</v>
      </c>
      <c r="D40" s="14">
        <f>'[1]30年度当初'!C41</f>
        <v>778600</v>
      </c>
      <c r="E40" s="7">
        <f t="shared" si="1"/>
        <v>13200</v>
      </c>
    </row>
    <row r="41" spans="1:8" ht="22.5" customHeight="1">
      <c r="B41" s="26" t="s">
        <v>42</v>
      </c>
      <c r="C41" s="14">
        <f>[1]損益遠藤!M37</f>
        <v>27480</v>
      </c>
      <c r="D41" s="14">
        <f>'[1]30年度当初'!C42</f>
        <v>31300</v>
      </c>
      <c r="E41" s="7">
        <f t="shared" si="1"/>
        <v>-3820</v>
      </c>
    </row>
    <row r="42" spans="1:8" ht="22.5" customHeight="1">
      <c r="B42" s="26" t="s">
        <v>43</v>
      </c>
      <c r="C42" s="14">
        <f>[1]損益遠藤!M38</f>
        <v>156000</v>
      </c>
      <c r="D42" s="14">
        <f>'[1]30年度当初'!C43</f>
        <v>163000</v>
      </c>
      <c r="E42" s="7">
        <f t="shared" si="1"/>
        <v>-7000</v>
      </c>
    </row>
    <row r="43" spans="1:8" ht="22.5" customHeight="1">
      <c r="B43" s="38" t="s">
        <v>44</v>
      </c>
      <c r="C43" s="14">
        <f>SUM(C22:C42)</f>
        <v>7898201.96</v>
      </c>
      <c r="D43" s="14">
        <f t="shared" ref="D43:E43" si="2">SUM(D22:D42)</f>
        <v>5088288</v>
      </c>
      <c r="E43" s="14">
        <f t="shared" si="2"/>
        <v>2809913.96</v>
      </c>
    </row>
    <row r="44" spans="1:8" ht="22.5" customHeight="1">
      <c r="A44" s="35"/>
      <c r="B44" s="38" t="s">
        <v>45</v>
      </c>
      <c r="C44" s="29">
        <f>C20+C43</f>
        <v>23649949.985709999</v>
      </c>
      <c r="D44" s="29">
        <f t="shared" ref="D44:E44" si="3">D20+D43</f>
        <v>18625963.034482762</v>
      </c>
      <c r="E44" s="29">
        <f t="shared" si="3"/>
        <v>5023986.9512272403</v>
      </c>
    </row>
    <row r="45" spans="1:8" ht="22.5" customHeight="1">
      <c r="B45" s="27" t="s">
        <v>46</v>
      </c>
      <c r="C45" s="26"/>
      <c r="D45" s="26"/>
      <c r="E45" s="7"/>
    </row>
    <row r="46" spans="1:8" ht="22.5" customHeight="1">
      <c r="B46" s="26" t="s">
        <v>47</v>
      </c>
      <c r="C46" s="26"/>
      <c r="D46" s="26"/>
      <c r="E46" s="7"/>
    </row>
    <row r="47" spans="1:8" ht="22.5" customHeight="1">
      <c r="B47" s="26" t="s">
        <v>48</v>
      </c>
      <c r="C47" s="14">
        <f>[1]損益遠藤!N14</f>
        <v>408000</v>
      </c>
      <c r="D47" s="14">
        <v>282000</v>
      </c>
      <c r="E47" s="7">
        <f>C47-D47</f>
        <v>126000</v>
      </c>
    </row>
    <row r="48" spans="1:8" ht="22.5" customHeight="1">
      <c r="A48" s="35"/>
      <c r="B48" s="26" t="s">
        <v>49</v>
      </c>
      <c r="C48" s="14">
        <f>[1]損益遠藤!N15</f>
        <v>62000</v>
      </c>
      <c r="D48" s="14">
        <v>0</v>
      </c>
      <c r="E48" s="7">
        <f>C48-D48</f>
        <v>62000</v>
      </c>
    </row>
    <row r="49" spans="2:5" ht="22.5" customHeight="1">
      <c r="B49" s="39" t="s">
        <v>50</v>
      </c>
      <c r="C49" s="14">
        <f>SUM(C47:C48)</f>
        <v>470000</v>
      </c>
      <c r="D49" s="14">
        <v>282000</v>
      </c>
      <c r="E49" s="24">
        <f t="shared" ref="E49" si="4">SUM(E47:E48)</f>
        <v>188000</v>
      </c>
    </row>
    <row r="50" spans="2:5" ht="22.5" customHeight="1">
      <c r="B50" s="27" t="s">
        <v>51</v>
      </c>
      <c r="C50" s="26"/>
      <c r="D50" s="26"/>
      <c r="E50" s="7"/>
    </row>
    <row r="51" spans="2:5" ht="22.5" customHeight="1">
      <c r="B51" s="26" t="s">
        <v>23</v>
      </c>
      <c r="C51" s="14">
        <f>[1]損益遠藤!N18</f>
        <v>0</v>
      </c>
      <c r="D51" s="14">
        <v>0</v>
      </c>
      <c r="E51" s="7">
        <f t="shared" ref="E51:E72" si="5">C51-D51</f>
        <v>0</v>
      </c>
    </row>
    <row r="52" spans="2:5" ht="22.5" customHeight="1">
      <c r="B52" s="26" t="s">
        <v>24</v>
      </c>
      <c r="C52" s="14">
        <f>[1]損益遠藤!N19</f>
        <v>0</v>
      </c>
      <c r="D52" s="14">
        <v>0</v>
      </c>
      <c r="E52" s="7">
        <f t="shared" si="5"/>
        <v>0</v>
      </c>
    </row>
    <row r="53" spans="2:5" ht="22.5" customHeight="1">
      <c r="B53" s="26" t="s">
        <v>25</v>
      </c>
      <c r="C53" s="14">
        <f>[1]損益遠藤!N20</f>
        <v>0</v>
      </c>
      <c r="D53" s="14">
        <v>0</v>
      </c>
      <c r="E53" s="7">
        <f t="shared" si="5"/>
        <v>0</v>
      </c>
    </row>
    <row r="54" spans="2:5" ht="22.5" customHeight="1">
      <c r="B54" s="26" t="s">
        <v>26</v>
      </c>
      <c r="C54" s="14">
        <f>[1]損益遠藤!N21</f>
        <v>30000</v>
      </c>
      <c r="D54" s="14">
        <v>30000</v>
      </c>
      <c r="E54" s="7">
        <f t="shared" si="5"/>
        <v>0</v>
      </c>
    </row>
    <row r="55" spans="2:5" ht="22.5" customHeight="1">
      <c r="B55" s="26" t="s">
        <v>27</v>
      </c>
      <c r="C55" s="14">
        <f>[1]損益遠藤!N22</f>
        <v>70000</v>
      </c>
      <c r="D55" s="14">
        <v>70000</v>
      </c>
      <c r="E55" s="7">
        <f t="shared" si="5"/>
        <v>0</v>
      </c>
    </row>
    <row r="56" spans="2:5" ht="22.5" customHeight="1">
      <c r="B56" s="26" t="s">
        <v>28</v>
      </c>
      <c r="C56" s="14">
        <f>[1]損益遠藤!N23</f>
        <v>0</v>
      </c>
      <c r="D56" s="14">
        <v>0</v>
      </c>
      <c r="E56" s="7">
        <f t="shared" si="5"/>
        <v>0</v>
      </c>
    </row>
    <row r="57" spans="2:5" ht="22.5" customHeight="1">
      <c r="B57" s="26" t="s">
        <v>29</v>
      </c>
      <c r="C57" s="14">
        <f>[1]損益遠藤!N24</f>
        <v>100000</v>
      </c>
      <c r="D57" s="14">
        <v>80000</v>
      </c>
      <c r="E57" s="7">
        <f t="shared" si="5"/>
        <v>20000</v>
      </c>
    </row>
    <row r="58" spans="2:5" ht="22.5" customHeight="1">
      <c r="B58" s="26" t="s">
        <v>30</v>
      </c>
      <c r="C58" s="14">
        <f>[1]損益遠藤!N25</f>
        <v>100000</v>
      </c>
      <c r="D58" s="14">
        <v>100000</v>
      </c>
      <c r="E58" s="7">
        <f t="shared" si="5"/>
        <v>0</v>
      </c>
    </row>
    <row r="59" spans="2:5" ht="22.5" customHeight="1">
      <c r="B59" s="26" t="s">
        <v>31</v>
      </c>
      <c r="C59" s="14">
        <f>[1]損益遠藤!N26</f>
        <v>50000</v>
      </c>
      <c r="D59" s="14">
        <v>50000</v>
      </c>
      <c r="E59" s="7">
        <f t="shared" si="5"/>
        <v>0</v>
      </c>
    </row>
    <row r="60" spans="2:5" ht="22.5" customHeight="1">
      <c r="B60" s="26" t="s">
        <v>52</v>
      </c>
      <c r="C60" s="14">
        <f>[1]損益遠藤!N27</f>
        <v>50000</v>
      </c>
      <c r="D60" s="14">
        <v>0</v>
      </c>
      <c r="E60" s="7">
        <f t="shared" si="5"/>
        <v>50000</v>
      </c>
    </row>
    <row r="61" spans="2:5" ht="22.5" customHeight="1">
      <c r="B61" s="26" t="s">
        <v>33</v>
      </c>
      <c r="C61" s="14">
        <f>[1]損益遠藤!N28</f>
        <v>0</v>
      </c>
      <c r="D61" s="14">
        <v>55000</v>
      </c>
      <c r="E61" s="7">
        <f t="shared" si="5"/>
        <v>-55000</v>
      </c>
    </row>
    <row r="62" spans="2:5" ht="22.5" customHeight="1">
      <c r="B62" s="26" t="s">
        <v>34</v>
      </c>
      <c r="C62" s="14">
        <f>[1]損益遠藤!N29</f>
        <v>50000</v>
      </c>
      <c r="D62" s="14">
        <v>50000</v>
      </c>
      <c r="E62" s="7">
        <f t="shared" si="5"/>
        <v>0</v>
      </c>
    </row>
    <row r="63" spans="2:5" ht="22.5" customHeight="1">
      <c r="B63" s="26" t="s">
        <v>35</v>
      </c>
      <c r="C63" s="14">
        <f>[1]損益遠藤!N30</f>
        <v>240000</v>
      </c>
      <c r="D63" s="14">
        <v>240000</v>
      </c>
      <c r="E63" s="7">
        <f t="shared" si="5"/>
        <v>0</v>
      </c>
    </row>
    <row r="64" spans="2:5" ht="22.5" customHeight="1">
      <c r="B64" s="26" t="s">
        <v>36</v>
      </c>
      <c r="C64" s="14">
        <f>[1]損益遠藤!N31</f>
        <v>50000</v>
      </c>
      <c r="D64" s="14">
        <v>50000</v>
      </c>
      <c r="E64" s="7">
        <f t="shared" si="5"/>
        <v>0</v>
      </c>
    </row>
    <row r="65" spans="1:8" ht="22.5" customHeight="1">
      <c r="B65" s="26" t="s">
        <v>37</v>
      </c>
      <c r="C65" s="14">
        <f>[1]損益遠藤!N32</f>
        <v>50000</v>
      </c>
      <c r="D65" s="14">
        <v>0</v>
      </c>
      <c r="E65" s="7">
        <f t="shared" si="5"/>
        <v>50000</v>
      </c>
    </row>
    <row r="66" spans="1:8" ht="22.5" customHeight="1">
      <c r="B66" s="26" t="s">
        <v>38</v>
      </c>
      <c r="C66" s="14">
        <f>[1]損益遠藤!N33</f>
        <v>30000</v>
      </c>
      <c r="D66" s="14">
        <v>30000</v>
      </c>
      <c r="E66" s="7">
        <f t="shared" si="5"/>
        <v>0</v>
      </c>
    </row>
    <row r="67" spans="1:8" ht="22.5" customHeight="1">
      <c r="B67" s="26" t="s">
        <v>39</v>
      </c>
      <c r="C67" s="14">
        <f>[1]損益遠藤!N34</f>
        <v>30000</v>
      </c>
      <c r="D67" s="14">
        <v>0</v>
      </c>
      <c r="E67" s="7">
        <f t="shared" si="5"/>
        <v>30000</v>
      </c>
    </row>
    <row r="68" spans="1:8" ht="22.5" customHeight="1">
      <c r="B68" s="26" t="s">
        <v>40</v>
      </c>
      <c r="C68" s="14">
        <f>[1]損益遠藤!N35</f>
        <v>36000</v>
      </c>
      <c r="D68" s="14">
        <v>36000</v>
      </c>
      <c r="E68" s="7">
        <f t="shared" si="5"/>
        <v>0</v>
      </c>
      <c r="H68" s="40"/>
    </row>
    <row r="69" spans="1:8" ht="22.5" customHeight="1">
      <c r="B69" s="34" t="s">
        <v>41</v>
      </c>
      <c r="C69" s="14">
        <f>[1]損益遠藤!N36</f>
        <v>0</v>
      </c>
      <c r="D69" s="14">
        <v>12000</v>
      </c>
      <c r="E69" s="7">
        <f t="shared" si="5"/>
        <v>-12000</v>
      </c>
      <c r="H69" s="40"/>
    </row>
    <row r="70" spans="1:8" ht="22.5" customHeight="1">
      <c r="A70"/>
      <c r="B70" s="26" t="s">
        <v>42</v>
      </c>
      <c r="C70" s="14">
        <f>[1]損益遠藤!N37</f>
        <v>100000</v>
      </c>
      <c r="D70" s="14">
        <v>100000</v>
      </c>
      <c r="E70" s="7">
        <f t="shared" si="5"/>
        <v>0</v>
      </c>
    </row>
    <row r="71" spans="1:8" ht="22.5" customHeight="1">
      <c r="A71"/>
      <c r="B71" s="26" t="s">
        <v>43</v>
      </c>
      <c r="C71" s="14">
        <f>[1]損益遠藤!N38</f>
        <v>30000</v>
      </c>
      <c r="D71" s="14">
        <v>30000</v>
      </c>
      <c r="E71" s="7">
        <f t="shared" si="5"/>
        <v>0</v>
      </c>
    </row>
    <row r="72" spans="1:8" ht="22.5" customHeight="1">
      <c r="A72"/>
      <c r="B72" s="39" t="s">
        <v>53</v>
      </c>
      <c r="C72" s="14">
        <f>SUM(C51:C71)</f>
        <v>1016000</v>
      </c>
      <c r="D72" s="41">
        <v>933000</v>
      </c>
      <c r="E72" s="7">
        <f t="shared" si="5"/>
        <v>83000</v>
      </c>
    </row>
    <row r="73" spans="1:8" ht="22.5" customHeight="1">
      <c r="A73"/>
      <c r="B73" s="39" t="s">
        <v>54</v>
      </c>
      <c r="C73" s="14">
        <f>C72+C49</f>
        <v>1486000</v>
      </c>
      <c r="D73" s="14">
        <f>D72+D49</f>
        <v>1215000</v>
      </c>
      <c r="E73" s="14">
        <f>E72+E49</f>
        <v>271000</v>
      </c>
    </row>
    <row r="74" spans="1:8" ht="22.5" customHeight="1">
      <c r="A74" s="42"/>
      <c r="B74" s="38" t="s">
        <v>55</v>
      </c>
      <c r="C74" s="29">
        <f>C44+C73</f>
        <v>25135949.985709999</v>
      </c>
      <c r="D74" s="29">
        <f>D44+D73</f>
        <v>19840963.034482762</v>
      </c>
      <c r="E74" s="29">
        <f>E44+E73</f>
        <v>5294986.9512272403</v>
      </c>
    </row>
    <row r="75" spans="1:8" ht="22.5" customHeight="1">
      <c r="A75" s="37"/>
      <c r="B75" s="43" t="s">
        <v>56</v>
      </c>
      <c r="C75" s="20">
        <f>C14-C74</f>
        <v>476970.01429000124</v>
      </c>
      <c r="D75" s="20">
        <f t="shared" ref="D75:E75" si="6">D14-D74</f>
        <v>-9963.0344827622175</v>
      </c>
      <c r="E75" s="20">
        <f t="shared" si="6"/>
        <v>486933.04877275974</v>
      </c>
      <c r="F75" s="37"/>
    </row>
    <row r="76" spans="1:8" ht="22.5" customHeight="1">
      <c r="A76"/>
      <c r="B76" s="26" t="s">
        <v>57</v>
      </c>
      <c r="C76" s="14">
        <v>4397976</v>
      </c>
      <c r="D76" s="14">
        <v>3759009</v>
      </c>
      <c r="E76" s="7">
        <f>C76-D76</f>
        <v>638967</v>
      </c>
      <c r="F76" s="37"/>
    </row>
    <row r="77" spans="1:8" ht="22.5" customHeight="1">
      <c r="A77" s="44"/>
      <c r="B77" s="26" t="s">
        <v>58</v>
      </c>
      <c r="C77" s="23">
        <f>C75+C76</f>
        <v>4874946.0142900012</v>
      </c>
      <c r="D77" s="23">
        <v>3749045.9655172378</v>
      </c>
      <c r="E77" s="24">
        <f t="shared" ref="E77" si="7">E75+E76</f>
        <v>1125900.0487727597</v>
      </c>
      <c r="F77" s="37"/>
    </row>
    <row r="78" spans="1:8" ht="22.5" customHeight="1">
      <c r="A78"/>
      <c r="B78" s="34" t="s">
        <v>59</v>
      </c>
      <c r="C78" s="26"/>
      <c r="D78" s="26"/>
      <c r="E78" s="24"/>
      <c r="F78" s="37"/>
    </row>
    <row r="79" spans="1:8" ht="22.5" customHeight="1">
      <c r="A79"/>
      <c r="B79" s="34" t="s">
        <v>60</v>
      </c>
      <c r="C79" s="26"/>
      <c r="D79" s="26"/>
      <c r="E79" s="24"/>
      <c r="F79" s="37"/>
    </row>
    <row r="80" spans="1:8" ht="22.5" customHeight="1">
      <c r="A80" s="45"/>
      <c r="B80" s="27" t="s">
        <v>61</v>
      </c>
      <c r="C80" s="19">
        <v>500000</v>
      </c>
      <c r="D80" s="19">
        <v>0</v>
      </c>
      <c r="E80" s="20">
        <f>C80-D80</f>
        <v>500000</v>
      </c>
      <c r="F80" s="37"/>
    </row>
    <row r="81" spans="1:7" ht="22.5" customHeight="1">
      <c r="A81" t="s">
        <v>62</v>
      </c>
      <c r="B81" s="34" t="s">
        <v>63</v>
      </c>
      <c r="C81" s="26"/>
      <c r="D81" s="26"/>
      <c r="E81" s="24"/>
      <c r="F81" s="37"/>
      <c r="G81" s="46"/>
    </row>
    <row r="82" spans="1:7" ht="22.5" customHeight="1">
      <c r="A82"/>
      <c r="B82" s="27" t="s">
        <v>64</v>
      </c>
      <c r="C82" s="19">
        <v>2970000</v>
      </c>
      <c r="D82" s="19">
        <v>900000</v>
      </c>
      <c r="E82" s="20">
        <f>C82-D82</f>
        <v>2070000</v>
      </c>
      <c r="F82" s="37"/>
    </row>
    <row r="83" spans="1:7" ht="22.5" customHeight="1">
      <c r="A83"/>
      <c r="B83" s="27" t="s">
        <v>65</v>
      </c>
      <c r="C83" s="47">
        <f>C80-C82</f>
        <v>-2470000</v>
      </c>
      <c r="D83" s="47">
        <v>-900000</v>
      </c>
      <c r="E83" s="20">
        <f t="shared" ref="E83" si="8">E80-E82</f>
        <v>-1570000</v>
      </c>
      <c r="F83" s="37"/>
    </row>
    <row r="84" spans="1:7" ht="22.5" customHeight="1">
      <c r="A84" s="35"/>
      <c r="B84" s="27" t="s">
        <v>66</v>
      </c>
      <c r="C84" s="19">
        <v>7127909</v>
      </c>
      <c r="D84" s="19">
        <v>2843909</v>
      </c>
      <c r="E84" s="20">
        <f>C84-D84</f>
        <v>4284000</v>
      </c>
      <c r="F84" s="37"/>
    </row>
    <row r="85" spans="1:7" ht="22.5" customHeight="1">
      <c r="A85"/>
      <c r="B85" s="27" t="s">
        <v>67</v>
      </c>
      <c r="C85" s="19">
        <f>C84+C83</f>
        <v>4657909</v>
      </c>
      <c r="D85" s="19">
        <v>1943909</v>
      </c>
      <c r="E85" s="20">
        <f>E84+E83</f>
        <v>2714000</v>
      </c>
      <c r="F85" s="37"/>
    </row>
    <row r="86" spans="1:7" ht="22.5" customHeight="1">
      <c r="B86" s="6"/>
      <c r="C86" s="26"/>
      <c r="D86" s="26"/>
      <c r="E86" s="24"/>
      <c r="F86" s="37"/>
    </row>
    <row r="87" spans="1:7" ht="22.5" customHeight="1">
      <c r="A87" s="37"/>
      <c r="B87" s="27" t="s">
        <v>68</v>
      </c>
      <c r="C87" s="19">
        <f>C77+C85</f>
        <v>9532855.0142900012</v>
      </c>
      <c r="D87" s="19">
        <v>5692954.9655172378</v>
      </c>
      <c r="E87" s="20">
        <f t="shared" ref="E87" si="9">E77+E85</f>
        <v>3839900.0487727597</v>
      </c>
      <c r="F87" s="37"/>
      <c r="G87" s="48"/>
    </row>
    <row r="88" spans="1:7" ht="17.25">
      <c r="F88" s="37"/>
    </row>
  </sheetData>
  <mergeCells count="3">
    <mergeCell ref="A1:E1"/>
    <mergeCell ref="F5:J5"/>
    <mergeCell ref="F14:J1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2019-06-19T01:11:55Z</dcterms:created>
  <dcterms:modified xsi:type="dcterms:W3CDTF">2019-06-19T01:13:00Z</dcterms:modified>
</cp:coreProperties>
</file>