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きよし\Desktop\"/>
    </mc:Choice>
  </mc:AlternateContent>
  <xr:revisionPtr revIDLastSave="0" documentId="13_ncr:1_{4238B72F-B0C8-4753-9284-EF92A62866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D48" i="1"/>
  <c r="C25" i="1"/>
  <c r="D28" i="1"/>
  <c r="C34" i="1"/>
  <c r="C43" i="1"/>
  <c r="C27" i="1"/>
  <c r="C13" i="1" l="1"/>
  <c r="C39" i="1" l="1"/>
  <c r="C35" i="1"/>
  <c r="C31" i="1"/>
  <c r="C15" i="1"/>
  <c r="C9" i="1"/>
  <c r="D21" i="1" s="1"/>
  <c r="E21" i="1" s="1"/>
  <c r="C54" i="1"/>
  <c r="D55" i="1"/>
  <c r="E56" i="1" l="1"/>
  <c r="E57" i="1" s="1"/>
</calcChain>
</file>

<file path=xl/sharedStrings.xml><?xml version="1.0" encoding="utf-8"?>
<sst xmlns="http://schemas.openxmlformats.org/spreadsheetml/2006/main" count="59" uniqueCount="58">
  <si>
    <t>科目</t>
    <rPh sb="0" eb="2">
      <t>カモク</t>
    </rPh>
    <phoneticPr fontId="2"/>
  </si>
  <si>
    <t>金額</t>
    <rPh sb="0" eb="2">
      <t>キンガク</t>
    </rPh>
    <phoneticPr fontId="2"/>
  </si>
  <si>
    <t>Ⅰ　経常収益</t>
    <rPh sb="2" eb="4">
      <t>ケイジョウ</t>
    </rPh>
    <rPh sb="4" eb="6">
      <t>シュウエキ</t>
    </rPh>
    <phoneticPr fontId="2"/>
  </si>
  <si>
    <t>　　　　障がい児（者）及びその保護者に対しての適切な支援事業収益</t>
    <rPh sb="4" eb="5">
      <t>ショウ</t>
    </rPh>
    <rPh sb="7" eb="8">
      <t>ジ</t>
    </rPh>
    <rPh sb="9" eb="10">
      <t>シャ</t>
    </rPh>
    <rPh sb="11" eb="12">
      <t>オヨ</t>
    </rPh>
    <rPh sb="15" eb="18">
      <t>ホゴシャ</t>
    </rPh>
    <rPh sb="19" eb="20">
      <t>タイ</t>
    </rPh>
    <rPh sb="23" eb="25">
      <t>テキセツ</t>
    </rPh>
    <rPh sb="26" eb="28">
      <t>シエン</t>
    </rPh>
    <rPh sb="28" eb="30">
      <t>ジギョウ</t>
    </rPh>
    <rPh sb="30" eb="32">
      <t>シュウエキ</t>
    </rPh>
    <phoneticPr fontId="2"/>
  </si>
  <si>
    <t>　　　　受取利息</t>
    <rPh sb="4" eb="6">
      <t>ウケトリ</t>
    </rPh>
    <rPh sb="6" eb="8">
      <t>リソク</t>
    </rPh>
    <phoneticPr fontId="2"/>
  </si>
  <si>
    <t>　　4　その他収益</t>
    <rPh sb="6" eb="7">
      <t>タ</t>
    </rPh>
    <rPh sb="7" eb="9">
      <t>シュウエキ</t>
    </rPh>
    <phoneticPr fontId="2"/>
  </si>
  <si>
    <t>　　　　雑収益</t>
    <rPh sb="4" eb="5">
      <t>ザツ</t>
    </rPh>
    <rPh sb="5" eb="7">
      <t>シュウエキ</t>
    </rPh>
    <phoneticPr fontId="2"/>
  </si>
  <si>
    <t>　　経常収益計</t>
    <rPh sb="2" eb="4">
      <t>ケイジョウ</t>
    </rPh>
    <rPh sb="4" eb="6">
      <t>シュウエキ</t>
    </rPh>
    <rPh sb="6" eb="7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</si>
  <si>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</si>
  <si>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　　1　事業費</t>
    <rPh sb="4" eb="7">
      <t>ジギョウヒ</t>
    </rPh>
    <phoneticPr fontId="2"/>
  </si>
  <si>
    <t>　　　　（１）　人件費</t>
    <rPh sb="8" eb="11">
      <t>ジンケンヒ</t>
    </rPh>
    <phoneticPr fontId="2"/>
  </si>
  <si>
    <t>　　　　　　　　給料手当</t>
    <rPh sb="8" eb="10">
      <t>キュウリョウ</t>
    </rPh>
    <rPh sb="10" eb="12">
      <t>テアテ</t>
    </rPh>
    <phoneticPr fontId="2"/>
  </si>
  <si>
    <t>　　　　　　　　法定福利費</t>
    <rPh sb="8" eb="10">
      <t>ホウテイ</t>
    </rPh>
    <rPh sb="10" eb="12">
      <t>フクリ</t>
    </rPh>
    <rPh sb="12" eb="13">
      <t>ヒ</t>
    </rPh>
    <phoneticPr fontId="2"/>
  </si>
  <si>
    <t>　　　　　　　　福利厚生費</t>
    <rPh sb="8" eb="10">
      <t>フクリ</t>
    </rPh>
    <rPh sb="10" eb="13">
      <t>コウセイヒ</t>
    </rPh>
    <phoneticPr fontId="2"/>
  </si>
  <si>
    <t>　　　　　　　　人件費計</t>
    <rPh sb="8" eb="11">
      <t>ジンケンヒ</t>
    </rPh>
    <rPh sb="11" eb="12">
      <t>ケイ</t>
    </rPh>
    <phoneticPr fontId="2"/>
  </si>
  <si>
    <t>　　　　（２）　その他経費</t>
    <rPh sb="10" eb="11">
      <t>タ</t>
    </rPh>
    <rPh sb="11" eb="13">
      <t>ケイヒ</t>
    </rPh>
    <phoneticPr fontId="2"/>
  </si>
  <si>
    <t>　　　　　　　　水道光熱費</t>
    <rPh sb="8" eb="10">
      <t>スイドウ</t>
    </rPh>
    <rPh sb="10" eb="13">
      <t>コウネツヒ</t>
    </rPh>
    <phoneticPr fontId="2"/>
  </si>
  <si>
    <t>　　　　　　　　車両費</t>
    <rPh sb="8" eb="10">
      <t>シャリョウ</t>
    </rPh>
    <rPh sb="10" eb="11">
      <t>ヒ</t>
    </rPh>
    <phoneticPr fontId="2"/>
  </si>
  <si>
    <t>　　　　　　　　旅費交通費</t>
    <rPh sb="8" eb="10">
      <t>リョヒ</t>
    </rPh>
    <rPh sb="10" eb="13">
      <t>コウツウヒ</t>
    </rPh>
    <phoneticPr fontId="2"/>
  </si>
  <si>
    <t>　　　　　　　　通信費</t>
    <rPh sb="8" eb="11">
      <t>ツウシンヒ</t>
    </rPh>
    <phoneticPr fontId="2"/>
  </si>
  <si>
    <t>　　　　　　　　雑費</t>
    <rPh sb="8" eb="10">
      <t>ザッピ</t>
    </rPh>
    <phoneticPr fontId="2"/>
  </si>
  <si>
    <t>　　　　　　　その他経費計</t>
    <rPh sb="9" eb="10">
      <t>タ</t>
    </rPh>
    <rPh sb="10" eb="12">
      <t>ケイヒ</t>
    </rPh>
    <rPh sb="12" eb="13">
      <t>ケイ</t>
    </rPh>
    <phoneticPr fontId="2"/>
  </si>
  <si>
    <t>　　2　管理費</t>
    <rPh sb="4" eb="7">
      <t>カンリヒ</t>
    </rPh>
    <phoneticPr fontId="2"/>
  </si>
  <si>
    <t>　　　（２）　その他経費</t>
    <rPh sb="9" eb="10">
      <t>タ</t>
    </rPh>
    <rPh sb="10" eb="12">
      <t>ケイヒ</t>
    </rPh>
    <phoneticPr fontId="2"/>
  </si>
  <si>
    <t>　　　　　　その他経費計</t>
    <rPh sb="8" eb="9">
      <t>タ</t>
    </rPh>
    <rPh sb="9" eb="11">
      <t>ケイヒ</t>
    </rPh>
    <rPh sb="11" eb="12">
      <t>ケイ</t>
    </rPh>
    <phoneticPr fontId="2"/>
  </si>
  <si>
    <t>　　</t>
    <phoneticPr fontId="2"/>
  </si>
  <si>
    <t>　　　　　　　人件費計</t>
    <rPh sb="7" eb="10">
      <t>ジンケンヒ</t>
    </rPh>
    <rPh sb="10" eb="11">
      <t>ケイ</t>
    </rPh>
    <phoneticPr fontId="2"/>
  </si>
  <si>
    <t>　　　　障がい児（者）と地域住民との交流事業とボランティアの育成事業</t>
    <rPh sb="4" eb="5">
      <t>ショウ</t>
    </rPh>
    <rPh sb="7" eb="8">
      <t>ジ</t>
    </rPh>
    <rPh sb="9" eb="10">
      <t>シャ</t>
    </rPh>
    <rPh sb="12" eb="14">
      <t>チイキ</t>
    </rPh>
    <rPh sb="14" eb="16">
      <t>ジュウミン</t>
    </rPh>
    <rPh sb="18" eb="20">
      <t>コウリュウ</t>
    </rPh>
    <rPh sb="20" eb="22">
      <t>ジギョウ</t>
    </rPh>
    <rPh sb="30" eb="32">
      <t>イクセイ</t>
    </rPh>
    <rPh sb="32" eb="34">
      <t>ジギョウ</t>
    </rPh>
    <phoneticPr fontId="2"/>
  </si>
  <si>
    <t>　　　　　　　　賞与</t>
    <rPh sb="8" eb="10">
      <t>ショウヨ</t>
    </rPh>
    <phoneticPr fontId="2"/>
  </si>
  <si>
    <t>　　　　　　　　宣伝広告費</t>
    <rPh sb="8" eb="10">
      <t>センデン</t>
    </rPh>
    <rPh sb="10" eb="13">
      <t>コウコクヒ</t>
    </rPh>
    <phoneticPr fontId="2"/>
  </si>
  <si>
    <t>　　　　　　　　給食食材費</t>
    <rPh sb="8" eb="10">
      <t>キュウショク</t>
    </rPh>
    <rPh sb="10" eb="12">
      <t>ショクザイ</t>
    </rPh>
    <rPh sb="12" eb="13">
      <t>ヒ</t>
    </rPh>
    <phoneticPr fontId="2"/>
  </si>
  <si>
    <t>　　　　　　　　支払手数料</t>
    <rPh sb="8" eb="10">
      <t>シハラ</t>
    </rPh>
    <rPh sb="10" eb="13">
      <t>テスウリョウ</t>
    </rPh>
    <phoneticPr fontId="2"/>
  </si>
  <si>
    <t>　　　　　　　　租税公課</t>
    <rPh sb="8" eb="10">
      <t>ソゼイ</t>
    </rPh>
    <rPh sb="10" eb="12">
      <t>コウカ</t>
    </rPh>
    <phoneticPr fontId="2"/>
  </si>
  <si>
    <t>　　　　　　　　交際接待費</t>
    <rPh sb="8" eb="10">
      <t>コウサイ</t>
    </rPh>
    <rPh sb="10" eb="13">
      <t>セッタイヒ</t>
    </rPh>
    <phoneticPr fontId="2"/>
  </si>
  <si>
    <t>　　　　　　　　保険料</t>
    <rPh sb="8" eb="11">
      <t>ホケンリョウ</t>
    </rPh>
    <phoneticPr fontId="2"/>
  </si>
  <si>
    <t>　　　　　　　　諸会費</t>
    <rPh sb="8" eb="11">
      <t>ショカイヒ</t>
    </rPh>
    <phoneticPr fontId="2"/>
  </si>
  <si>
    <t>　　　　　　　　地代家賃</t>
    <rPh sb="8" eb="12">
      <t>チダイヤチン</t>
    </rPh>
    <phoneticPr fontId="2"/>
  </si>
  <si>
    <t>　　　　　　　　リース料</t>
    <rPh sb="11" eb="12">
      <t>リョウ</t>
    </rPh>
    <phoneticPr fontId="2"/>
  </si>
  <si>
    <t>　　　　　　　　　　　　　　　　　　　　　　　　　　　　　　　　　　　　　　　　　　　　　　　　　　　　　　　　　　　　　　</t>
    <phoneticPr fontId="2"/>
  </si>
  <si>
    <t>　　1　事業収益</t>
    <rPh sb="4" eb="6">
      <t>ジギョウ</t>
    </rPh>
    <rPh sb="6" eb="8">
      <t>シュウエキ</t>
    </rPh>
    <phoneticPr fontId="2"/>
  </si>
  <si>
    <t>　　　　児童福祉法に基づく障害児通所支援事業収益</t>
    <rPh sb="4" eb="6">
      <t>ジドウ</t>
    </rPh>
    <rPh sb="6" eb="8">
      <t>フクシ</t>
    </rPh>
    <rPh sb="8" eb="9">
      <t>ホウ</t>
    </rPh>
    <rPh sb="10" eb="11">
      <t>モト</t>
    </rPh>
    <rPh sb="13" eb="15">
      <t>ショウガイ</t>
    </rPh>
    <rPh sb="15" eb="16">
      <t>ジ</t>
    </rPh>
    <rPh sb="16" eb="18">
      <t>ツウショ</t>
    </rPh>
    <rPh sb="18" eb="20">
      <t>シエン</t>
    </rPh>
    <rPh sb="20" eb="22">
      <t>ジギョウ</t>
    </rPh>
    <rPh sb="22" eb="24">
      <t>シュウエキ</t>
    </rPh>
    <phoneticPr fontId="2"/>
  </si>
  <si>
    <t>　　　　　　　放課後等デイサービス</t>
    <rPh sb="0" eb="17">
      <t>ホイクショトウホウモンシエン</t>
    </rPh>
    <phoneticPr fontId="2"/>
  </si>
  <si>
    <t xml:space="preserve">                保育所等訪問支援</t>
    <phoneticPr fontId="2"/>
  </si>
  <si>
    <t>　　　　　　　障がい児相談支援事業</t>
    <rPh sb="7" eb="8">
      <t>ショウ</t>
    </rPh>
    <rPh sb="10" eb="11">
      <t>ジ</t>
    </rPh>
    <rPh sb="11" eb="17">
      <t>ソウダンシエンジギョウ</t>
    </rPh>
    <phoneticPr fontId="2"/>
  </si>
  <si>
    <t>　　　　助成金</t>
    <rPh sb="4" eb="7">
      <t>ジョセイキン</t>
    </rPh>
    <phoneticPr fontId="2"/>
  </si>
  <si>
    <t>　　　　　　　　消耗品費</t>
    <rPh sb="8" eb="11">
      <t>ショウモウヒン</t>
    </rPh>
    <rPh sb="11" eb="12">
      <t>ヒ</t>
    </rPh>
    <phoneticPr fontId="2"/>
  </si>
  <si>
    <t>　　　　　　　　研修費</t>
    <rPh sb="8" eb="10">
      <t>ケンシュウ</t>
    </rPh>
    <rPh sb="10" eb="11">
      <t>ヒ</t>
    </rPh>
    <phoneticPr fontId="2"/>
  </si>
  <si>
    <t>　　　　　　　支払手数料</t>
    <rPh sb="7" eb="9">
      <t>シハライ</t>
    </rPh>
    <rPh sb="9" eb="12">
      <t>テスウリョウ</t>
    </rPh>
    <phoneticPr fontId="2"/>
  </si>
  <si>
    <t>　当期経常増減</t>
    <rPh sb="1" eb="3">
      <t>トウキ</t>
    </rPh>
    <rPh sb="3" eb="5">
      <t>ケイジョウ</t>
    </rPh>
    <rPh sb="5" eb="7">
      <t>ゾウゲン</t>
    </rPh>
    <phoneticPr fontId="2"/>
  </si>
  <si>
    <t>　　　　　　　管理費計</t>
    <rPh sb="7" eb="10">
      <t>カンリヒ</t>
    </rPh>
    <rPh sb="10" eb="11">
      <t>ケイ</t>
    </rPh>
    <phoneticPr fontId="2"/>
  </si>
  <si>
    <t>　経常費用計</t>
    <rPh sb="1" eb="3">
      <t>ケイジョウ</t>
    </rPh>
    <rPh sb="3" eb="5">
      <t>ヒヨウ</t>
    </rPh>
    <rPh sb="5" eb="6">
      <t>ケイ</t>
    </rPh>
    <phoneticPr fontId="2"/>
  </si>
  <si>
    <t>　　　　　　　　会議費</t>
    <rPh sb="8" eb="11">
      <t>カイギヒ</t>
    </rPh>
    <phoneticPr fontId="2"/>
  </si>
  <si>
    <t>　　　　　　　　　　　　　　　　　　　　　　　　　　　　　　　　　　　　　　　特定非営利活動法人いんくるプラス　（単位：円）</t>
    <rPh sb="39" eb="41">
      <t>トクテイ</t>
    </rPh>
    <rPh sb="41" eb="42">
      <t>ヒ</t>
    </rPh>
    <rPh sb="42" eb="44">
      <t>エイリ</t>
    </rPh>
    <rPh sb="44" eb="46">
      <t>カツドウ</t>
    </rPh>
    <rPh sb="46" eb="48">
      <t>ホウジン</t>
    </rPh>
    <phoneticPr fontId="2"/>
  </si>
  <si>
    <t>令和３年度活動予算書</t>
    <rPh sb="0" eb="2">
      <t>レイワ</t>
    </rPh>
    <rPh sb="3" eb="5">
      <t>ネンド</t>
    </rPh>
    <rPh sb="5" eb="6">
      <t>カツ</t>
    </rPh>
    <rPh sb="6" eb="7">
      <t>ドウ</t>
    </rPh>
    <rPh sb="7" eb="9">
      <t>ヨサン</t>
    </rPh>
    <rPh sb="9" eb="10">
      <t>ショ</t>
    </rPh>
    <phoneticPr fontId="2"/>
  </si>
  <si>
    <t>令和３年４月１日から令和４年３月３１日まで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phoneticPr fontId="2"/>
  </si>
  <si>
    <t>　　　　障害者総合支援法に基づく障がい福祉サービス事業収益</t>
    <rPh sb="4" eb="7">
      <t>ショウガイシャ</t>
    </rPh>
    <rPh sb="7" eb="9">
      <t>ソウゴウ</t>
    </rPh>
    <rPh sb="9" eb="12">
      <t>シエンホウ</t>
    </rPh>
    <rPh sb="13" eb="14">
      <t>モト</t>
    </rPh>
    <rPh sb="16" eb="17">
      <t>ショウ</t>
    </rPh>
    <rPh sb="19" eb="21">
      <t>フクシ</t>
    </rPh>
    <rPh sb="25" eb="27">
      <t>ジギョウ</t>
    </rPh>
    <rPh sb="27" eb="29">
      <t>シュウエキ</t>
    </rPh>
    <phoneticPr fontId="2"/>
  </si>
  <si>
    <t>　　　　　　　生活介護事業</t>
    <rPh sb="7" eb="13">
      <t>セイカツカイゴジギョウ</t>
    </rPh>
    <phoneticPr fontId="2"/>
  </si>
  <si>
    <t>　　　　　　　障がい者特定相談支援事業</t>
    <rPh sb="7" eb="8">
      <t>ショウ</t>
    </rPh>
    <rPh sb="10" eb="11">
      <t>シャ</t>
    </rPh>
    <rPh sb="11" eb="15">
      <t>トクテイソウダン</t>
    </rPh>
    <rPh sb="15" eb="17">
      <t>シエン</t>
    </rPh>
    <rPh sb="17" eb="19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</si>
</sst>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38" fontId="4" fillId="0" borderId="6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6" xfId="1" applyFont="1" applyFill="1" applyBorder="1">
      <alignment vertical="center"/>
    </xf>
    <xf numFmtId="38" fontId="4" fillId="0" borderId="6" xfId="0" applyNumberFormat="1" applyFont="1" applyBorder="1">
      <alignment vertical="center"/>
    </xf>
    <xf numFmtId="38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38" fontId="4" fillId="0" borderId="2" xfId="1" applyFont="1" applyBorder="1">
      <alignment vertical="center"/>
    </xf>
    <xf numFmtId="38" fontId="4" fillId="0" borderId="9" xfId="1" applyFont="1" applyBorder="1">
      <alignment vertical="center"/>
    </xf>
    <xf numFmtId="0" fontId="4" fillId="0" borderId="9" xfId="0" applyFont="1" applyBorder="1">
      <alignment vertical="center"/>
    </xf>
    <xf numFmtId="38" fontId="4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6" fillId="0" borderId="8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tabSelected="1" topLeftCell="A34" zoomScaleNormal="100" workbookViewId="0">
      <selection activeCell="B15" sqref="B15"/>
    </sheetView>
  </sheetViews>
  <sheetFormatPr defaultRowHeight="13.5" x14ac:dyDescent="0.15"/>
  <cols>
    <col min="1" max="1" width="4.375" customWidth="1"/>
    <col min="2" max="2" width="50.5" customWidth="1"/>
    <col min="3" max="4" width="13" customWidth="1"/>
    <col min="5" max="5" width="18" customWidth="1"/>
  </cols>
  <sheetData>
    <row r="1" spans="1:6" ht="18.75" customHeight="1" x14ac:dyDescent="0.15">
      <c r="A1" s="26" t="s">
        <v>53</v>
      </c>
      <c r="B1" s="26"/>
      <c r="C1" s="26"/>
      <c r="D1" s="26"/>
      <c r="E1" s="26"/>
      <c r="F1" s="1"/>
    </row>
    <row r="2" spans="1:6" ht="19.5" customHeight="1" x14ac:dyDescent="0.15">
      <c r="A2" s="25" t="s">
        <v>54</v>
      </c>
      <c r="B2" s="25"/>
      <c r="C2" s="25"/>
      <c r="D2" s="25"/>
      <c r="E2" s="25"/>
      <c r="F2" s="1"/>
    </row>
    <row r="3" spans="1:6" x14ac:dyDescent="0.15">
      <c r="B3" s="25" t="s">
        <v>52</v>
      </c>
      <c r="C3" s="25"/>
      <c r="D3" s="25"/>
      <c r="E3" s="25"/>
    </row>
    <row r="4" spans="1:6" ht="6.75" customHeight="1" x14ac:dyDescent="0.15">
      <c r="B4" s="25" t="s">
        <v>38</v>
      </c>
      <c r="C4" s="25"/>
      <c r="D4" s="25"/>
      <c r="E4" s="25"/>
    </row>
    <row r="5" spans="1:6" ht="15" customHeight="1" x14ac:dyDescent="0.15">
      <c r="B5" s="3" t="s">
        <v>0</v>
      </c>
      <c r="C5" s="12" t="s">
        <v>1</v>
      </c>
      <c r="D5" s="13"/>
      <c r="E5" s="14"/>
    </row>
    <row r="6" spans="1:6" s="8" customFormat="1" ht="15" customHeight="1" x14ac:dyDescent="0.15">
      <c r="B6" s="4" t="s">
        <v>2</v>
      </c>
      <c r="C6" s="4"/>
      <c r="D6" s="4"/>
      <c r="E6" s="4"/>
    </row>
    <row r="7" spans="1:6" s="8" customFormat="1" ht="15" customHeight="1" x14ac:dyDescent="0.15">
      <c r="B7" s="7" t="s">
        <v>39</v>
      </c>
      <c r="C7" s="9"/>
      <c r="D7" s="9"/>
      <c r="E7" s="9"/>
    </row>
    <row r="8" spans="1:6" s="8" customFormat="1" ht="15" customHeight="1" x14ac:dyDescent="0.15">
      <c r="B8" s="7" t="s">
        <v>40</v>
      </c>
      <c r="C8" s="9"/>
      <c r="D8" s="9"/>
      <c r="E8" s="9"/>
    </row>
    <row r="9" spans="1:6" s="8" customFormat="1" ht="15" customHeight="1" x14ac:dyDescent="0.15">
      <c r="B9" s="7" t="s">
        <v>41</v>
      </c>
      <c r="C9" s="9">
        <f>8000*140*12</f>
        <v>13440000</v>
      </c>
      <c r="D9" s="9"/>
      <c r="E9" s="9"/>
    </row>
    <row r="10" spans="1:6" s="8" customFormat="1" ht="15" customHeight="1" x14ac:dyDescent="0.15">
      <c r="B10" s="7" t="s">
        <v>42</v>
      </c>
      <c r="C10" s="9">
        <v>240000</v>
      </c>
      <c r="D10" s="9"/>
      <c r="E10" s="9"/>
    </row>
    <row r="11" spans="1:6" s="8" customFormat="1" ht="15" customHeight="1" x14ac:dyDescent="0.15">
      <c r="B11" s="7" t="s">
        <v>43</v>
      </c>
      <c r="C11" s="9">
        <v>1050000</v>
      </c>
      <c r="D11" s="9"/>
      <c r="E11" s="9"/>
    </row>
    <row r="12" spans="1:6" s="8" customFormat="1" ht="15" customHeight="1" x14ac:dyDescent="0.15">
      <c r="B12" s="7" t="s">
        <v>55</v>
      </c>
      <c r="C12" s="9"/>
      <c r="D12" s="9"/>
      <c r="E12" s="9"/>
    </row>
    <row r="13" spans="1:6" s="8" customFormat="1" ht="15" customHeight="1" x14ac:dyDescent="0.15">
      <c r="B13" s="7" t="s">
        <v>56</v>
      </c>
      <c r="C13" s="9">
        <f>240000*3*12</f>
        <v>8640000</v>
      </c>
      <c r="D13" s="9"/>
      <c r="E13" s="9"/>
    </row>
    <row r="14" spans="1:6" s="8" customFormat="1" ht="15" customHeight="1" x14ac:dyDescent="0.15">
      <c r="B14" s="7" t="s">
        <v>57</v>
      </c>
      <c r="C14" s="9">
        <v>120000</v>
      </c>
      <c r="D14" s="9"/>
      <c r="E14" s="9"/>
    </row>
    <row r="15" spans="1:6" s="8" customFormat="1" ht="15" customHeight="1" x14ac:dyDescent="0.15">
      <c r="B15" s="23" t="s">
        <v>3</v>
      </c>
      <c r="C15" s="9">
        <f>30000*12</f>
        <v>360000</v>
      </c>
      <c r="D15" s="9"/>
      <c r="E15" s="9"/>
    </row>
    <row r="16" spans="1:6" s="8" customFormat="1" ht="15" customHeight="1" x14ac:dyDescent="0.15">
      <c r="B16" s="24" t="s">
        <v>27</v>
      </c>
      <c r="C16" s="15">
        <v>0</v>
      </c>
      <c r="D16" s="15"/>
      <c r="E16" s="6"/>
    </row>
    <row r="17" spans="2:5" s="8" customFormat="1" ht="15" customHeight="1" x14ac:dyDescent="0.15">
      <c r="B17" s="6" t="s">
        <v>5</v>
      </c>
      <c r="C17" s="9"/>
      <c r="D17" s="9"/>
      <c r="E17" s="9"/>
    </row>
    <row r="18" spans="2:5" s="8" customFormat="1" ht="15" customHeight="1" x14ac:dyDescent="0.15">
      <c r="B18" s="6" t="s">
        <v>4</v>
      </c>
      <c r="C18" s="9">
        <v>0</v>
      </c>
      <c r="D18" s="9"/>
      <c r="E18" s="9"/>
    </row>
    <row r="19" spans="2:5" s="8" customFormat="1" ht="15" customHeight="1" x14ac:dyDescent="0.15">
      <c r="B19" s="6" t="s">
        <v>6</v>
      </c>
      <c r="C19" s="9">
        <v>0</v>
      </c>
      <c r="D19" s="9"/>
      <c r="E19" s="9"/>
    </row>
    <row r="20" spans="2:5" s="8" customFormat="1" ht="15" customHeight="1" x14ac:dyDescent="0.15">
      <c r="B20" s="6" t="s">
        <v>44</v>
      </c>
      <c r="C20" s="9">
        <v>650000</v>
      </c>
      <c r="D20" s="9"/>
      <c r="E20" s="9"/>
    </row>
    <row r="21" spans="2:5" s="8" customFormat="1" ht="15" customHeight="1" x14ac:dyDescent="0.15">
      <c r="B21" s="6" t="s">
        <v>7</v>
      </c>
      <c r="D21" s="9">
        <f>SUM(C9:C20)</f>
        <v>24500000</v>
      </c>
      <c r="E21" s="9">
        <f>D21</f>
        <v>24500000</v>
      </c>
    </row>
    <row r="22" spans="2:5" s="8" customFormat="1" ht="15" customHeight="1" x14ac:dyDescent="0.15">
      <c r="B22" s="6" t="s">
        <v>8</v>
      </c>
      <c r="C22" s="9"/>
      <c r="D22" s="9"/>
      <c r="E22" s="9"/>
    </row>
    <row r="23" spans="2:5" s="8" customFormat="1" ht="15" customHeight="1" x14ac:dyDescent="0.15">
      <c r="B23" s="6" t="s">
        <v>9</v>
      </c>
      <c r="C23" s="9"/>
      <c r="D23" s="9"/>
      <c r="E23" s="9"/>
    </row>
    <row r="24" spans="2:5" s="8" customFormat="1" ht="15" customHeight="1" x14ac:dyDescent="0.15">
      <c r="B24" s="6" t="s">
        <v>10</v>
      </c>
      <c r="C24" s="9"/>
      <c r="D24" s="9"/>
      <c r="E24" s="9"/>
    </row>
    <row r="25" spans="2:5" s="8" customFormat="1" ht="15" customHeight="1" x14ac:dyDescent="0.15">
      <c r="B25" s="6" t="s">
        <v>11</v>
      </c>
      <c r="C25" s="9">
        <f>1070000*12+60000</f>
        <v>12900000</v>
      </c>
      <c r="D25" s="9"/>
      <c r="E25" s="9"/>
    </row>
    <row r="26" spans="2:5" s="8" customFormat="1" ht="15" customHeight="1" x14ac:dyDescent="0.15">
      <c r="B26" s="6" t="s">
        <v>28</v>
      </c>
      <c r="C26" s="9">
        <v>1450000</v>
      </c>
      <c r="D26" s="9"/>
      <c r="E26" s="9"/>
    </row>
    <row r="27" spans="2:5" s="8" customFormat="1" ht="15" customHeight="1" x14ac:dyDescent="0.15">
      <c r="B27" s="6" t="s">
        <v>12</v>
      </c>
      <c r="C27" s="9">
        <f>155000*12+215000+150000</f>
        <v>2225000</v>
      </c>
      <c r="D27" s="9"/>
      <c r="E27" s="9"/>
    </row>
    <row r="28" spans="2:5" s="8" customFormat="1" ht="15" customHeight="1" x14ac:dyDescent="0.15">
      <c r="B28" s="6" t="s">
        <v>14</v>
      </c>
      <c r="C28" s="6"/>
      <c r="D28" s="9">
        <f>SUM(C23:C27)</f>
        <v>16575000</v>
      </c>
      <c r="E28" s="9"/>
    </row>
    <row r="29" spans="2:5" s="8" customFormat="1" ht="15" customHeight="1" x14ac:dyDescent="0.15">
      <c r="B29" s="6" t="s">
        <v>15</v>
      </c>
      <c r="C29" s="9"/>
      <c r="D29" s="9"/>
      <c r="E29" s="9"/>
    </row>
    <row r="30" spans="2:5" s="8" customFormat="1" ht="15" customHeight="1" x14ac:dyDescent="0.15">
      <c r="B30" s="6" t="s">
        <v>29</v>
      </c>
      <c r="C30" s="9">
        <v>60000</v>
      </c>
      <c r="D30" s="9"/>
      <c r="E30" s="9"/>
    </row>
    <row r="31" spans="2:5" s="8" customFormat="1" ht="15" customHeight="1" x14ac:dyDescent="0.15">
      <c r="B31" s="6" t="s">
        <v>30</v>
      </c>
      <c r="C31" s="9">
        <f>14000*12+300*12*30</f>
        <v>276000</v>
      </c>
      <c r="D31" s="9"/>
      <c r="E31" s="9"/>
    </row>
    <row r="32" spans="2:5" s="8" customFormat="1" ht="15" customHeight="1" x14ac:dyDescent="0.15">
      <c r="B32" s="6" t="s">
        <v>13</v>
      </c>
      <c r="C32" s="9">
        <v>50000</v>
      </c>
      <c r="D32" s="9"/>
      <c r="E32" s="9"/>
    </row>
    <row r="33" spans="2:7" s="8" customFormat="1" ht="15" customHeight="1" x14ac:dyDescent="0.15">
      <c r="B33" s="6" t="s">
        <v>45</v>
      </c>
      <c r="C33" s="9">
        <v>360000</v>
      </c>
      <c r="D33" s="9"/>
      <c r="E33" s="9"/>
    </row>
    <row r="34" spans="2:7" s="8" customFormat="1" ht="15" customHeight="1" x14ac:dyDescent="0.15">
      <c r="B34" s="6" t="s">
        <v>16</v>
      </c>
      <c r="C34" s="9">
        <f>21000*12</f>
        <v>252000</v>
      </c>
      <c r="D34" s="9"/>
      <c r="E34" s="9"/>
      <c r="G34" s="8" t="s">
        <v>25</v>
      </c>
    </row>
    <row r="35" spans="2:7" s="8" customFormat="1" ht="15" customHeight="1" x14ac:dyDescent="0.15">
      <c r="B35" s="6" t="s">
        <v>18</v>
      </c>
      <c r="C35" s="9">
        <f>37000*12</f>
        <v>444000</v>
      </c>
      <c r="D35" s="9"/>
      <c r="E35" s="9"/>
    </row>
    <row r="36" spans="2:7" s="8" customFormat="1" ht="15" customHeight="1" x14ac:dyDescent="0.15">
      <c r="B36" s="6" t="s">
        <v>31</v>
      </c>
      <c r="C36" s="9">
        <v>1450000</v>
      </c>
      <c r="D36" s="9"/>
      <c r="E36" s="9"/>
    </row>
    <row r="37" spans="2:7" s="8" customFormat="1" ht="15" customHeight="1" x14ac:dyDescent="0.15">
      <c r="B37" s="6" t="s">
        <v>32</v>
      </c>
      <c r="C37" s="9">
        <v>80000</v>
      </c>
      <c r="D37" s="9"/>
      <c r="E37" s="9"/>
    </row>
    <row r="38" spans="2:7" s="8" customFormat="1" ht="15" customHeight="1" x14ac:dyDescent="0.15">
      <c r="B38" s="6" t="s">
        <v>33</v>
      </c>
      <c r="C38" s="9">
        <v>5000</v>
      </c>
      <c r="D38" s="9"/>
      <c r="E38" s="9"/>
    </row>
    <row r="39" spans="2:7" s="8" customFormat="1" ht="15" customHeight="1" x14ac:dyDescent="0.15">
      <c r="B39" s="6" t="s">
        <v>34</v>
      </c>
      <c r="C39" s="9">
        <f>287000+126000+70000+25000</f>
        <v>508000</v>
      </c>
      <c r="D39" s="9"/>
      <c r="E39" s="9"/>
    </row>
    <row r="40" spans="2:7" s="8" customFormat="1" ht="15" customHeight="1" x14ac:dyDescent="0.15">
      <c r="B40" s="6" t="s">
        <v>19</v>
      </c>
      <c r="C40" s="9">
        <v>150000</v>
      </c>
      <c r="D40" s="9"/>
      <c r="E40" s="9"/>
    </row>
    <row r="41" spans="2:7" s="8" customFormat="1" ht="15" customHeight="1" x14ac:dyDescent="0.15">
      <c r="B41" s="6" t="s">
        <v>35</v>
      </c>
      <c r="C41" s="9">
        <v>30000</v>
      </c>
      <c r="D41" s="9"/>
      <c r="E41" s="9"/>
    </row>
    <row r="42" spans="2:7" s="8" customFormat="1" ht="15" customHeight="1" x14ac:dyDescent="0.15">
      <c r="B42" s="6" t="s">
        <v>51</v>
      </c>
      <c r="C42" s="9">
        <v>5000</v>
      </c>
      <c r="D42" s="9"/>
      <c r="E42" s="9"/>
    </row>
    <row r="43" spans="2:7" s="8" customFormat="1" ht="15" customHeight="1" x14ac:dyDescent="0.15">
      <c r="B43" s="6" t="s">
        <v>17</v>
      </c>
      <c r="C43" s="9">
        <f>43000*12+120000+50000</f>
        <v>686000</v>
      </c>
      <c r="D43" s="9"/>
      <c r="E43" s="9"/>
    </row>
    <row r="44" spans="2:7" s="8" customFormat="1" ht="15" customHeight="1" x14ac:dyDescent="0.15">
      <c r="B44" s="6" t="s">
        <v>36</v>
      </c>
      <c r="C44" s="9">
        <f>(100000+60000+30000+15000)*12</f>
        <v>2460000</v>
      </c>
      <c r="D44" s="9"/>
      <c r="E44" s="9"/>
    </row>
    <row r="45" spans="2:7" s="8" customFormat="1" ht="15" customHeight="1" x14ac:dyDescent="0.15">
      <c r="B45" s="6" t="s">
        <v>37</v>
      </c>
      <c r="C45" s="9">
        <v>235000</v>
      </c>
      <c r="D45" s="9"/>
      <c r="E45" s="9"/>
    </row>
    <row r="46" spans="2:7" s="8" customFormat="1" ht="15" customHeight="1" x14ac:dyDescent="0.15">
      <c r="B46" s="6" t="s">
        <v>46</v>
      </c>
      <c r="C46" s="9">
        <v>40000</v>
      </c>
      <c r="D46" s="9"/>
      <c r="E46" s="9"/>
    </row>
    <row r="47" spans="2:7" s="8" customFormat="1" ht="15" customHeight="1" x14ac:dyDescent="0.15">
      <c r="B47" s="6" t="s">
        <v>20</v>
      </c>
      <c r="C47" s="11">
        <v>50000</v>
      </c>
      <c r="D47" s="9"/>
      <c r="E47" s="20"/>
    </row>
    <row r="48" spans="2:7" s="8" customFormat="1" ht="15" customHeight="1" x14ac:dyDescent="0.15">
      <c r="B48" s="6" t="s">
        <v>21</v>
      </c>
      <c r="D48" s="16">
        <f>SUM(C30:C47)</f>
        <v>7141000</v>
      </c>
      <c r="E48" s="20"/>
    </row>
    <row r="49" spans="2:5" s="8" customFormat="1" ht="15" customHeight="1" x14ac:dyDescent="0.15">
      <c r="B49" s="6" t="s">
        <v>22</v>
      </c>
      <c r="D49" s="6"/>
      <c r="E49" s="21"/>
    </row>
    <row r="50" spans="2:5" s="8" customFormat="1" ht="15" customHeight="1" x14ac:dyDescent="0.15">
      <c r="B50" s="6" t="s">
        <v>10</v>
      </c>
      <c r="C50" s="11"/>
      <c r="D50" s="9"/>
      <c r="E50" s="20"/>
    </row>
    <row r="51" spans="2:5" s="8" customFormat="1" ht="15" customHeight="1" x14ac:dyDescent="0.15">
      <c r="B51" s="6" t="s">
        <v>26</v>
      </c>
      <c r="C51" s="11">
        <v>0</v>
      </c>
      <c r="D51" s="9"/>
      <c r="E51" s="20"/>
    </row>
    <row r="52" spans="2:5" s="8" customFormat="1" ht="15" customHeight="1" x14ac:dyDescent="0.15">
      <c r="B52" s="6" t="s">
        <v>23</v>
      </c>
      <c r="C52" s="11"/>
      <c r="D52" s="9"/>
      <c r="E52" s="20"/>
    </row>
    <row r="53" spans="2:5" s="8" customFormat="1" ht="15" customHeight="1" x14ac:dyDescent="0.15">
      <c r="B53" s="6" t="s">
        <v>47</v>
      </c>
      <c r="C53" s="11">
        <v>462000</v>
      </c>
      <c r="D53" s="9"/>
      <c r="E53" s="20"/>
    </row>
    <row r="54" spans="2:5" s="8" customFormat="1" ht="15" customHeight="1" x14ac:dyDescent="0.15">
      <c r="B54" s="6" t="s">
        <v>24</v>
      </c>
      <c r="C54" s="17">
        <f>SUM(C51:C53)</f>
        <v>462000</v>
      </c>
      <c r="D54" s="6"/>
      <c r="E54" s="21"/>
    </row>
    <row r="55" spans="2:5" s="8" customFormat="1" ht="15" customHeight="1" x14ac:dyDescent="0.15">
      <c r="B55" s="6" t="s">
        <v>49</v>
      </c>
      <c r="C55" s="11"/>
      <c r="D55" s="16">
        <f>SUM(C51:C53)</f>
        <v>462000</v>
      </c>
      <c r="E55" s="6"/>
    </row>
    <row r="56" spans="2:5" s="8" customFormat="1" ht="15" customHeight="1" x14ac:dyDescent="0.15">
      <c r="B56" s="6" t="s">
        <v>50</v>
      </c>
      <c r="C56" s="11"/>
      <c r="D56" s="22"/>
      <c r="E56" s="20">
        <f>D28+D48+D55</f>
        <v>24178000</v>
      </c>
    </row>
    <row r="57" spans="2:5" s="8" customFormat="1" ht="19.5" customHeight="1" x14ac:dyDescent="0.15">
      <c r="B57" s="18" t="s">
        <v>48</v>
      </c>
      <c r="C57" s="19"/>
      <c r="D57" s="19"/>
      <c r="E57" s="10">
        <f>E21-E56</f>
        <v>322000</v>
      </c>
    </row>
    <row r="58" spans="2:5" x14ac:dyDescent="0.15">
      <c r="B58" s="5"/>
      <c r="C58" s="5"/>
      <c r="D58" s="5"/>
      <c r="E58" s="5"/>
    </row>
    <row r="59" spans="2:5" x14ac:dyDescent="0.15">
      <c r="B59" s="5"/>
      <c r="C59" s="5"/>
      <c r="D59" s="5"/>
      <c r="E59" s="5"/>
    </row>
    <row r="60" spans="2:5" x14ac:dyDescent="0.15">
      <c r="B60" s="5"/>
      <c r="C60" s="5"/>
      <c r="D60" s="5"/>
      <c r="E60" s="5"/>
    </row>
    <row r="61" spans="2:5" x14ac:dyDescent="0.15">
      <c r="B61" s="5"/>
      <c r="C61" s="5"/>
      <c r="D61" s="5"/>
      <c r="E61" s="5"/>
    </row>
    <row r="62" spans="2:5" x14ac:dyDescent="0.15">
      <c r="B62" s="5"/>
      <c r="C62" s="5"/>
      <c r="D62" s="5"/>
      <c r="E62" s="5"/>
    </row>
    <row r="63" spans="2:5" x14ac:dyDescent="0.15">
      <c r="B63" s="5"/>
      <c r="C63" s="5"/>
      <c r="D63" s="5"/>
      <c r="E63" s="5"/>
    </row>
    <row r="64" spans="2:5" x14ac:dyDescent="0.15">
      <c r="B64" s="5"/>
      <c r="C64" s="5"/>
      <c r="D64" s="5"/>
      <c r="E64" s="5"/>
    </row>
    <row r="65" spans="2:5" x14ac:dyDescent="0.15">
      <c r="B65" s="5"/>
      <c r="C65" s="5"/>
      <c r="D65" s="5"/>
      <c r="E65" s="5"/>
    </row>
    <row r="66" spans="2:5" x14ac:dyDescent="0.15">
      <c r="B66" s="5"/>
      <c r="C66" s="5"/>
      <c r="D66" s="5"/>
      <c r="E66" s="5"/>
    </row>
    <row r="67" spans="2:5" x14ac:dyDescent="0.15">
      <c r="B67" s="5"/>
      <c r="C67" s="5"/>
      <c r="D67" s="5"/>
      <c r="E67" s="5"/>
    </row>
    <row r="68" spans="2:5" x14ac:dyDescent="0.15">
      <c r="B68" s="5"/>
      <c r="C68" s="5"/>
      <c r="D68" s="5"/>
      <c r="E68" s="5"/>
    </row>
    <row r="69" spans="2:5" x14ac:dyDescent="0.15">
      <c r="B69" s="5"/>
      <c r="C69" s="5"/>
      <c r="D69" s="5"/>
      <c r="E69" s="5"/>
    </row>
    <row r="70" spans="2:5" x14ac:dyDescent="0.15">
      <c r="B70" s="5"/>
      <c r="C70" s="5"/>
      <c r="D70" s="5"/>
      <c r="E70" s="5"/>
    </row>
    <row r="71" spans="2:5" x14ac:dyDescent="0.15">
      <c r="B71" s="5"/>
      <c r="C71" s="5"/>
      <c r="D71" s="5"/>
      <c r="E71" s="5"/>
    </row>
    <row r="72" spans="2:5" x14ac:dyDescent="0.15">
      <c r="B72" s="5"/>
      <c r="C72" s="5"/>
      <c r="D72" s="5"/>
      <c r="E72" s="5"/>
    </row>
    <row r="73" spans="2:5" x14ac:dyDescent="0.15">
      <c r="B73" s="5"/>
      <c r="C73" s="5"/>
      <c r="D73" s="5"/>
      <c r="E73" s="5"/>
    </row>
    <row r="74" spans="2:5" x14ac:dyDescent="0.15">
      <c r="B74" s="5"/>
      <c r="C74" s="5"/>
      <c r="D74" s="5"/>
      <c r="E74" s="5"/>
    </row>
    <row r="75" spans="2:5" x14ac:dyDescent="0.15">
      <c r="B75" s="2"/>
      <c r="C75" s="2"/>
      <c r="D75" s="2"/>
      <c r="E75" s="2"/>
    </row>
    <row r="76" spans="2:5" x14ac:dyDescent="0.15">
      <c r="B76" s="2"/>
      <c r="C76" s="2"/>
      <c r="D76" s="2"/>
      <c r="E76" s="2"/>
    </row>
    <row r="77" spans="2:5" x14ac:dyDescent="0.15">
      <c r="B77" s="2"/>
      <c r="C77" s="2"/>
      <c r="D77" s="2"/>
      <c r="E77" s="2"/>
    </row>
    <row r="78" spans="2:5" x14ac:dyDescent="0.15">
      <c r="B78" s="2"/>
      <c r="C78" s="2"/>
      <c r="D78" s="2"/>
      <c r="E78" s="2"/>
    </row>
    <row r="79" spans="2:5" x14ac:dyDescent="0.15">
      <c r="B79" s="2"/>
      <c r="C79" s="2"/>
      <c r="D79" s="2"/>
      <c r="E79" s="2"/>
    </row>
    <row r="80" spans="2:5" x14ac:dyDescent="0.15">
      <c r="B80" s="2"/>
      <c r="C80" s="2"/>
      <c r="D80" s="2"/>
      <c r="E80" s="2"/>
    </row>
    <row r="81" spans="2:5" x14ac:dyDescent="0.15">
      <c r="B81" s="2"/>
      <c r="C81" s="2"/>
      <c r="D81" s="2"/>
      <c r="E81" s="2"/>
    </row>
    <row r="82" spans="2:5" x14ac:dyDescent="0.15">
      <c r="B82" s="2"/>
      <c r="C82" s="2"/>
      <c r="D82" s="2"/>
      <c r="E82" s="2"/>
    </row>
    <row r="83" spans="2:5" x14ac:dyDescent="0.15">
      <c r="B83" s="2"/>
      <c r="C83" s="2"/>
      <c r="D83" s="2"/>
      <c r="E83" s="2"/>
    </row>
    <row r="84" spans="2:5" x14ac:dyDescent="0.15">
      <c r="B84" s="2"/>
      <c r="C84" s="2"/>
      <c r="D84" s="2"/>
      <c r="E84" s="2"/>
    </row>
    <row r="85" spans="2:5" x14ac:dyDescent="0.15">
      <c r="B85" s="2"/>
      <c r="C85" s="2"/>
      <c r="D85" s="2"/>
      <c r="E85" s="2"/>
    </row>
    <row r="86" spans="2:5" x14ac:dyDescent="0.15">
      <c r="B86" s="2"/>
      <c r="C86" s="2"/>
      <c r="D86" s="2"/>
      <c r="E86" s="2"/>
    </row>
    <row r="87" spans="2:5" x14ac:dyDescent="0.15">
      <c r="B87" s="2"/>
      <c r="C87" s="2"/>
      <c r="D87" s="2"/>
      <c r="E87" s="2"/>
    </row>
    <row r="88" spans="2:5" x14ac:dyDescent="0.15">
      <c r="B88" s="2"/>
      <c r="C88" s="2"/>
      <c r="D88" s="2"/>
      <c r="E88" s="2"/>
    </row>
    <row r="89" spans="2:5" x14ac:dyDescent="0.15">
      <c r="B89" s="2"/>
      <c r="C89" s="2"/>
      <c r="D89" s="2"/>
      <c r="E89" s="2"/>
    </row>
    <row r="90" spans="2:5" x14ac:dyDescent="0.15">
      <c r="B90" s="2"/>
      <c r="C90" s="2"/>
      <c r="D90" s="2"/>
      <c r="E90" s="2"/>
    </row>
    <row r="91" spans="2:5" x14ac:dyDescent="0.15">
      <c r="B91" s="2"/>
      <c r="C91" s="2"/>
      <c r="D91" s="2"/>
      <c r="E91" s="2"/>
    </row>
    <row r="92" spans="2:5" x14ac:dyDescent="0.15">
      <c r="B92" s="2"/>
      <c r="C92" s="2"/>
      <c r="D92" s="2"/>
      <c r="E92" s="2"/>
    </row>
    <row r="93" spans="2:5" x14ac:dyDescent="0.15">
      <c r="B93" s="2"/>
      <c r="C93" s="2"/>
      <c r="D93" s="2"/>
      <c r="E93" s="2"/>
    </row>
    <row r="94" spans="2:5" x14ac:dyDescent="0.15">
      <c r="B94" s="2"/>
      <c r="C94" s="2"/>
      <c r="D94" s="2"/>
      <c r="E94" s="2"/>
    </row>
    <row r="95" spans="2:5" x14ac:dyDescent="0.15">
      <c r="B95" s="2"/>
      <c r="C95" s="2"/>
      <c r="D95" s="2"/>
      <c r="E95" s="2"/>
    </row>
    <row r="96" spans="2:5" x14ac:dyDescent="0.15">
      <c r="B96" s="2"/>
      <c r="C96" s="2"/>
      <c r="D96" s="2"/>
      <c r="E96" s="2"/>
    </row>
    <row r="97" spans="2:5" x14ac:dyDescent="0.15">
      <c r="B97" s="2"/>
      <c r="C97" s="2"/>
      <c r="D97" s="2"/>
      <c r="E97" s="2"/>
    </row>
    <row r="98" spans="2:5" x14ac:dyDescent="0.15">
      <c r="B98" s="2"/>
      <c r="C98" s="2"/>
      <c r="D98" s="2"/>
      <c r="E98" s="2"/>
    </row>
    <row r="99" spans="2:5" x14ac:dyDescent="0.15">
      <c r="B99" s="2"/>
      <c r="C99" s="2"/>
      <c r="D99" s="2"/>
      <c r="E99" s="2"/>
    </row>
    <row r="100" spans="2:5" x14ac:dyDescent="0.15">
      <c r="B100" s="2"/>
      <c r="C100" s="2"/>
      <c r="D100" s="2"/>
      <c r="E100" s="2"/>
    </row>
    <row r="101" spans="2:5" x14ac:dyDescent="0.15">
      <c r="B101" s="2"/>
      <c r="C101" s="2"/>
      <c r="D101" s="2"/>
      <c r="E101" s="2"/>
    </row>
    <row r="102" spans="2:5" x14ac:dyDescent="0.15">
      <c r="B102" s="2"/>
      <c r="C102" s="2"/>
      <c r="D102" s="2"/>
      <c r="E102" s="2"/>
    </row>
    <row r="103" spans="2:5" x14ac:dyDescent="0.15">
      <c r="B103" s="2"/>
      <c r="C103" s="2"/>
      <c r="D103" s="2"/>
      <c r="E103" s="2"/>
    </row>
    <row r="104" spans="2:5" x14ac:dyDescent="0.15">
      <c r="B104" s="2"/>
      <c r="C104" s="2"/>
      <c r="D104" s="2"/>
      <c r="E104" s="2"/>
    </row>
    <row r="105" spans="2:5" x14ac:dyDescent="0.15">
      <c r="B105" s="2"/>
      <c r="C105" s="2"/>
      <c r="D105" s="2"/>
      <c r="E105" s="2"/>
    </row>
    <row r="106" spans="2:5" x14ac:dyDescent="0.15">
      <c r="B106" s="2"/>
      <c r="C106" s="2"/>
      <c r="D106" s="2"/>
      <c r="E106" s="2"/>
    </row>
    <row r="107" spans="2:5" x14ac:dyDescent="0.15">
      <c r="B107" s="2"/>
      <c r="C107" s="2"/>
      <c r="D107" s="2"/>
      <c r="E107" s="2"/>
    </row>
    <row r="108" spans="2:5" x14ac:dyDescent="0.15">
      <c r="B108" s="2"/>
      <c r="C108" s="2"/>
      <c r="D108" s="2"/>
      <c r="E108" s="2"/>
    </row>
    <row r="109" spans="2:5" x14ac:dyDescent="0.15">
      <c r="B109" s="2"/>
      <c r="C109" s="2"/>
      <c r="D109" s="2"/>
      <c r="E109" s="2"/>
    </row>
    <row r="110" spans="2:5" x14ac:dyDescent="0.15">
      <c r="B110" s="2"/>
      <c r="C110" s="2"/>
      <c r="D110" s="2"/>
      <c r="E110" s="2"/>
    </row>
    <row r="111" spans="2:5" x14ac:dyDescent="0.15">
      <c r="B111" s="2"/>
      <c r="C111" s="2"/>
      <c r="D111" s="2"/>
      <c r="E111" s="2"/>
    </row>
    <row r="112" spans="2:5" x14ac:dyDescent="0.15">
      <c r="B112" s="2"/>
      <c r="C112" s="2"/>
      <c r="D112" s="2"/>
      <c r="E112" s="2"/>
    </row>
    <row r="113" spans="2:5" x14ac:dyDescent="0.15">
      <c r="B113" s="2"/>
      <c r="C113" s="2"/>
      <c r="D113" s="2"/>
      <c r="E113" s="2"/>
    </row>
    <row r="114" spans="2:5" x14ac:dyDescent="0.15">
      <c r="B114" s="2"/>
      <c r="C114" s="2"/>
      <c r="D114" s="2"/>
      <c r="E114" s="2"/>
    </row>
    <row r="115" spans="2:5" x14ac:dyDescent="0.15">
      <c r="B115" s="2"/>
      <c r="C115" s="2"/>
      <c r="D115" s="2"/>
      <c r="E115" s="2"/>
    </row>
    <row r="116" spans="2:5" x14ac:dyDescent="0.15">
      <c r="B116" s="2"/>
      <c r="C116" s="2"/>
      <c r="D116" s="2"/>
      <c r="E116" s="2"/>
    </row>
    <row r="117" spans="2:5" x14ac:dyDescent="0.15">
      <c r="B117" s="2"/>
      <c r="C117" s="2"/>
      <c r="D117" s="2"/>
      <c r="E117" s="2"/>
    </row>
    <row r="118" spans="2:5" x14ac:dyDescent="0.15">
      <c r="B118" s="2"/>
      <c r="C118" s="2"/>
      <c r="D118" s="2"/>
      <c r="E118" s="2"/>
    </row>
    <row r="119" spans="2:5" x14ac:dyDescent="0.15">
      <c r="B119" s="2"/>
      <c r="C119" s="2"/>
      <c r="D119" s="2"/>
      <c r="E119" s="2"/>
    </row>
    <row r="120" spans="2:5" x14ac:dyDescent="0.15">
      <c r="B120" s="2"/>
      <c r="C120" s="2"/>
      <c r="D120" s="2"/>
      <c r="E120" s="2"/>
    </row>
    <row r="121" spans="2:5" x14ac:dyDescent="0.15">
      <c r="B121" s="2"/>
      <c r="C121" s="2"/>
      <c r="D121" s="2"/>
      <c r="E121" s="2"/>
    </row>
    <row r="122" spans="2:5" x14ac:dyDescent="0.15">
      <c r="B122" s="2"/>
      <c r="C122" s="2"/>
      <c r="D122" s="2"/>
      <c r="E122" s="2"/>
    </row>
    <row r="123" spans="2:5" x14ac:dyDescent="0.15">
      <c r="B123" s="2"/>
      <c r="C123" s="2"/>
      <c r="D123" s="2"/>
      <c r="E123" s="2"/>
    </row>
    <row r="124" spans="2:5" x14ac:dyDescent="0.15">
      <c r="B124" s="2"/>
      <c r="C124" s="2"/>
      <c r="D124" s="2"/>
      <c r="E124" s="2"/>
    </row>
    <row r="125" spans="2:5" x14ac:dyDescent="0.15">
      <c r="B125" s="2"/>
      <c r="C125" s="2"/>
      <c r="D125" s="2"/>
      <c r="E125" s="2"/>
    </row>
    <row r="126" spans="2:5" x14ac:dyDescent="0.15">
      <c r="B126" s="2"/>
      <c r="C126" s="2"/>
      <c r="D126" s="2"/>
      <c r="E126" s="2"/>
    </row>
    <row r="127" spans="2:5" x14ac:dyDescent="0.15">
      <c r="B127" s="2"/>
      <c r="C127" s="2"/>
      <c r="D127" s="2"/>
      <c r="E127" s="2"/>
    </row>
    <row r="128" spans="2:5" x14ac:dyDescent="0.15">
      <c r="B128" s="2"/>
      <c r="C128" s="2"/>
      <c r="D128" s="2"/>
      <c r="E128" s="2"/>
    </row>
    <row r="129" spans="2:5" x14ac:dyDescent="0.15">
      <c r="B129" s="2"/>
      <c r="C129" s="2"/>
      <c r="D129" s="2"/>
      <c r="E129" s="2"/>
    </row>
    <row r="130" spans="2:5" x14ac:dyDescent="0.15">
      <c r="B130" s="2"/>
      <c r="C130" s="2"/>
      <c r="D130" s="2"/>
      <c r="E130" s="2"/>
    </row>
    <row r="131" spans="2:5" x14ac:dyDescent="0.15">
      <c r="B131" s="2"/>
      <c r="C131" s="2"/>
      <c r="D131" s="2"/>
      <c r="E131" s="2"/>
    </row>
    <row r="132" spans="2:5" x14ac:dyDescent="0.15">
      <c r="B132" s="2"/>
      <c r="C132" s="2"/>
      <c r="D132" s="2"/>
      <c r="E132" s="2"/>
    </row>
    <row r="133" spans="2:5" x14ac:dyDescent="0.15">
      <c r="B133" s="2"/>
      <c r="C133" s="2"/>
      <c r="D133" s="2"/>
      <c r="E133" s="2"/>
    </row>
    <row r="134" spans="2:5" x14ac:dyDescent="0.15">
      <c r="B134" s="2"/>
      <c r="C134" s="2"/>
      <c r="D134" s="2"/>
      <c r="E134" s="2"/>
    </row>
    <row r="135" spans="2:5" x14ac:dyDescent="0.15">
      <c r="B135" s="2"/>
      <c r="C135" s="2"/>
      <c r="D135" s="2"/>
      <c r="E135" s="2"/>
    </row>
    <row r="136" spans="2:5" x14ac:dyDescent="0.15">
      <c r="B136" s="2"/>
      <c r="C136" s="2"/>
      <c r="D136" s="2"/>
      <c r="E136" s="2"/>
    </row>
    <row r="137" spans="2:5" x14ac:dyDescent="0.15">
      <c r="B137" s="2"/>
      <c r="C137" s="2"/>
      <c r="D137" s="2"/>
      <c r="E137" s="2"/>
    </row>
    <row r="138" spans="2:5" x14ac:dyDescent="0.15">
      <c r="B138" s="2"/>
      <c r="C138" s="2"/>
      <c r="D138" s="2"/>
      <c r="E138" s="2"/>
    </row>
    <row r="139" spans="2:5" x14ac:dyDescent="0.15">
      <c r="B139" s="2"/>
      <c r="C139" s="2"/>
      <c r="D139" s="2"/>
      <c r="E139" s="2"/>
    </row>
    <row r="140" spans="2:5" x14ac:dyDescent="0.15">
      <c r="B140" s="2"/>
      <c r="C140" s="2"/>
      <c r="D140" s="2"/>
      <c r="E140" s="2"/>
    </row>
    <row r="141" spans="2:5" x14ac:dyDescent="0.15">
      <c r="B141" s="2"/>
      <c r="C141" s="2"/>
      <c r="D141" s="2"/>
      <c r="E141" s="2"/>
    </row>
    <row r="142" spans="2:5" x14ac:dyDescent="0.15">
      <c r="B142" s="2"/>
      <c r="C142" s="2"/>
      <c r="D142" s="2"/>
      <c r="E142" s="2"/>
    </row>
    <row r="143" spans="2:5" x14ac:dyDescent="0.15">
      <c r="B143" s="2"/>
      <c r="C143" s="2"/>
      <c r="D143" s="2"/>
      <c r="E143" s="2"/>
    </row>
    <row r="144" spans="2:5" x14ac:dyDescent="0.15">
      <c r="B144" s="2"/>
      <c r="C144" s="2"/>
      <c r="D144" s="2"/>
      <c r="E144" s="2"/>
    </row>
    <row r="145" spans="2:5" x14ac:dyDescent="0.15">
      <c r="B145" s="2"/>
      <c r="C145" s="2"/>
      <c r="D145" s="2"/>
      <c r="E145" s="2"/>
    </row>
    <row r="146" spans="2:5" x14ac:dyDescent="0.15">
      <c r="B146" s="2"/>
      <c r="C146" s="2"/>
      <c r="D146" s="2"/>
      <c r="E146" s="2"/>
    </row>
    <row r="147" spans="2:5" x14ac:dyDescent="0.15">
      <c r="B147" s="2"/>
      <c r="C147" s="2"/>
      <c r="D147" s="2"/>
      <c r="E147" s="2"/>
    </row>
    <row r="148" spans="2:5" x14ac:dyDescent="0.15">
      <c r="B148" s="2"/>
      <c r="C148" s="2"/>
      <c r="D148" s="2"/>
      <c r="E148" s="2"/>
    </row>
    <row r="149" spans="2:5" x14ac:dyDescent="0.15">
      <c r="B149" s="2"/>
      <c r="C149" s="2"/>
      <c r="D149" s="2"/>
      <c r="E149" s="2"/>
    </row>
    <row r="150" spans="2:5" x14ac:dyDescent="0.15">
      <c r="B150" s="2"/>
      <c r="C150" s="2"/>
      <c r="D150" s="2"/>
      <c r="E150" s="2"/>
    </row>
    <row r="151" spans="2:5" x14ac:dyDescent="0.15">
      <c r="B151" s="2"/>
      <c r="C151" s="2"/>
      <c r="D151" s="2"/>
      <c r="E151" s="2"/>
    </row>
    <row r="152" spans="2:5" x14ac:dyDescent="0.15">
      <c r="B152" s="2"/>
      <c r="C152" s="2"/>
      <c r="D152" s="2"/>
      <c r="E152" s="2"/>
    </row>
    <row r="153" spans="2:5" x14ac:dyDescent="0.15">
      <c r="B153" s="2"/>
      <c r="C153" s="2"/>
      <c r="D153" s="2"/>
      <c r="E153" s="2"/>
    </row>
    <row r="154" spans="2:5" x14ac:dyDescent="0.15">
      <c r="B154" s="2"/>
      <c r="C154" s="2"/>
      <c r="D154" s="2"/>
      <c r="E154" s="2"/>
    </row>
    <row r="155" spans="2:5" x14ac:dyDescent="0.15">
      <c r="B155" s="2"/>
      <c r="C155" s="2"/>
      <c r="D155" s="2"/>
      <c r="E155" s="2"/>
    </row>
    <row r="156" spans="2:5" x14ac:dyDescent="0.15">
      <c r="B156" s="2"/>
      <c r="C156" s="2"/>
      <c r="D156" s="2"/>
      <c r="E156" s="2"/>
    </row>
    <row r="157" spans="2:5" x14ac:dyDescent="0.15">
      <c r="B157" s="2"/>
      <c r="C157" s="2"/>
      <c r="D157" s="2"/>
      <c r="E157" s="2"/>
    </row>
    <row r="158" spans="2:5" x14ac:dyDescent="0.15">
      <c r="B158" s="2"/>
      <c r="C158" s="2"/>
      <c r="D158" s="2"/>
      <c r="E158" s="2"/>
    </row>
    <row r="159" spans="2:5" x14ac:dyDescent="0.15">
      <c r="B159" s="2"/>
      <c r="C159" s="2"/>
      <c r="D159" s="2"/>
      <c r="E159" s="2"/>
    </row>
    <row r="160" spans="2:5" x14ac:dyDescent="0.15">
      <c r="B160" s="2"/>
      <c r="C160" s="2"/>
      <c r="D160" s="2"/>
      <c r="E160" s="2"/>
    </row>
  </sheetData>
  <mergeCells count="4">
    <mergeCell ref="B3:E3"/>
    <mergeCell ref="B4:E4"/>
    <mergeCell ref="A1:E1"/>
    <mergeCell ref="A2:E2"/>
  </mergeCells>
  <phoneticPr fontId="2"/>
  <pageMargins left="0.31496062992125984" right="0.11811023622047245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野上正和</dc:creator>
  <cp:lastModifiedBy>きよし</cp:lastModifiedBy>
  <cp:lastPrinted>2020-06-23T05:33:04Z</cp:lastPrinted>
  <dcterms:created xsi:type="dcterms:W3CDTF">2017-11-17T06:59:02Z</dcterms:created>
  <dcterms:modified xsi:type="dcterms:W3CDTF">2021-06-16T02:53:43Z</dcterms:modified>
</cp:coreProperties>
</file>