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きよし\Desktop\原田\令和4年度　NPO\"/>
    </mc:Choice>
  </mc:AlternateContent>
  <xr:revisionPtr revIDLastSave="0" documentId="13_ncr:1_{6B10440D-7EBF-4ECA-A073-1306B770FE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I8" i="2" l="1"/>
  <c r="N6" i="2"/>
  <c r="N5" i="2"/>
  <c r="N4" i="2"/>
  <c r="N8" i="2" l="1"/>
  <c r="O8" i="2" s="1"/>
  <c r="C40" i="1"/>
  <c r="D42" i="1" l="1"/>
  <c r="D18" i="1"/>
  <c r="E18" i="1" s="1"/>
  <c r="C48" i="1"/>
  <c r="D49" i="1"/>
  <c r="E50" i="1" l="1"/>
  <c r="E51" i="1" s="1"/>
</calcChain>
</file>

<file path=xl/sharedStrings.xml><?xml version="1.0" encoding="utf-8"?>
<sst xmlns="http://schemas.openxmlformats.org/spreadsheetml/2006/main" count="68" uniqueCount="66">
  <si>
    <t>科目</t>
    <rPh sb="0" eb="2">
      <t>カモク</t>
    </rPh>
    <phoneticPr fontId="2"/>
  </si>
  <si>
    <t>金額</t>
    <rPh sb="0" eb="2">
      <t>キンガク</t>
    </rPh>
    <phoneticPr fontId="2"/>
  </si>
  <si>
    <t>Ⅰ　経常収益</t>
    <rPh sb="2" eb="4">
      <t>ケイジョウ</t>
    </rPh>
    <rPh sb="4" eb="6">
      <t>シュウエキ</t>
    </rPh>
    <phoneticPr fontId="2"/>
  </si>
  <si>
    <t>　　　　障がい児（者）及びその保護者に対しての適切な支援事業収益</t>
    <rPh sb="4" eb="5">
      <t>ショウ</t>
    </rPh>
    <rPh sb="7" eb="8">
      <t>ジ</t>
    </rPh>
    <rPh sb="9" eb="10">
      <t>シャ</t>
    </rPh>
    <rPh sb="11" eb="12">
      <t>オヨ</t>
    </rPh>
    <rPh sb="15" eb="18">
      <t>ホゴシャ</t>
    </rPh>
    <rPh sb="19" eb="20">
      <t>タイ</t>
    </rPh>
    <rPh sb="23" eb="25">
      <t>テキセツ</t>
    </rPh>
    <rPh sb="26" eb="28">
      <t>シエン</t>
    </rPh>
    <rPh sb="28" eb="30">
      <t>ジギョウ</t>
    </rPh>
    <rPh sb="30" eb="32">
      <t>シュウエキ</t>
    </rPh>
    <phoneticPr fontId="2"/>
  </si>
  <si>
    <t>　　　　受取利息</t>
    <rPh sb="4" eb="6">
      <t>ウケトリ</t>
    </rPh>
    <rPh sb="6" eb="8">
      <t>リソク</t>
    </rPh>
    <phoneticPr fontId="2"/>
  </si>
  <si>
    <t>　　4　その他収益</t>
    <rPh sb="6" eb="7">
      <t>タ</t>
    </rPh>
    <rPh sb="7" eb="9">
      <t>シュウエキ</t>
    </rPh>
    <phoneticPr fontId="2"/>
  </si>
  <si>
    <t>　　　　雑収益</t>
    <rPh sb="4" eb="5">
      <t>ザツ</t>
    </rPh>
    <rPh sb="5" eb="7">
      <t>シュウエキ</t>
    </rPh>
    <phoneticPr fontId="2"/>
  </si>
  <si>
    <t>　　経常収益計</t>
    <rPh sb="2" eb="4">
      <t>ケイジョウ</t>
    </rPh>
    <rPh sb="4" eb="6">
      <t>シュウエキ</t>
    </rPh>
    <rPh sb="6" eb="7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</si>
  <si>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</si>
  <si>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　1　事業費</t>
    <rPh sb="4" eb="7">
      <t>ジギョウヒ</t>
    </rPh>
    <phoneticPr fontId="2"/>
  </si>
  <si>
    <t>　　　　（１）　人件費</t>
    <rPh sb="8" eb="11">
      <t>ジンケンヒ</t>
    </rPh>
    <phoneticPr fontId="2"/>
  </si>
  <si>
    <t>　　　　　　　　給料手当</t>
    <rPh sb="8" eb="10">
      <t>キュウリョウ</t>
    </rPh>
    <rPh sb="10" eb="12">
      <t>テアテ</t>
    </rPh>
    <phoneticPr fontId="2"/>
  </si>
  <si>
    <t>　　　　　　　　法定福利費</t>
    <rPh sb="8" eb="10">
      <t>ホウテイ</t>
    </rPh>
    <rPh sb="10" eb="12">
      <t>フクリ</t>
    </rPh>
    <rPh sb="12" eb="13">
      <t>ヒ</t>
    </rPh>
    <phoneticPr fontId="2"/>
  </si>
  <si>
    <t>　　　　　　　　福利厚生費</t>
    <rPh sb="8" eb="10">
      <t>フクリ</t>
    </rPh>
    <rPh sb="10" eb="13">
      <t>コウセイヒ</t>
    </rPh>
    <phoneticPr fontId="2"/>
  </si>
  <si>
    <t>　　　　　　　　人件費計</t>
    <rPh sb="8" eb="11">
      <t>ジンケンヒ</t>
    </rPh>
    <rPh sb="11" eb="12">
      <t>ケイ</t>
    </rPh>
    <phoneticPr fontId="2"/>
  </si>
  <si>
    <t>　　　　（２）　その他経費</t>
    <rPh sb="10" eb="11">
      <t>タ</t>
    </rPh>
    <rPh sb="11" eb="13">
      <t>ケイヒ</t>
    </rPh>
    <phoneticPr fontId="2"/>
  </si>
  <si>
    <t>　　　　　　　　水道光熱費</t>
    <rPh sb="8" eb="10">
      <t>スイドウ</t>
    </rPh>
    <rPh sb="10" eb="13">
      <t>コウネツヒ</t>
    </rPh>
    <phoneticPr fontId="2"/>
  </si>
  <si>
    <t>　　　　　　　　車両費</t>
    <rPh sb="8" eb="10">
      <t>シャリョウ</t>
    </rPh>
    <rPh sb="10" eb="11">
      <t>ヒ</t>
    </rPh>
    <phoneticPr fontId="2"/>
  </si>
  <si>
    <t>　　　　　　　　旅費交通費</t>
    <rPh sb="8" eb="10">
      <t>リョヒ</t>
    </rPh>
    <rPh sb="10" eb="13">
      <t>コウツウヒ</t>
    </rPh>
    <phoneticPr fontId="2"/>
  </si>
  <si>
    <t>　　　　　　　　通信費</t>
    <rPh sb="8" eb="11">
      <t>ツウシンヒ</t>
    </rPh>
    <phoneticPr fontId="2"/>
  </si>
  <si>
    <t>　　　　　　　　雑費</t>
    <rPh sb="8" eb="10">
      <t>ザッピ</t>
    </rPh>
    <phoneticPr fontId="2"/>
  </si>
  <si>
    <t>　　　　　　　その他経費計</t>
    <rPh sb="9" eb="10">
      <t>タ</t>
    </rPh>
    <rPh sb="10" eb="12">
      <t>ケイヒ</t>
    </rPh>
    <rPh sb="12" eb="13">
      <t>ケイ</t>
    </rPh>
    <phoneticPr fontId="2"/>
  </si>
  <si>
    <t>　　2　管理費</t>
    <rPh sb="4" eb="7">
      <t>カンリヒ</t>
    </rPh>
    <phoneticPr fontId="2"/>
  </si>
  <si>
    <t>　　　　　　その他経費計</t>
    <rPh sb="8" eb="9">
      <t>タ</t>
    </rPh>
    <rPh sb="9" eb="11">
      <t>ケイヒ</t>
    </rPh>
    <rPh sb="11" eb="12">
      <t>ケイ</t>
    </rPh>
    <phoneticPr fontId="2"/>
  </si>
  <si>
    <t>　　</t>
    <phoneticPr fontId="2"/>
  </si>
  <si>
    <t>　　　　　　　人件費計</t>
    <rPh sb="7" eb="10">
      <t>ジンケンヒ</t>
    </rPh>
    <rPh sb="10" eb="11">
      <t>ケイ</t>
    </rPh>
    <phoneticPr fontId="2"/>
  </si>
  <si>
    <t>　　　　障がい児（者）と地域住民との交流事業とボランティアの育成事業</t>
    <rPh sb="4" eb="5">
      <t>ショウ</t>
    </rPh>
    <rPh sb="7" eb="8">
      <t>ジ</t>
    </rPh>
    <rPh sb="9" eb="10">
      <t>シャ</t>
    </rPh>
    <rPh sb="12" eb="14">
      <t>チイキ</t>
    </rPh>
    <rPh sb="14" eb="16">
      <t>ジュウミン</t>
    </rPh>
    <rPh sb="18" eb="20">
      <t>コウリュウ</t>
    </rPh>
    <rPh sb="20" eb="22">
      <t>ジギョウ</t>
    </rPh>
    <rPh sb="30" eb="32">
      <t>イクセイ</t>
    </rPh>
    <rPh sb="32" eb="34">
      <t>ジギョウ</t>
    </rPh>
    <phoneticPr fontId="2"/>
  </si>
  <si>
    <t>　　　　　　　　賞与</t>
    <rPh sb="8" eb="10">
      <t>ショウヨ</t>
    </rPh>
    <phoneticPr fontId="2"/>
  </si>
  <si>
    <t>　　　　　　　　宣伝広告費</t>
    <rPh sb="8" eb="10">
      <t>センデン</t>
    </rPh>
    <rPh sb="10" eb="13">
      <t>コウコクヒ</t>
    </rPh>
    <phoneticPr fontId="2"/>
  </si>
  <si>
    <t>　　　　　　　　給食食材費</t>
    <rPh sb="8" eb="10">
      <t>キュウショク</t>
    </rPh>
    <rPh sb="10" eb="12">
      <t>ショクザイ</t>
    </rPh>
    <rPh sb="12" eb="13">
      <t>ヒ</t>
    </rPh>
    <phoneticPr fontId="2"/>
  </si>
  <si>
    <t>　　　　　　　　支払手数料</t>
    <rPh sb="8" eb="10">
      <t>シハラ</t>
    </rPh>
    <rPh sb="10" eb="13">
      <t>テスウリョウ</t>
    </rPh>
    <phoneticPr fontId="2"/>
  </si>
  <si>
    <t>　　　　　　　　租税公課</t>
    <rPh sb="8" eb="10">
      <t>ソゼイ</t>
    </rPh>
    <rPh sb="10" eb="12">
      <t>コウカ</t>
    </rPh>
    <phoneticPr fontId="2"/>
  </si>
  <si>
    <t>　　　　　　　　保険料</t>
    <rPh sb="8" eb="11">
      <t>ホケンリョウ</t>
    </rPh>
    <phoneticPr fontId="2"/>
  </si>
  <si>
    <t>　　　　　　　　地代家賃</t>
    <rPh sb="8" eb="12">
      <t>チダイヤチン</t>
    </rPh>
    <phoneticPr fontId="2"/>
  </si>
  <si>
    <t>　　　　　　　　　　　　　　　　　　　　　　　　　　　　　　　　　　　　　　　　　　　　　　　　　　　　　　　　　　　　　　</t>
    <phoneticPr fontId="2"/>
  </si>
  <si>
    <t>　　1　事業収益</t>
    <rPh sb="4" eb="6">
      <t>ジギョウ</t>
    </rPh>
    <rPh sb="6" eb="8">
      <t>シュウエキ</t>
    </rPh>
    <phoneticPr fontId="2"/>
  </si>
  <si>
    <t>　　　　児童福祉法に基づく障害児通所支援事業収益</t>
    <rPh sb="4" eb="6">
      <t>ジドウ</t>
    </rPh>
    <rPh sb="6" eb="8">
      <t>フクシ</t>
    </rPh>
    <rPh sb="8" eb="9">
      <t>ホウ</t>
    </rPh>
    <rPh sb="10" eb="11">
      <t>モト</t>
    </rPh>
    <rPh sb="13" eb="15">
      <t>ショウガイ</t>
    </rPh>
    <rPh sb="15" eb="16">
      <t>ジ</t>
    </rPh>
    <rPh sb="16" eb="18">
      <t>ツウショ</t>
    </rPh>
    <rPh sb="18" eb="20">
      <t>シエン</t>
    </rPh>
    <rPh sb="20" eb="22">
      <t>ジギョウ</t>
    </rPh>
    <rPh sb="22" eb="24">
      <t>シュウエキ</t>
    </rPh>
    <phoneticPr fontId="2"/>
  </si>
  <si>
    <t>　　　　　　　放課後等デイサービス</t>
    <rPh sb="0" eb="17">
      <t>ホイクショトウホウモンシエン</t>
    </rPh>
    <phoneticPr fontId="2"/>
  </si>
  <si>
    <t>　　　　助成金</t>
    <rPh sb="4" eb="7">
      <t>ジョセイキン</t>
    </rPh>
    <phoneticPr fontId="2"/>
  </si>
  <si>
    <t>　　　　　　　　消耗品費</t>
    <rPh sb="8" eb="11">
      <t>ショウモウヒン</t>
    </rPh>
    <rPh sb="11" eb="12">
      <t>ヒ</t>
    </rPh>
    <phoneticPr fontId="2"/>
  </si>
  <si>
    <t>　　　　　　　支払手数料</t>
    <rPh sb="7" eb="9">
      <t>シハライ</t>
    </rPh>
    <rPh sb="9" eb="12">
      <t>テスウリョウ</t>
    </rPh>
    <phoneticPr fontId="2"/>
  </si>
  <si>
    <t>　当期経常増減</t>
    <rPh sb="1" eb="3">
      <t>トウキ</t>
    </rPh>
    <rPh sb="3" eb="5">
      <t>ケイジョウ</t>
    </rPh>
    <rPh sb="5" eb="7">
      <t>ゾウゲン</t>
    </rPh>
    <phoneticPr fontId="2"/>
  </si>
  <si>
    <t>　　　　　　　管理費計</t>
    <rPh sb="7" eb="10">
      <t>カンリヒ</t>
    </rPh>
    <rPh sb="10" eb="11">
      <t>ケイ</t>
    </rPh>
    <phoneticPr fontId="2"/>
  </si>
  <si>
    <t>　経常費用計</t>
    <rPh sb="1" eb="3">
      <t>ケイジョウ</t>
    </rPh>
    <rPh sb="3" eb="5">
      <t>ヒヨウ</t>
    </rPh>
    <rPh sb="5" eb="6">
      <t>ケイ</t>
    </rPh>
    <phoneticPr fontId="2"/>
  </si>
  <si>
    <t>　　　　　　　　　　　　　　　　　　　　　　　　　　　　　　　　　　　　　　　特定非営利活動法人いんくるプラス　（単位：円）</t>
    <rPh sb="39" eb="41">
      <t>トクテイ</t>
    </rPh>
    <rPh sb="41" eb="42">
      <t>ヒ</t>
    </rPh>
    <rPh sb="42" eb="44">
      <t>エイリ</t>
    </rPh>
    <rPh sb="44" eb="46">
      <t>カツドウ</t>
    </rPh>
    <rPh sb="46" eb="48">
      <t>ホウジン</t>
    </rPh>
    <phoneticPr fontId="2"/>
  </si>
  <si>
    <t>　　　　障害者総合支援法に基づく障がい福祉サービス事業収益</t>
    <rPh sb="4" eb="7">
      <t>ショウガイシャ</t>
    </rPh>
    <rPh sb="7" eb="9">
      <t>ソウゴウ</t>
    </rPh>
    <rPh sb="9" eb="12">
      <t>シエンホウ</t>
    </rPh>
    <rPh sb="13" eb="14">
      <t>モト</t>
    </rPh>
    <rPh sb="16" eb="17">
      <t>ショウ</t>
    </rPh>
    <rPh sb="19" eb="21">
      <t>フクシ</t>
    </rPh>
    <rPh sb="25" eb="27">
      <t>ジギョウ</t>
    </rPh>
    <rPh sb="27" eb="29">
      <t>シュウエキ</t>
    </rPh>
    <phoneticPr fontId="2"/>
  </si>
  <si>
    <t>　　　　　　　生活介護事業</t>
    <rPh sb="7" eb="13">
      <t>セイカツカイゴジギョウ</t>
    </rPh>
    <phoneticPr fontId="2"/>
  </si>
  <si>
    <t>令和５年度　活動予算書</t>
    <rPh sb="0" eb="2">
      <t>レイワ</t>
    </rPh>
    <rPh sb="3" eb="5">
      <t>ネンド</t>
    </rPh>
    <rPh sb="6" eb="7">
      <t>カツ</t>
    </rPh>
    <rPh sb="7" eb="8">
      <t>ドウ</t>
    </rPh>
    <rPh sb="8" eb="10">
      <t>ヨサン</t>
    </rPh>
    <rPh sb="10" eb="11">
      <t>ショ</t>
    </rPh>
    <phoneticPr fontId="2"/>
  </si>
  <si>
    <t>令和５年４月１日から令和６年３月３１日まで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</si>
  <si>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</si>
  <si>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</si>
  <si>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</si>
  <si>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</si>
  <si>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</si>
  <si>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</si>
  <si>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</si>
  <si>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</si>
  <si>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</si>
  <si>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</si>
  <si>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</si>
  <si>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</si>
  <si>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生活介護</t>
    <rPh sb="0" eb="4">
      <t>セイカツカイゴ</t>
    </rPh>
    <phoneticPr fontId="2"/>
  </si>
  <si>
    <t>デイ</t>
    <phoneticPr fontId="2"/>
  </si>
  <si>
    <t>ヘルプ</t>
    <phoneticPr fontId="2"/>
  </si>
  <si>
    <t>　　　　　　　　減価償却費</t>
    <rPh sb="8" eb="13">
      <t>ゲンカショウキャクヒ</t>
    </rPh>
    <phoneticPr fontId="2"/>
  </si>
  <si>
    <t>　　　　　　　　諸会費</t>
    <rPh sb="8" eb="11">
      <t>ショカイヒ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</si>
</sst>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6" xfId="1" applyFont="1" applyFill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topLeftCell="A20" zoomScaleNormal="100" workbookViewId="0">
      <selection activeCell="B43" sqref="B43"/>
    </sheetView>
  </sheetViews>
  <sheetFormatPr defaultRowHeight="13.5" x14ac:dyDescent="0.15"/>
  <cols>
    <col min="1" max="1" width="4.375" customWidth="1"/>
    <col min="2" max="2" width="50.5" customWidth="1"/>
    <col min="3" max="4" width="13" customWidth="1"/>
    <col min="5" max="5" width="18" customWidth="1"/>
  </cols>
  <sheetData>
    <row r="1" spans="1:6" ht="18.75" customHeight="1" x14ac:dyDescent="0.15">
      <c r="A1" s="24" t="s">
        <v>47</v>
      </c>
      <c r="B1" s="24"/>
      <c r="C1" s="24"/>
      <c r="D1" s="24"/>
      <c r="E1" s="24"/>
      <c r="F1" s="1"/>
    </row>
    <row r="2" spans="1:6" ht="19.5" customHeight="1" x14ac:dyDescent="0.15">
      <c r="A2" s="23" t="s">
        <v>48</v>
      </c>
      <c r="B2" s="23"/>
      <c r="C2" s="23"/>
      <c r="D2" s="23"/>
      <c r="E2" s="23"/>
      <c r="F2" s="1"/>
    </row>
    <row r="3" spans="1:6" x14ac:dyDescent="0.15">
      <c r="B3" s="23" t="s">
        <v>44</v>
      </c>
      <c r="C3" s="23"/>
      <c r="D3" s="23"/>
      <c r="E3" s="23"/>
    </row>
    <row r="4" spans="1:6" ht="6.75" customHeight="1" x14ac:dyDescent="0.15">
      <c r="B4" s="23" t="s">
        <v>34</v>
      </c>
      <c r="C4" s="23"/>
      <c r="D4" s="23"/>
      <c r="E4" s="23"/>
    </row>
    <row r="5" spans="1:6" ht="15" customHeight="1" x14ac:dyDescent="0.15">
      <c r="B5" s="2" t="s">
        <v>0</v>
      </c>
      <c r="C5" s="10" t="s">
        <v>1</v>
      </c>
      <c r="D5" s="11"/>
      <c r="E5" s="12"/>
    </row>
    <row r="6" spans="1:6" s="4" customFormat="1" ht="15" customHeight="1" x14ac:dyDescent="0.15">
      <c r="B6" s="3" t="s">
        <v>2</v>
      </c>
      <c r="C6" s="3"/>
      <c r="D6" s="3"/>
      <c r="E6" s="3"/>
    </row>
    <row r="7" spans="1:6" s="4" customFormat="1" ht="15" customHeight="1" x14ac:dyDescent="0.15">
      <c r="B7" s="6" t="s">
        <v>35</v>
      </c>
      <c r="C7" s="7"/>
      <c r="D7" s="7"/>
      <c r="E7" s="7"/>
    </row>
    <row r="8" spans="1:6" s="4" customFormat="1" ht="15" customHeight="1" x14ac:dyDescent="0.15">
      <c r="B8" s="6" t="s">
        <v>36</v>
      </c>
      <c r="C8" s="7"/>
      <c r="D8" s="7"/>
      <c r="E8" s="7"/>
    </row>
    <row r="9" spans="1:6" s="4" customFormat="1" ht="15" customHeight="1" x14ac:dyDescent="0.15">
      <c r="B9" s="6" t="s">
        <v>37</v>
      </c>
      <c r="C9" s="7">
        <v>18100000</v>
      </c>
      <c r="D9" s="7"/>
      <c r="E9" s="7"/>
    </row>
    <row r="10" spans="1:6" s="4" customFormat="1" ht="15" customHeight="1" x14ac:dyDescent="0.15">
      <c r="B10" s="6" t="s">
        <v>45</v>
      </c>
      <c r="C10" s="7"/>
      <c r="D10" s="7"/>
      <c r="E10" s="7"/>
    </row>
    <row r="11" spans="1:6" s="4" customFormat="1" ht="15" customHeight="1" x14ac:dyDescent="0.15">
      <c r="B11" s="6" t="s">
        <v>46</v>
      </c>
      <c r="C11" s="7">
        <v>18600000</v>
      </c>
      <c r="D11" s="7"/>
      <c r="E11" s="7"/>
    </row>
    <row r="12" spans="1:6" s="4" customFormat="1" ht="15" customHeight="1" x14ac:dyDescent="0.15">
      <c r="B12" s="21" t="s">
        <v>3</v>
      </c>
      <c r="C12" s="7">
        <v>0</v>
      </c>
      <c r="D12" s="7"/>
      <c r="E12" s="7"/>
    </row>
    <row r="13" spans="1:6" s="4" customFormat="1" ht="15" customHeight="1" x14ac:dyDescent="0.15">
      <c r="B13" s="22" t="s">
        <v>26</v>
      </c>
      <c r="C13" s="13">
        <v>0</v>
      </c>
      <c r="D13" s="13"/>
      <c r="E13" s="5"/>
    </row>
    <row r="14" spans="1:6" s="4" customFormat="1" ht="15" customHeight="1" x14ac:dyDescent="0.15">
      <c r="B14" s="5" t="s">
        <v>5</v>
      </c>
      <c r="C14" s="7"/>
      <c r="D14" s="7"/>
      <c r="E14" s="7"/>
    </row>
    <row r="15" spans="1:6" s="4" customFormat="1" ht="15" customHeight="1" x14ac:dyDescent="0.15">
      <c r="B15" s="5" t="s">
        <v>4</v>
      </c>
      <c r="C15" s="7">
        <v>40</v>
      </c>
      <c r="D15" s="7"/>
      <c r="E15" s="7"/>
    </row>
    <row r="16" spans="1:6" s="4" customFormat="1" ht="15" customHeight="1" x14ac:dyDescent="0.15">
      <c r="B16" s="5" t="s">
        <v>6</v>
      </c>
      <c r="C16" s="7">
        <v>570000</v>
      </c>
      <c r="D16" s="7"/>
      <c r="E16" s="7"/>
    </row>
    <row r="17" spans="2:7" s="4" customFormat="1" ht="15" customHeight="1" x14ac:dyDescent="0.15">
      <c r="B17" s="5" t="s">
        <v>38</v>
      </c>
      <c r="C17" s="7"/>
      <c r="D17" s="7"/>
      <c r="E17" s="7"/>
    </row>
    <row r="18" spans="2:7" s="4" customFormat="1" ht="15" customHeight="1" x14ac:dyDescent="0.15">
      <c r="B18" s="5" t="s">
        <v>7</v>
      </c>
      <c r="D18" s="7">
        <f>SUM(C9:C17)</f>
        <v>37270040</v>
      </c>
      <c r="E18" s="7">
        <f>D18</f>
        <v>37270040</v>
      </c>
    </row>
    <row r="19" spans="2:7" s="4" customFormat="1" ht="15" customHeight="1" x14ac:dyDescent="0.15">
      <c r="B19" s="5" t="s">
        <v>8</v>
      </c>
      <c r="C19" s="7"/>
      <c r="D19" s="7"/>
      <c r="E19" s="7"/>
    </row>
    <row r="20" spans="2:7" s="4" customFormat="1" ht="15" customHeight="1" x14ac:dyDescent="0.15">
      <c r="B20" s="5" t="s">
        <v>9</v>
      </c>
      <c r="C20" s="7"/>
      <c r="D20" s="7"/>
      <c r="E20" s="7"/>
    </row>
    <row r="21" spans="2:7" s="4" customFormat="1" ht="15" customHeight="1" x14ac:dyDescent="0.15">
      <c r="B21" s="5" t="s">
        <v>10</v>
      </c>
      <c r="C21" s="7"/>
      <c r="D21" s="7"/>
      <c r="E21" s="7"/>
    </row>
    <row r="22" spans="2:7" s="4" customFormat="1" ht="15" customHeight="1" x14ac:dyDescent="0.15">
      <c r="B22" s="5" t="s">
        <v>11</v>
      </c>
      <c r="C22" s="7">
        <v>21132000</v>
      </c>
      <c r="D22" s="7"/>
      <c r="E22" s="7"/>
    </row>
    <row r="23" spans="2:7" s="4" customFormat="1" ht="15" customHeight="1" x14ac:dyDescent="0.15">
      <c r="B23" s="5" t="s">
        <v>27</v>
      </c>
      <c r="C23" s="7">
        <v>4287000</v>
      </c>
      <c r="D23" s="7"/>
      <c r="E23" s="7"/>
    </row>
    <row r="24" spans="2:7" s="4" customFormat="1" ht="15" customHeight="1" x14ac:dyDescent="0.15">
      <c r="B24" s="5" t="s">
        <v>12</v>
      </c>
      <c r="C24" s="7">
        <v>2960000</v>
      </c>
      <c r="D24" s="7"/>
      <c r="E24" s="7"/>
    </row>
    <row r="25" spans="2:7" s="4" customFormat="1" ht="15" customHeight="1" x14ac:dyDescent="0.15">
      <c r="B25" s="5" t="s">
        <v>14</v>
      </c>
      <c r="C25" s="5"/>
      <c r="D25" s="7">
        <f>SUM(C20:C24)</f>
        <v>28379000</v>
      </c>
      <c r="E25" s="7"/>
    </row>
    <row r="26" spans="2:7" s="4" customFormat="1" ht="15" customHeight="1" x14ac:dyDescent="0.15">
      <c r="B26" s="5" t="s">
        <v>15</v>
      </c>
      <c r="C26" s="7"/>
      <c r="D26" s="7"/>
      <c r="E26" s="7"/>
    </row>
    <row r="27" spans="2:7" s="4" customFormat="1" ht="15" customHeight="1" x14ac:dyDescent="0.15">
      <c r="B27" s="5" t="s">
        <v>28</v>
      </c>
      <c r="C27" s="7">
        <v>75000</v>
      </c>
      <c r="D27" s="7"/>
      <c r="E27" s="7"/>
    </row>
    <row r="28" spans="2:7" s="4" customFormat="1" ht="15" customHeight="1" x14ac:dyDescent="0.15">
      <c r="B28" s="5" t="s">
        <v>29</v>
      </c>
      <c r="C28" s="7">
        <v>560000</v>
      </c>
      <c r="D28" s="7"/>
      <c r="E28" s="7"/>
    </row>
    <row r="29" spans="2:7" s="4" customFormat="1" ht="15" customHeight="1" x14ac:dyDescent="0.15">
      <c r="B29" s="5" t="s">
        <v>13</v>
      </c>
      <c r="C29" s="7">
        <v>80000</v>
      </c>
      <c r="D29" s="7"/>
      <c r="E29" s="7"/>
    </row>
    <row r="30" spans="2:7" s="4" customFormat="1" ht="15" customHeight="1" x14ac:dyDescent="0.15">
      <c r="B30" s="5" t="s">
        <v>64</v>
      </c>
      <c r="C30" s="7">
        <v>970000</v>
      </c>
      <c r="D30" s="7"/>
      <c r="E30" s="7"/>
    </row>
    <row r="31" spans="2:7" s="4" customFormat="1" ht="15" customHeight="1" x14ac:dyDescent="0.15">
      <c r="B31" s="5" t="s">
        <v>39</v>
      </c>
      <c r="C31" s="7">
        <v>360000</v>
      </c>
      <c r="D31" s="7"/>
      <c r="E31" s="7"/>
    </row>
    <row r="32" spans="2:7" s="4" customFormat="1" ht="15" customHeight="1" x14ac:dyDescent="0.15">
      <c r="B32" s="5" t="s">
        <v>16</v>
      </c>
      <c r="C32" s="7">
        <v>300000</v>
      </c>
      <c r="D32" s="7"/>
      <c r="E32" s="7"/>
      <c r="G32" s="4" t="s">
        <v>24</v>
      </c>
    </row>
    <row r="33" spans="2:5" s="4" customFormat="1" ht="15" customHeight="1" x14ac:dyDescent="0.15">
      <c r="B33" s="5" t="s">
        <v>18</v>
      </c>
      <c r="C33" s="7">
        <v>450000</v>
      </c>
      <c r="D33" s="7"/>
      <c r="E33" s="7"/>
    </row>
    <row r="34" spans="2:5" s="4" customFormat="1" ht="15" customHeight="1" x14ac:dyDescent="0.15">
      <c r="B34" s="5" t="s">
        <v>30</v>
      </c>
      <c r="C34" s="7">
        <v>575000</v>
      </c>
      <c r="D34" s="7"/>
      <c r="E34" s="7"/>
    </row>
    <row r="35" spans="2:5" s="4" customFormat="1" ht="15" customHeight="1" x14ac:dyDescent="0.15">
      <c r="B35" s="5" t="s">
        <v>31</v>
      </c>
      <c r="C35" s="7">
        <v>52000</v>
      </c>
      <c r="D35" s="7"/>
      <c r="E35" s="7"/>
    </row>
    <row r="36" spans="2:5" s="4" customFormat="1" ht="15" customHeight="1" x14ac:dyDescent="0.15">
      <c r="B36" s="5" t="s">
        <v>32</v>
      </c>
      <c r="C36" s="7">
        <v>828000</v>
      </c>
      <c r="D36" s="7"/>
      <c r="E36" s="7"/>
    </row>
    <row r="37" spans="2:5" s="4" customFormat="1" ht="15" customHeight="1" x14ac:dyDescent="0.15">
      <c r="B37" s="5" t="s">
        <v>19</v>
      </c>
      <c r="C37" s="7">
        <v>220000</v>
      </c>
      <c r="D37" s="7"/>
      <c r="E37" s="7"/>
    </row>
    <row r="38" spans="2:5" s="4" customFormat="1" ht="15" customHeight="1" x14ac:dyDescent="0.15">
      <c r="B38" s="5" t="s">
        <v>65</v>
      </c>
      <c r="C38" s="7">
        <v>55000</v>
      </c>
      <c r="D38" s="7"/>
      <c r="E38" s="7"/>
    </row>
    <row r="39" spans="2:5" s="4" customFormat="1" ht="15" customHeight="1" x14ac:dyDescent="0.15">
      <c r="B39" s="5" t="s">
        <v>17</v>
      </c>
      <c r="C39" s="7">
        <v>1120000</v>
      </c>
      <c r="D39" s="7"/>
      <c r="E39" s="7"/>
    </row>
    <row r="40" spans="2:5" s="4" customFormat="1" ht="15" customHeight="1" x14ac:dyDescent="0.15">
      <c r="B40" s="5" t="s">
        <v>33</v>
      </c>
      <c r="C40" s="7">
        <f>(100000+60000+30000+15000)*12</f>
        <v>2460000</v>
      </c>
      <c r="D40" s="7"/>
      <c r="E40" s="7"/>
    </row>
    <row r="41" spans="2:5" s="4" customFormat="1" ht="15" customHeight="1" x14ac:dyDescent="0.15">
      <c r="B41" s="5" t="s">
        <v>20</v>
      </c>
      <c r="C41" s="9">
        <v>120000</v>
      </c>
      <c r="D41" s="7"/>
      <c r="E41" s="18"/>
    </row>
    <row r="42" spans="2:5" s="4" customFormat="1" ht="15" customHeight="1" x14ac:dyDescent="0.15">
      <c r="B42" s="5" t="s">
        <v>21</v>
      </c>
      <c r="D42" s="14">
        <f>SUM(C27:C41)</f>
        <v>8225000</v>
      </c>
      <c r="E42" s="18"/>
    </row>
    <row r="43" spans="2:5" s="4" customFormat="1" ht="15" customHeight="1" x14ac:dyDescent="0.15">
      <c r="B43" s="5" t="s">
        <v>22</v>
      </c>
      <c r="D43" s="5"/>
      <c r="E43" s="19"/>
    </row>
    <row r="44" spans="2:5" s="4" customFormat="1" ht="15" customHeight="1" x14ac:dyDescent="0.15">
      <c r="B44" s="5" t="s">
        <v>10</v>
      </c>
      <c r="C44" s="9"/>
      <c r="D44" s="7"/>
      <c r="E44" s="18"/>
    </row>
    <row r="45" spans="2:5" s="4" customFormat="1" ht="15" customHeight="1" x14ac:dyDescent="0.15">
      <c r="B45" s="5" t="s">
        <v>25</v>
      </c>
      <c r="C45" s="9">
        <v>0</v>
      </c>
      <c r="D45" s="7"/>
      <c r="E45" s="18"/>
    </row>
    <row r="46" spans="2:5" s="4" customFormat="1" ht="15" customHeight="1" x14ac:dyDescent="0.15">
      <c r="B46" s="5" t="s">
        <v>15</v>
      </c>
      <c r="C46" s="9"/>
      <c r="D46" s="7"/>
      <c r="E46" s="18"/>
    </row>
    <row r="47" spans="2:5" s="4" customFormat="1" ht="15" customHeight="1" x14ac:dyDescent="0.15">
      <c r="B47" s="5" t="s">
        <v>40</v>
      </c>
      <c r="C47" s="9">
        <v>470000</v>
      </c>
      <c r="D47" s="7"/>
      <c r="E47" s="18"/>
    </row>
    <row r="48" spans="2:5" s="4" customFormat="1" ht="15" customHeight="1" x14ac:dyDescent="0.15">
      <c r="B48" s="5" t="s">
        <v>23</v>
      </c>
      <c r="C48" s="15">
        <f>SUM(C45:C47)</f>
        <v>470000</v>
      </c>
      <c r="D48" s="5"/>
      <c r="E48" s="19"/>
    </row>
    <row r="49" spans="2:5" s="4" customFormat="1" ht="15" customHeight="1" x14ac:dyDescent="0.15">
      <c r="B49" s="5" t="s">
        <v>42</v>
      </c>
      <c r="C49" s="9"/>
      <c r="D49" s="14">
        <f>SUM(C45:C47)</f>
        <v>470000</v>
      </c>
      <c r="E49" s="5"/>
    </row>
    <row r="50" spans="2:5" s="4" customFormat="1" ht="15" customHeight="1" x14ac:dyDescent="0.15">
      <c r="B50" s="5" t="s">
        <v>43</v>
      </c>
      <c r="C50" s="9"/>
      <c r="D50" s="20"/>
      <c r="E50" s="18">
        <f>D25+D42+D49</f>
        <v>37074000</v>
      </c>
    </row>
    <row r="51" spans="2:5" s="4" customFormat="1" ht="19.5" customHeight="1" x14ac:dyDescent="0.15">
      <c r="B51" s="16" t="s">
        <v>41</v>
      </c>
      <c r="C51" s="17"/>
      <c r="D51" s="17"/>
      <c r="E51" s="8">
        <f>E18-E50</f>
        <v>196040</v>
      </c>
    </row>
    <row r="52" spans="2:5" x14ac:dyDescent="0.15">
      <c r="B52" s="4"/>
      <c r="C52" s="4"/>
      <c r="D52" s="4"/>
      <c r="E52" s="4"/>
    </row>
    <row r="53" spans="2:5" x14ac:dyDescent="0.15">
      <c r="B53" s="4"/>
      <c r="C53" s="4"/>
      <c r="D53" s="4"/>
      <c r="E53" s="4"/>
    </row>
    <row r="54" spans="2:5" x14ac:dyDescent="0.15">
      <c r="B54" s="4"/>
      <c r="C54" s="4"/>
      <c r="D54" s="4"/>
      <c r="E54" s="4"/>
    </row>
    <row r="55" spans="2:5" x14ac:dyDescent="0.15">
      <c r="B55" s="4"/>
      <c r="C55" s="4"/>
      <c r="D55" s="4"/>
      <c r="E55" s="4"/>
    </row>
    <row r="56" spans="2:5" x14ac:dyDescent="0.15">
      <c r="B56" s="4"/>
      <c r="C56" s="4"/>
      <c r="D56" s="4"/>
      <c r="E56" s="4"/>
    </row>
    <row r="57" spans="2:5" x14ac:dyDescent="0.15">
      <c r="B57" s="4"/>
      <c r="C57" s="4"/>
      <c r="D57" s="4"/>
      <c r="E57" s="4"/>
    </row>
    <row r="58" spans="2:5" x14ac:dyDescent="0.15">
      <c r="B58" s="4"/>
      <c r="C58" s="4"/>
      <c r="D58" s="4"/>
      <c r="E58" s="4"/>
    </row>
    <row r="59" spans="2:5" x14ac:dyDescent="0.15">
      <c r="B59" s="4"/>
      <c r="C59" s="4"/>
      <c r="D59" s="4"/>
      <c r="E59" s="4"/>
    </row>
    <row r="60" spans="2:5" x14ac:dyDescent="0.15">
      <c r="B60" s="4"/>
      <c r="C60" s="4"/>
      <c r="D60" s="4"/>
      <c r="E60" s="4"/>
    </row>
    <row r="61" spans="2:5" x14ac:dyDescent="0.15">
      <c r="B61" s="4"/>
      <c r="C61" s="4"/>
      <c r="D61" s="4"/>
      <c r="E61" s="4"/>
    </row>
    <row r="62" spans="2:5" x14ac:dyDescent="0.15">
      <c r="B62" s="4"/>
      <c r="C62" s="4"/>
      <c r="D62" s="4"/>
      <c r="E62" s="4"/>
    </row>
    <row r="63" spans="2:5" x14ac:dyDescent="0.15">
      <c r="B63" s="4"/>
      <c r="C63" s="4"/>
      <c r="D63" s="4"/>
      <c r="E63" s="4"/>
    </row>
    <row r="64" spans="2:5" x14ac:dyDescent="0.15">
      <c r="B64" s="4"/>
      <c r="C64" s="4"/>
      <c r="D64" s="4"/>
      <c r="E64" s="4"/>
    </row>
    <row r="65" spans="2:5" x14ac:dyDescent="0.15">
      <c r="B65" s="4"/>
      <c r="C65" s="4"/>
      <c r="D65" s="4"/>
      <c r="E65" s="4"/>
    </row>
    <row r="66" spans="2:5" x14ac:dyDescent="0.15">
      <c r="B66" s="4"/>
      <c r="C66" s="4"/>
      <c r="D66" s="4"/>
      <c r="E66" s="4"/>
    </row>
    <row r="67" spans="2:5" x14ac:dyDescent="0.15">
      <c r="B67" s="4"/>
      <c r="C67" s="4"/>
      <c r="D67" s="4"/>
      <c r="E67" s="4"/>
    </row>
    <row r="68" spans="2:5" x14ac:dyDescent="0.15">
      <c r="B68" s="4"/>
      <c r="C68" s="4"/>
      <c r="D68" s="4"/>
      <c r="E68" s="4"/>
    </row>
  </sheetData>
  <mergeCells count="4">
    <mergeCell ref="B3:E3"/>
    <mergeCell ref="B4:E4"/>
    <mergeCell ref="A1:E1"/>
    <mergeCell ref="A2:E2"/>
  </mergeCells>
  <phoneticPr fontId="2"/>
  <pageMargins left="0.31496062992125984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70A2-1D8C-4104-9CEF-4D71D49313E9}">
  <dimension ref="A2:O8"/>
  <sheetViews>
    <sheetView workbookViewId="0">
      <selection activeCell="K10" sqref="K10"/>
    </sheetView>
  </sheetViews>
  <sheetFormatPr defaultRowHeight="13.5" x14ac:dyDescent="0.15"/>
  <sheetData>
    <row r="2" spans="1:15" x14ac:dyDescent="0.1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4" spans="1:15" x14ac:dyDescent="0.15">
      <c r="A4" t="s">
        <v>61</v>
      </c>
      <c r="B4">
        <v>140</v>
      </c>
      <c r="C4">
        <v>140</v>
      </c>
      <c r="D4">
        <v>140</v>
      </c>
      <c r="E4">
        <v>160</v>
      </c>
      <c r="F4">
        <v>160</v>
      </c>
      <c r="G4">
        <v>160</v>
      </c>
      <c r="H4">
        <v>160</v>
      </c>
      <c r="I4">
        <v>160</v>
      </c>
      <c r="J4">
        <v>160</v>
      </c>
      <c r="K4">
        <v>160</v>
      </c>
      <c r="L4">
        <v>160</v>
      </c>
      <c r="M4">
        <v>160</v>
      </c>
      <c r="N4">
        <f>SUM(B4:M4)</f>
        <v>1860</v>
      </c>
    </row>
    <row r="5" spans="1:15" x14ac:dyDescent="0.15">
      <c r="A5" t="s">
        <v>62</v>
      </c>
      <c r="B5">
        <v>110</v>
      </c>
      <c r="C5">
        <v>110</v>
      </c>
      <c r="D5">
        <v>150</v>
      </c>
      <c r="E5">
        <v>160</v>
      </c>
      <c r="F5">
        <v>160</v>
      </c>
      <c r="G5">
        <v>160</v>
      </c>
      <c r="H5">
        <v>160</v>
      </c>
      <c r="I5">
        <v>160</v>
      </c>
      <c r="J5">
        <v>160</v>
      </c>
      <c r="K5">
        <v>160</v>
      </c>
      <c r="L5">
        <v>160</v>
      </c>
      <c r="M5">
        <v>160</v>
      </c>
      <c r="N5">
        <f>SUM(B5:M5)</f>
        <v>1810</v>
      </c>
    </row>
    <row r="6" spans="1:15" x14ac:dyDescent="0.15">
      <c r="A6" t="s">
        <v>63</v>
      </c>
      <c r="B6">
        <v>170</v>
      </c>
      <c r="C6">
        <v>170</v>
      </c>
      <c r="D6">
        <v>170</v>
      </c>
      <c r="E6">
        <v>170</v>
      </c>
      <c r="F6">
        <v>170</v>
      </c>
      <c r="G6">
        <v>170</v>
      </c>
      <c r="H6">
        <v>170</v>
      </c>
      <c r="I6">
        <v>170</v>
      </c>
      <c r="J6">
        <v>170</v>
      </c>
      <c r="K6">
        <v>170</v>
      </c>
      <c r="L6">
        <v>170</v>
      </c>
      <c r="M6">
        <v>170</v>
      </c>
      <c r="N6">
        <f>SUM(B6:M6)</f>
        <v>2040</v>
      </c>
    </row>
    <row r="8" spans="1:15" x14ac:dyDescent="0.15">
      <c r="I8">
        <f>SUM(I4:I7)</f>
        <v>490</v>
      </c>
      <c r="N8">
        <f>SUM(N4:N7)</f>
        <v>5710</v>
      </c>
      <c r="O8">
        <f>N8/12</f>
        <v>475.83333333333331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野上正和</dc:creator>
  <cp:lastModifiedBy>きよし</cp:lastModifiedBy>
  <cp:lastPrinted>2023-06-14T05:47:43Z</cp:lastPrinted>
  <dcterms:created xsi:type="dcterms:W3CDTF">2017-11-17T06:59:02Z</dcterms:created>
  <dcterms:modified xsi:type="dcterms:W3CDTF">2023-06-14T06:14:15Z</dcterms:modified>
</cp:coreProperties>
</file>