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t\Desktop\R5\"/>
    </mc:Choice>
  </mc:AlternateContent>
  <xr:revisionPtr revIDLastSave="0" documentId="8_{A598B69C-BC6D-4E6E-A898-C1B1CC6C4E59}" xr6:coauthVersionLast="47" xr6:coauthVersionMax="47" xr10:uidLastSave="{00000000-0000-0000-0000-000000000000}"/>
  <bookViews>
    <workbookView xWindow="-108" yWindow="-108" windowWidth="23256" windowHeight="12456" xr2:uid="{2D980BB3-A5CB-4A51-932E-4666D0904FEE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H24" i="1"/>
  <c r="G24" i="1"/>
  <c r="I24" i="1" s="1"/>
  <c r="E24" i="1"/>
  <c r="I23" i="1"/>
  <c r="E23" i="1"/>
  <c r="I22" i="1"/>
  <c r="E22" i="1"/>
  <c r="H21" i="1"/>
  <c r="H32" i="1" s="1"/>
  <c r="G21" i="1"/>
  <c r="G32" i="1" s="1"/>
  <c r="I32" i="1" s="1"/>
  <c r="E21" i="1"/>
  <c r="D20" i="1"/>
  <c r="C20" i="1"/>
  <c r="E20" i="1" s="1"/>
  <c r="E19" i="1"/>
  <c r="I18" i="1"/>
  <c r="E18" i="1"/>
  <c r="I17" i="1"/>
  <c r="E17" i="1"/>
  <c r="D17" i="1"/>
  <c r="C17" i="1"/>
  <c r="H16" i="1"/>
  <c r="G16" i="1"/>
  <c r="I16" i="1" s="1"/>
  <c r="D16" i="1"/>
  <c r="I15" i="1"/>
  <c r="I14" i="1"/>
  <c r="I13" i="1"/>
  <c r="I12" i="1"/>
  <c r="E12" i="1"/>
  <c r="I11" i="1"/>
  <c r="E11" i="1"/>
  <c r="I10" i="1"/>
  <c r="E10" i="1"/>
  <c r="H9" i="1"/>
  <c r="H19" i="1" s="1"/>
  <c r="H33" i="1" s="1"/>
  <c r="G9" i="1"/>
  <c r="I9" i="1" s="1"/>
  <c r="D9" i="1"/>
  <c r="E9" i="1" s="1"/>
  <c r="C9" i="1"/>
  <c r="C16" i="1" l="1"/>
  <c r="E16" i="1" s="1"/>
  <c r="D33" i="1"/>
  <c r="G19" i="1"/>
  <c r="I21" i="1"/>
  <c r="G33" i="1" l="1"/>
  <c r="I33" i="1" s="1"/>
  <c r="I19" i="1"/>
  <c r="C33" i="1"/>
  <c r="E33" i="1" s="1"/>
</calcChain>
</file>

<file path=xl/sharedStrings.xml><?xml version="1.0" encoding="utf-8"?>
<sst xmlns="http://schemas.openxmlformats.org/spreadsheetml/2006/main" count="59" uniqueCount="55">
  <si>
    <t>第三号第一様式（第二十七条第四項関係）</t>
    <phoneticPr fontId="4"/>
  </si>
  <si>
    <t>法人単位貸借対照表</t>
    <phoneticPr fontId="2"/>
  </si>
  <si>
    <t>令和5年3月31日現在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</si>
  <si>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</si>
  <si>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</si>
  <si>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</si>
  <si>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</si>
  <si>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</si>
  <si>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</si>
  <si>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</si>
  <si>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</si>
  <si>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</si>
  <si>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</si>
  <si>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</si>
  <si>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１年以内返済予定設備資金借入金</t>
  </si>
  <si>
    <t>　立替金</t>
  </si>
  <si>
    <t>　１年以内返済予定長期運営資金借入金</t>
  </si>
  <si>
    <t>　預り金</t>
  </si>
  <si>
    <t>　職員預り金</t>
  </si>
  <si>
    <t>　前受収益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</si>
  <si>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</si>
  <si>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</si>
  <si>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</si>
  <si>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</si>
  <si>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</si>
  <si>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</si>
  <si>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</si>
  <si>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負債の部合計</t>
  </si>
  <si>
    <t>その他の固定資産</t>
  </si>
  <si>
    <t>純資産の部</t>
  </si>
  <si>
    <t>基本金</t>
  </si>
  <si>
    <t>　構築物</t>
  </si>
  <si>
    <t>　第一号基本金</t>
  </si>
  <si>
    <t>　機械及び装置</t>
  </si>
  <si>
    <t>国庫補助金等特別積立金</t>
  </si>
  <si>
    <t>　車輌運搬具</t>
  </si>
  <si>
    <t>その他の積立金</t>
  </si>
  <si>
    <t>　器具及び備品</t>
  </si>
  <si>
    <t>　人件費積立金</t>
  </si>
  <si>
    <t>　権利</t>
  </si>
  <si>
    <t>　修繕積立金</t>
  </si>
  <si>
    <t>　人件費積立資産</t>
  </si>
  <si>
    <t>　備品等購入積立金</t>
  </si>
  <si>
    <t>　修繕積立資産</t>
  </si>
  <si>
    <t>　工賃変動積立金</t>
  </si>
  <si>
    <t>　備品等購入積立資産</t>
  </si>
  <si>
    <t>　設備等整備積立金</t>
  </si>
  <si>
    <t>　工賃変動積立資産</t>
  </si>
  <si>
    <t>次期繰越活動増減差額</t>
  </si>
  <si>
    <t>　設備等整備積立資産</t>
  </si>
  <si>
    <t>（うち当期活動増減差額）</t>
  </si>
  <si>
    <t>　長期前払費用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</si>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</sst>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F742671B-BE96-41CC-B6A0-171FB3286828}"/>
    <cellStyle name="標準 3" xfId="2" xr:uid="{159E2AE5-16FB-4E2C-BC55-93BF7C09D7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2ABA3-6DEC-4588-A50A-24EA6B8454C7}">
  <sheetPr>
    <pageSetUpPr fitToPage="1"/>
  </sheetPr>
  <dimension ref="B1:I33"/>
  <sheetViews>
    <sheetView showGridLines="0" tabSelected="1" workbookViewId="0"/>
  </sheetViews>
  <sheetFormatPr defaultRowHeight="18" x14ac:dyDescent="0.45"/>
  <cols>
    <col min="1" max="1" width="3" customWidth="1"/>
    <col min="2" max="2" width="36.5" customWidth="1"/>
    <col min="3" max="5" width="21.296875" customWidth="1"/>
    <col min="6" max="6" width="36.5" customWidth="1"/>
    <col min="7" max="9" width="21.296875" customWidth="1"/>
  </cols>
  <sheetData>
    <row r="1" spans="2:9" x14ac:dyDescent="0.45">
      <c r="B1" s="1"/>
      <c r="C1" s="1"/>
      <c r="D1" s="1"/>
      <c r="E1" s="1"/>
      <c r="F1" s="1"/>
      <c r="G1" s="1"/>
      <c r="H1" s="1"/>
      <c r="I1" s="1"/>
    </row>
    <row r="2" spans="2:9" ht="22.8" x14ac:dyDescent="0.45">
      <c r="B2" s="2"/>
      <c r="C2" s="1"/>
      <c r="D2" s="1"/>
      <c r="E2" s="1"/>
      <c r="F2" s="1"/>
      <c r="G2" s="1"/>
      <c r="H2" s="3"/>
      <c r="I2" s="3" t="s">
        <v>0</v>
      </c>
    </row>
    <row r="3" spans="2:9" ht="22.8" x14ac:dyDescent="0.45">
      <c r="B3" s="4" t="s">
        <v>1</v>
      </c>
      <c r="C3" s="4"/>
      <c r="D3" s="4"/>
      <c r="E3" s="4"/>
      <c r="F3" s="4"/>
      <c r="G3" s="4"/>
      <c r="H3" s="4"/>
      <c r="I3" s="4"/>
    </row>
    <row r="4" spans="2:9" ht="22.8" x14ac:dyDescent="0.45">
      <c r="B4" s="5"/>
      <c r="C4" s="2"/>
      <c r="D4" s="1"/>
      <c r="E4" s="1"/>
      <c r="F4" s="1"/>
      <c r="G4" s="1"/>
      <c r="H4" s="1"/>
      <c r="I4" s="1"/>
    </row>
    <row r="5" spans="2:9" ht="22.8" x14ac:dyDescent="0.45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5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5">
      <c r="B9" s="14" t="s">
        <v>9</v>
      </c>
      <c r="C9" s="15">
        <f>+C10+C11+C12</f>
        <v>107672187</v>
      </c>
      <c r="D9" s="16">
        <f>+D10+D11+D12</f>
        <v>101599023</v>
      </c>
      <c r="E9" s="15">
        <f>C9-D9</f>
        <v>6073164</v>
      </c>
      <c r="F9" s="14" t="s">
        <v>10</v>
      </c>
      <c r="G9" s="15">
        <f>+G10+G11+G12+G13+G14+G15</f>
        <v>8787164</v>
      </c>
      <c r="H9" s="16">
        <f>+H10+H11+H12+H13+H14+H15</f>
        <v>8370055</v>
      </c>
      <c r="I9" s="15">
        <f>G9-H9</f>
        <v>417109</v>
      </c>
    </row>
    <row r="10" spans="2:9" x14ac:dyDescent="0.45">
      <c r="B10" s="17" t="s">
        <v>11</v>
      </c>
      <c r="C10" s="18">
        <v>89978547</v>
      </c>
      <c r="D10" s="19">
        <v>84899152</v>
      </c>
      <c r="E10" s="18">
        <f t="shared" ref="E10:E33" si="0">C10-D10</f>
        <v>5079395</v>
      </c>
      <c r="F10" s="20" t="s">
        <v>12</v>
      </c>
      <c r="G10" s="21">
        <v>2937891</v>
      </c>
      <c r="H10" s="22">
        <v>3037108</v>
      </c>
      <c r="I10" s="21">
        <f t="shared" ref="I10:I33" si="1">G10-H10</f>
        <v>-99217</v>
      </c>
    </row>
    <row r="11" spans="2:9" x14ac:dyDescent="0.45">
      <c r="B11" s="20" t="s">
        <v>13</v>
      </c>
      <c r="C11" s="21">
        <v>17590210</v>
      </c>
      <c r="D11" s="22">
        <v>16650087</v>
      </c>
      <c r="E11" s="21">
        <f t="shared" si="0"/>
        <v>940123</v>
      </c>
      <c r="F11" s="20" t="s">
        <v>14</v>
      </c>
      <c r="G11" s="21">
        <v>2124000</v>
      </c>
      <c r="H11" s="22">
        <v>2124000</v>
      </c>
      <c r="I11" s="21">
        <f t="shared" si="1"/>
        <v>0</v>
      </c>
    </row>
    <row r="12" spans="2:9" x14ac:dyDescent="0.45">
      <c r="B12" s="20" t="s">
        <v>15</v>
      </c>
      <c r="C12" s="21">
        <v>103430</v>
      </c>
      <c r="D12" s="22">
        <v>49784</v>
      </c>
      <c r="E12" s="21">
        <f t="shared" si="0"/>
        <v>53646</v>
      </c>
      <c r="F12" s="20" t="s">
        <v>16</v>
      </c>
      <c r="G12" s="21">
        <v>2004000</v>
      </c>
      <c r="H12" s="22">
        <v>2004000</v>
      </c>
      <c r="I12" s="21">
        <f t="shared" si="1"/>
        <v>0</v>
      </c>
    </row>
    <row r="13" spans="2:9" x14ac:dyDescent="0.45">
      <c r="B13" s="20"/>
      <c r="C13" s="21"/>
      <c r="D13" s="21"/>
      <c r="E13" s="21"/>
      <c r="F13" s="20" t="s">
        <v>17</v>
      </c>
      <c r="G13" s="21">
        <v>4952</v>
      </c>
      <c r="H13" s="22">
        <v>8168</v>
      </c>
      <c r="I13" s="21">
        <f t="shared" si="1"/>
        <v>-3216</v>
      </c>
    </row>
    <row r="14" spans="2:9" x14ac:dyDescent="0.45">
      <c r="B14" s="20"/>
      <c r="C14" s="21"/>
      <c r="D14" s="21"/>
      <c r="E14" s="21"/>
      <c r="F14" s="20" t="s">
        <v>18</v>
      </c>
      <c r="G14" s="21">
        <v>1716321</v>
      </c>
      <c r="H14" s="22">
        <v>1138607</v>
      </c>
      <c r="I14" s="21">
        <f t="shared" si="1"/>
        <v>577714</v>
      </c>
    </row>
    <row r="15" spans="2:9" x14ac:dyDescent="0.45">
      <c r="B15" s="20"/>
      <c r="C15" s="21"/>
      <c r="D15" s="21"/>
      <c r="E15" s="21"/>
      <c r="F15" s="20" t="s">
        <v>19</v>
      </c>
      <c r="G15" s="21">
        <v>0</v>
      </c>
      <c r="H15" s="22">
        <v>58172</v>
      </c>
      <c r="I15" s="21">
        <f t="shared" si="1"/>
        <v>-58172</v>
      </c>
    </row>
    <row r="16" spans="2:9" x14ac:dyDescent="0.45">
      <c r="B16" s="14" t="s">
        <v>20</v>
      </c>
      <c r="C16" s="15">
        <f>+C17 +C20</f>
        <v>201173926</v>
      </c>
      <c r="D16" s="16">
        <f>+D17 +D20</f>
        <v>208035673</v>
      </c>
      <c r="E16" s="15">
        <f t="shared" si="0"/>
        <v>-6861747</v>
      </c>
      <c r="F16" s="14" t="s">
        <v>21</v>
      </c>
      <c r="G16" s="15">
        <f>+G17+G18</f>
        <v>83120000</v>
      </c>
      <c r="H16" s="16">
        <f>+H17+H18</f>
        <v>87248000</v>
      </c>
      <c r="I16" s="15">
        <f t="shared" si="1"/>
        <v>-4128000</v>
      </c>
    </row>
    <row r="17" spans="2:9" x14ac:dyDescent="0.45">
      <c r="B17" s="14" t="s">
        <v>22</v>
      </c>
      <c r="C17" s="15">
        <f>+C18+C19</f>
        <v>160015394</v>
      </c>
      <c r="D17" s="16">
        <f>+D18+D19</f>
        <v>169757260</v>
      </c>
      <c r="E17" s="15">
        <f t="shared" si="0"/>
        <v>-9741866</v>
      </c>
      <c r="F17" s="20" t="s">
        <v>23</v>
      </c>
      <c r="G17" s="21">
        <v>25134000</v>
      </c>
      <c r="H17" s="22">
        <v>27258000</v>
      </c>
      <c r="I17" s="21">
        <f t="shared" si="1"/>
        <v>-2124000</v>
      </c>
    </row>
    <row r="18" spans="2:9" x14ac:dyDescent="0.45">
      <c r="B18" s="17" t="s">
        <v>24</v>
      </c>
      <c r="C18" s="18">
        <v>361050</v>
      </c>
      <c r="D18" s="19">
        <v>361050</v>
      </c>
      <c r="E18" s="18">
        <f t="shared" si="0"/>
        <v>0</v>
      </c>
      <c r="F18" s="20" t="s">
        <v>25</v>
      </c>
      <c r="G18" s="21">
        <v>57986000</v>
      </c>
      <c r="H18" s="22">
        <v>59990000</v>
      </c>
      <c r="I18" s="21">
        <f t="shared" si="1"/>
        <v>-2004000</v>
      </c>
    </row>
    <row r="19" spans="2:9" x14ac:dyDescent="0.45">
      <c r="B19" s="20" t="s">
        <v>26</v>
      </c>
      <c r="C19" s="21">
        <v>159654344</v>
      </c>
      <c r="D19" s="22">
        <v>169396210</v>
      </c>
      <c r="E19" s="21">
        <f t="shared" si="0"/>
        <v>-9741866</v>
      </c>
      <c r="F19" s="14" t="s">
        <v>27</v>
      </c>
      <c r="G19" s="15">
        <f>+G9 +G16</f>
        <v>91907164</v>
      </c>
      <c r="H19" s="15">
        <f>+H9 +H16</f>
        <v>95618055</v>
      </c>
      <c r="I19" s="15">
        <f t="shared" si="1"/>
        <v>-3710891</v>
      </c>
    </row>
    <row r="20" spans="2:9" x14ac:dyDescent="0.45">
      <c r="B20" s="14" t="s">
        <v>28</v>
      </c>
      <c r="C20" s="15">
        <f>+C21+C22+C23+C24+C25+C26+C27+C28+C29+C30+C31+C32</f>
        <v>41158532</v>
      </c>
      <c r="D20" s="16">
        <f>+D21+D22+D23+D24+D25+D26+D27+D28+D29+D30+D31+D32</f>
        <v>38278413</v>
      </c>
      <c r="E20" s="15">
        <f t="shared" si="0"/>
        <v>2880119</v>
      </c>
      <c r="F20" s="23" t="s">
        <v>29</v>
      </c>
      <c r="G20" s="24"/>
      <c r="H20" s="24"/>
      <c r="I20" s="25"/>
    </row>
    <row r="21" spans="2:9" x14ac:dyDescent="0.45">
      <c r="B21" s="20" t="s">
        <v>26</v>
      </c>
      <c r="C21" s="21">
        <v>4337831</v>
      </c>
      <c r="D21" s="22">
        <v>4850024</v>
      </c>
      <c r="E21" s="21">
        <f t="shared" si="0"/>
        <v>-512193</v>
      </c>
      <c r="F21" s="17" t="s">
        <v>30</v>
      </c>
      <c r="G21" s="18">
        <f>+G22</f>
        <v>7597748</v>
      </c>
      <c r="H21" s="19">
        <f>+H22</f>
        <v>7597748</v>
      </c>
      <c r="I21" s="18">
        <f t="shared" si="1"/>
        <v>0</v>
      </c>
    </row>
    <row r="22" spans="2:9" x14ac:dyDescent="0.45">
      <c r="B22" s="20" t="s">
        <v>31</v>
      </c>
      <c r="C22" s="21">
        <v>7568467</v>
      </c>
      <c r="D22" s="22">
        <v>8370708</v>
      </c>
      <c r="E22" s="21">
        <f t="shared" si="0"/>
        <v>-802241</v>
      </c>
      <c r="F22" s="20" t="s">
        <v>32</v>
      </c>
      <c r="G22" s="21">
        <v>7597748</v>
      </c>
      <c r="H22" s="22">
        <v>7597748</v>
      </c>
      <c r="I22" s="21">
        <f t="shared" si="1"/>
        <v>0</v>
      </c>
    </row>
    <row r="23" spans="2:9" x14ac:dyDescent="0.45">
      <c r="B23" s="20" t="s">
        <v>33</v>
      </c>
      <c r="C23" s="21">
        <v>197460</v>
      </c>
      <c r="D23" s="22">
        <v>231351</v>
      </c>
      <c r="E23" s="21">
        <f t="shared" si="0"/>
        <v>-33891</v>
      </c>
      <c r="F23" s="20" t="s">
        <v>34</v>
      </c>
      <c r="G23" s="21">
        <v>95049482</v>
      </c>
      <c r="H23" s="22">
        <v>97755652</v>
      </c>
      <c r="I23" s="21">
        <f t="shared" si="1"/>
        <v>-2706170</v>
      </c>
    </row>
    <row r="24" spans="2:9" x14ac:dyDescent="0.45">
      <c r="B24" s="20" t="s">
        <v>35</v>
      </c>
      <c r="C24" s="21">
        <v>3573911</v>
      </c>
      <c r="D24" s="22">
        <v>381306</v>
      </c>
      <c r="E24" s="21">
        <f t="shared" si="0"/>
        <v>3192605</v>
      </c>
      <c r="F24" s="20" t="s">
        <v>36</v>
      </c>
      <c r="G24" s="21">
        <f>+G25+G26+G27+G28+G29</f>
        <v>19534444</v>
      </c>
      <c r="H24" s="22">
        <f>+H25+H26+H27+H28+H29</f>
        <v>18822018</v>
      </c>
      <c r="I24" s="21">
        <f t="shared" si="1"/>
        <v>712426</v>
      </c>
    </row>
    <row r="25" spans="2:9" x14ac:dyDescent="0.45">
      <c r="B25" s="20" t="s">
        <v>37</v>
      </c>
      <c r="C25" s="21">
        <v>5661737</v>
      </c>
      <c r="D25" s="22">
        <v>5326059</v>
      </c>
      <c r="E25" s="21">
        <f t="shared" si="0"/>
        <v>335678</v>
      </c>
      <c r="F25" s="20" t="s">
        <v>38</v>
      </c>
      <c r="G25" s="21">
        <v>5000000</v>
      </c>
      <c r="H25" s="22">
        <v>5000000</v>
      </c>
      <c r="I25" s="21">
        <f t="shared" si="1"/>
        <v>0</v>
      </c>
    </row>
    <row r="26" spans="2:9" x14ac:dyDescent="0.45">
      <c r="B26" s="20" t="s">
        <v>39</v>
      </c>
      <c r="C26" s="21">
        <v>172592</v>
      </c>
      <c r="D26" s="22">
        <v>195137</v>
      </c>
      <c r="E26" s="21">
        <f t="shared" si="0"/>
        <v>-22545</v>
      </c>
      <c r="F26" s="20" t="s">
        <v>40</v>
      </c>
      <c r="G26" s="21">
        <v>5000000</v>
      </c>
      <c r="H26" s="22">
        <v>5000000</v>
      </c>
      <c r="I26" s="21">
        <f t="shared" si="1"/>
        <v>0</v>
      </c>
    </row>
    <row r="27" spans="2:9" x14ac:dyDescent="0.45">
      <c r="B27" s="20" t="s">
        <v>41</v>
      </c>
      <c r="C27" s="21">
        <v>5000000</v>
      </c>
      <c r="D27" s="22">
        <v>5000000</v>
      </c>
      <c r="E27" s="21">
        <f t="shared" si="0"/>
        <v>0</v>
      </c>
      <c r="F27" s="20" t="s">
        <v>42</v>
      </c>
      <c r="G27" s="21">
        <v>5000000</v>
      </c>
      <c r="H27" s="22">
        <v>5000000</v>
      </c>
      <c r="I27" s="21">
        <f t="shared" si="1"/>
        <v>0</v>
      </c>
    </row>
    <row r="28" spans="2:9" x14ac:dyDescent="0.45">
      <c r="B28" s="20" t="s">
        <v>43</v>
      </c>
      <c r="C28" s="21">
        <v>5000000</v>
      </c>
      <c r="D28" s="22">
        <v>5000000</v>
      </c>
      <c r="E28" s="21">
        <f t="shared" si="0"/>
        <v>0</v>
      </c>
      <c r="F28" s="20" t="s">
        <v>44</v>
      </c>
      <c r="G28" s="21">
        <v>3193742</v>
      </c>
      <c r="H28" s="22">
        <v>2481316</v>
      </c>
      <c r="I28" s="21">
        <f t="shared" si="1"/>
        <v>712426</v>
      </c>
    </row>
    <row r="29" spans="2:9" x14ac:dyDescent="0.45">
      <c r="B29" s="20" t="s">
        <v>45</v>
      </c>
      <c r="C29" s="21">
        <v>5000000</v>
      </c>
      <c r="D29" s="22">
        <v>5000000</v>
      </c>
      <c r="E29" s="21">
        <f t="shared" si="0"/>
        <v>0</v>
      </c>
      <c r="F29" s="20" t="s">
        <v>46</v>
      </c>
      <c r="G29" s="21">
        <v>1340702</v>
      </c>
      <c r="H29" s="22">
        <v>1340702</v>
      </c>
      <c r="I29" s="21">
        <f t="shared" si="1"/>
        <v>0</v>
      </c>
    </row>
    <row r="30" spans="2:9" x14ac:dyDescent="0.45">
      <c r="B30" s="20" t="s">
        <v>47</v>
      </c>
      <c r="C30" s="21">
        <v>3193742</v>
      </c>
      <c r="D30" s="22">
        <v>2481316</v>
      </c>
      <c r="E30" s="21">
        <f t="shared" si="0"/>
        <v>712426</v>
      </c>
      <c r="F30" s="20" t="s">
        <v>48</v>
      </c>
      <c r="G30" s="21">
        <v>94757275</v>
      </c>
      <c r="H30" s="22">
        <v>89841223</v>
      </c>
      <c r="I30" s="21">
        <f t="shared" si="1"/>
        <v>4916052</v>
      </c>
    </row>
    <row r="31" spans="2:9" x14ac:dyDescent="0.45">
      <c r="B31" s="20" t="s">
        <v>49</v>
      </c>
      <c r="C31" s="21">
        <v>1340702</v>
      </c>
      <c r="D31" s="22">
        <v>1340702</v>
      </c>
      <c r="E31" s="21">
        <f t="shared" si="0"/>
        <v>0</v>
      </c>
      <c r="F31" s="26" t="s">
        <v>50</v>
      </c>
      <c r="G31" s="27">
        <v>5628478</v>
      </c>
      <c r="H31" s="28">
        <v>-3471259</v>
      </c>
      <c r="I31" s="27">
        <f t="shared" si="1"/>
        <v>9099737</v>
      </c>
    </row>
    <row r="32" spans="2:9" x14ac:dyDescent="0.45">
      <c r="B32" s="20" t="s">
        <v>51</v>
      </c>
      <c r="C32" s="21">
        <v>112090</v>
      </c>
      <c r="D32" s="22">
        <v>101810</v>
      </c>
      <c r="E32" s="21">
        <f t="shared" si="0"/>
        <v>10280</v>
      </c>
      <c r="F32" s="14" t="s">
        <v>52</v>
      </c>
      <c r="G32" s="15">
        <f>+G21 +G23 +G24 +G30</f>
        <v>216938949</v>
      </c>
      <c r="H32" s="15">
        <f>+H21 +H23 +H24 +H30</f>
        <v>214016641</v>
      </c>
      <c r="I32" s="15">
        <f t="shared" si="1"/>
        <v>2922308</v>
      </c>
    </row>
    <row r="33" spans="2:9" x14ac:dyDescent="0.45">
      <c r="B33" s="14" t="s">
        <v>53</v>
      </c>
      <c r="C33" s="15">
        <f>+C9 +C16</f>
        <v>308846113</v>
      </c>
      <c r="D33" s="15">
        <f>+D9 +D16</f>
        <v>309634696</v>
      </c>
      <c r="E33" s="15">
        <f t="shared" si="0"/>
        <v>-788583</v>
      </c>
      <c r="F33" s="29" t="s">
        <v>54</v>
      </c>
      <c r="G33" s="30">
        <f>+G19 +G32</f>
        <v>308846113</v>
      </c>
      <c r="H33" s="30">
        <f>+H19 +H32</f>
        <v>309634696</v>
      </c>
      <c r="I33" s="30">
        <f t="shared" si="1"/>
        <v>-788583</v>
      </c>
    </row>
  </sheetData>
  <mergeCells count="5">
    <mergeCell ref="B3:I3"/>
    <mergeCell ref="B5:I5"/>
    <mergeCell ref="B7:E7"/>
    <mergeCell ref="F7:I7"/>
    <mergeCell ref="F20:I20"/>
  </mergeCells>
  <phoneticPr fontId="2"/>
  <pageMargins left="0.7" right="0.7" top="0.75" bottom="0.75" header="0.3" footer="0.3"/>
  <pageSetup paperSize="9" fitToHeight="0" orientation="portrait" r:id="rId1"/>
  <headerFooter>
    <oddHeader>&amp;L社会福祉法人こがね福祉会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こがね園25</dc:creator>
  <cp:lastModifiedBy>こがね園25</cp:lastModifiedBy>
  <dcterms:created xsi:type="dcterms:W3CDTF">2023-05-31T05:05:46Z</dcterms:created>
  <dcterms:modified xsi:type="dcterms:W3CDTF">2023-05-31T05:05:47Z</dcterms:modified>
</cp:coreProperties>
</file>