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ganeGH\Desktop\小島\新しいフォルダー\"/>
    </mc:Choice>
  </mc:AlternateContent>
  <xr:revisionPtr revIDLastSave="0" documentId="8_{245A52BC-1BF1-43D1-AE43-4A4965C6780E}" xr6:coauthVersionLast="47" xr6:coauthVersionMax="47" xr10:uidLastSave="{00000000-0000-0000-0000-000000000000}"/>
  <bookViews>
    <workbookView xWindow="-120" yWindow="-120" windowWidth="29040" windowHeight="15720" xr2:uid="{939B9178-60B1-425F-9680-FAD8AE0F0D67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H23" i="1"/>
  <c r="H31" i="1" s="1"/>
  <c r="G23" i="1"/>
  <c r="I23" i="1" s="1"/>
  <c r="E23" i="1"/>
  <c r="I22" i="1"/>
  <c r="E22" i="1"/>
  <c r="I21" i="1"/>
  <c r="E21" i="1"/>
  <c r="I20" i="1"/>
  <c r="H20" i="1"/>
  <c r="G20" i="1"/>
  <c r="E20" i="1"/>
  <c r="D19" i="1"/>
  <c r="D15" i="1" s="1"/>
  <c r="C19" i="1"/>
  <c r="E19" i="1" s="1"/>
  <c r="G18" i="1"/>
  <c r="E18" i="1"/>
  <c r="I17" i="1"/>
  <c r="E17" i="1"/>
  <c r="I16" i="1"/>
  <c r="D16" i="1"/>
  <c r="C16" i="1"/>
  <c r="E16" i="1" s="1"/>
  <c r="H15" i="1"/>
  <c r="I15" i="1" s="1"/>
  <c r="G15" i="1"/>
  <c r="I14" i="1"/>
  <c r="I13" i="1"/>
  <c r="E13" i="1"/>
  <c r="I12" i="1"/>
  <c r="E12" i="1"/>
  <c r="I11" i="1"/>
  <c r="E11" i="1"/>
  <c r="I10" i="1"/>
  <c r="E10" i="1"/>
  <c r="H9" i="1"/>
  <c r="H18" i="1" s="1"/>
  <c r="H32" i="1" s="1"/>
  <c r="G9" i="1"/>
  <c r="I9" i="1" s="1"/>
  <c r="D9" i="1"/>
  <c r="E9" i="1" s="1"/>
  <c r="C9" i="1"/>
  <c r="D32" i="1" l="1"/>
  <c r="I18" i="1"/>
  <c r="G31" i="1"/>
  <c r="I31" i="1" s="1"/>
  <c r="C15" i="1"/>
  <c r="E15" i="1" l="1"/>
  <c r="C32" i="1"/>
  <c r="E32" i="1" s="1"/>
  <c r="G32" i="1"/>
  <c r="I32" i="1" s="1"/>
</calcChain>
</file>

<file path=xl/sharedStrings.xml><?xml version="1.0" encoding="utf-8"?>
<sst xmlns="http://schemas.openxmlformats.org/spreadsheetml/2006/main" count="59" uniqueCount="55">
  <si>
    <t>第三号第一様式（第二十七条第四項関係）</t>
    <phoneticPr fontId="4"/>
  </si>
  <si>
    <t>法人単位貸借対照表</t>
    <phoneticPr fontId="2"/>
  </si>
  <si>
    <t>令和6年3月31日現在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</si>
  <si>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</si>
  <si>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</si>
  <si>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</si>
  <si>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</si>
  <si>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</si>
  <si>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</si>
  <si>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</si>
  <si>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</si>
  <si>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</si>
  <si>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</si>
  <si>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有価証券</t>
  </si>
  <si>
    <t>　１年以内返済予定設備資金借入金</t>
  </si>
  <si>
    <t>　事業未収金</t>
  </si>
  <si>
    <t>　１年以内返済予定長期運営資金借入金</t>
  </si>
  <si>
    <t>　立替金</t>
  </si>
  <si>
    <t>　預り金</t>
  </si>
  <si>
    <t>　職員預り金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</si>
  <si>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</si>
  <si>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</si>
  <si>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</si>
  <si>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</si>
  <si>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</si>
  <si>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</si>
  <si>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</si>
  <si>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負債の部合計</t>
  </si>
  <si>
    <t>その他の固定資産</t>
  </si>
  <si>
    <t>純資産の部</t>
  </si>
  <si>
    <t>基本金</t>
  </si>
  <si>
    <t>　構築物</t>
  </si>
  <si>
    <t>　第一号基本金</t>
  </si>
  <si>
    <t>　機械及び装置</t>
  </si>
  <si>
    <t>国庫補助金等特別積立金</t>
  </si>
  <si>
    <t>　車輌運搬具</t>
  </si>
  <si>
    <t>その他の積立金</t>
  </si>
  <si>
    <t>　器具及び備品</t>
  </si>
  <si>
    <t>　人件費積立金</t>
  </si>
  <si>
    <t>　権利</t>
  </si>
  <si>
    <t>　修繕積立金</t>
  </si>
  <si>
    <t>　人件費積立資産</t>
  </si>
  <si>
    <t>　備品等購入積立金</t>
  </si>
  <si>
    <t>　修繕積立資産</t>
  </si>
  <si>
    <t>　工賃変動積立金</t>
  </si>
  <si>
    <t>　備品等購入積立資産</t>
  </si>
  <si>
    <t>　設備等整備積立金</t>
  </si>
  <si>
    <t>　工賃変動積立資産</t>
  </si>
  <si>
    <t>次期繰越活動増減差額</t>
  </si>
  <si>
    <t>　設備等整備積立資産</t>
  </si>
  <si>
    <t>（うち当期活動増減差額）</t>
  </si>
  <si>
    <t>　長期前払費用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</si>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</sst>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584C0CA8-FA27-4888-8E3B-EBFA0D9DBD42}"/>
    <cellStyle name="標準 3" xfId="2" xr:uid="{7A754C0B-3B7C-42C9-B1C6-CF37AC021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489D-B043-4306-822A-C8971A1678AF}">
  <sheetPr>
    <pageSetUpPr fitToPage="1"/>
  </sheetPr>
  <dimension ref="B1:I32"/>
  <sheetViews>
    <sheetView showGridLines="0" tabSelected="1" workbookViewId="0"/>
  </sheetViews>
  <sheetFormatPr defaultRowHeight="18.75" x14ac:dyDescent="0.4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</f>
        <v>104823143</v>
      </c>
      <c r="D9" s="16">
        <f>+D10+D11+D12+D13</f>
        <v>107672187</v>
      </c>
      <c r="E9" s="15">
        <f>C9-D9</f>
        <v>-2849044</v>
      </c>
      <c r="F9" s="14" t="s">
        <v>10</v>
      </c>
      <c r="G9" s="15">
        <f>+G10+G11+G12+G13+G14</f>
        <v>10410533</v>
      </c>
      <c r="H9" s="16">
        <f>+H10+H11+H12+H13+H14</f>
        <v>8787164</v>
      </c>
      <c r="I9" s="15">
        <f>G9-H9</f>
        <v>1623369</v>
      </c>
    </row>
    <row r="10" spans="2:9" x14ac:dyDescent="0.4">
      <c r="B10" s="17" t="s">
        <v>11</v>
      </c>
      <c r="C10" s="18">
        <v>87312776</v>
      </c>
      <c r="D10" s="19">
        <v>89978547</v>
      </c>
      <c r="E10" s="18">
        <f t="shared" ref="E10:E32" si="0">C10-D10</f>
        <v>-2665771</v>
      </c>
      <c r="F10" s="20" t="s">
        <v>12</v>
      </c>
      <c r="G10" s="21">
        <v>4329119</v>
      </c>
      <c r="H10" s="22">
        <v>2937891</v>
      </c>
      <c r="I10" s="21">
        <f t="shared" ref="I10:I32" si="1">G10-H10</f>
        <v>1391228</v>
      </c>
    </row>
    <row r="11" spans="2:9" x14ac:dyDescent="0.4">
      <c r="B11" s="20" t="s">
        <v>13</v>
      </c>
      <c r="C11" s="21">
        <v>2000000</v>
      </c>
      <c r="D11" s="22"/>
      <c r="E11" s="21">
        <f t="shared" si="0"/>
        <v>2000000</v>
      </c>
      <c r="F11" s="20" t="s">
        <v>14</v>
      </c>
      <c r="G11" s="21">
        <v>2124000</v>
      </c>
      <c r="H11" s="22">
        <v>2124000</v>
      </c>
      <c r="I11" s="21">
        <f t="shared" si="1"/>
        <v>0</v>
      </c>
    </row>
    <row r="12" spans="2:9" x14ac:dyDescent="0.4">
      <c r="B12" s="20" t="s">
        <v>15</v>
      </c>
      <c r="C12" s="21">
        <v>15440967</v>
      </c>
      <c r="D12" s="22">
        <v>17590210</v>
      </c>
      <c r="E12" s="21">
        <f t="shared" si="0"/>
        <v>-2149243</v>
      </c>
      <c r="F12" s="20" t="s">
        <v>16</v>
      </c>
      <c r="G12" s="21">
        <v>2004000</v>
      </c>
      <c r="H12" s="22">
        <v>2004000</v>
      </c>
      <c r="I12" s="21">
        <f t="shared" si="1"/>
        <v>0</v>
      </c>
    </row>
    <row r="13" spans="2:9" x14ac:dyDescent="0.4">
      <c r="B13" s="20" t="s">
        <v>17</v>
      </c>
      <c r="C13" s="21">
        <v>69400</v>
      </c>
      <c r="D13" s="22">
        <v>103430</v>
      </c>
      <c r="E13" s="21">
        <f t="shared" si="0"/>
        <v>-34030</v>
      </c>
      <c r="F13" s="20" t="s">
        <v>18</v>
      </c>
      <c r="G13" s="21">
        <v>2042</v>
      </c>
      <c r="H13" s="22">
        <v>4952</v>
      </c>
      <c r="I13" s="21">
        <f t="shared" si="1"/>
        <v>-2910</v>
      </c>
    </row>
    <row r="14" spans="2:9" x14ac:dyDescent="0.4">
      <c r="B14" s="20"/>
      <c r="C14" s="21"/>
      <c r="D14" s="21"/>
      <c r="E14" s="21"/>
      <c r="F14" s="20" t="s">
        <v>19</v>
      </c>
      <c r="G14" s="21">
        <v>1951372</v>
      </c>
      <c r="H14" s="22">
        <v>1716321</v>
      </c>
      <c r="I14" s="21">
        <f t="shared" si="1"/>
        <v>235051</v>
      </c>
    </row>
    <row r="15" spans="2:9" x14ac:dyDescent="0.4">
      <c r="B15" s="14" t="s">
        <v>20</v>
      </c>
      <c r="C15" s="15">
        <f>+C16 +C19</f>
        <v>193529819</v>
      </c>
      <c r="D15" s="16">
        <f>+D16 +D19</f>
        <v>201173926</v>
      </c>
      <c r="E15" s="15">
        <f t="shared" si="0"/>
        <v>-7644107</v>
      </c>
      <c r="F15" s="14" t="s">
        <v>21</v>
      </c>
      <c r="G15" s="15">
        <f>+G16+G17</f>
        <v>78992000</v>
      </c>
      <c r="H15" s="16">
        <f>+H16+H17</f>
        <v>83120000</v>
      </c>
      <c r="I15" s="15">
        <f t="shared" si="1"/>
        <v>-4128000</v>
      </c>
    </row>
    <row r="16" spans="2:9" x14ac:dyDescent="0.4">
      <c r="B16" s="14" t="s">
        <v>22</v>
      </c>
      <c r="C16" s="15">
        <f>+C17+C18</f>
        <v>150273528</v>
      </c>
      <c r="D16" s="16">
        <f>+D17+D18</f>
        <v>160015394</v>
      </c>
      <c r="E16" s="15">
        <f t="shared" si="0"/>
        <v>-9741866</v>
      </c>
      <c r="F16" s="20" t="s">
        <v>23</v>
      </c>
      <c r="G16" s="21">
        <v>23010000</v>
      </c>
      <c r="H16" s="22">
        <v>25134000</v>
      </c>
      <c r="I16" s="21">
        <f t="shared" si="1"/>
        <v>-2124000</v>
      </c>
    </row>
    <row r="17" spans="2:9" x14ac:dyDescent="0.4">
      <c r="B17" s="17" t="s">
        <v>24</v>
      </c>
      <c r="C17" s="18">
        <v>361050</v>
      </c>
      <c r="D17" s="19">
        <v>361050</v>
      </c>
      <c r="E17" s="18">
        <f t="shared" si="0"/>
        <v>0</v>
      </c>
      <c r="F17" s="20" t="s">
        <v>25</v>
      </c>
      <c r="G17" s="21">
        <v>55982000</v>
      </c>
      <c r="H17" s="22">
        <v>57986000</v>
      </c>
      <c r="I17" s="21">
        <f t="shared" si="1"/>
        <v>-2004000</v>
      </c>
    </row>
    <row r="18" spans="2:9" x14ac:dyDescent="0.4">
      <c r="B18" s="20" t="s">
        <v>26</v>
      </c>
      <c r="C18" s="21">
        <v>149912478</v>
      </c>
      <c r="D18" s="22">
        <v>159654344</v>
      </c>
      <c r="E18" s="21">
        <f t="shared" si="0"/>
        <v>-9741866</v>
      </c>
      <c r="F18" s="14" t="s">
        <v>27</v>
      </c>
      <c r="G18" s="15">
        <f>+G9 +G15</f>
        <v>89402533</v>
      </c>
      <c r="H18" s="15">
        <f>+H9 +H15</f>
        <v>91907164</v>
      </c>
      <c r="I18" s="15">
        <f t="shared" si="1"/>
        <v>-2504631</v>
      </c>
    </row>
    <row r="19" spans="2:9" x14ac:dyDescent="0.4">
      <c r="B19" s="14" t="s">
        <v>28</v>
      </c>
      <c r="C19" s="15">
        <f>+C20+C21+C22+C23+C24+C25+C26+C27+C28+C29+C30+C31</f>
        <v>43256291</v>
      </c>
      <c r="D19" s="16">
        <f>+D20+D21+D22+D23+D24+D25+D26+D27+D28+D29+D30+D31</f>
        <v>41158532</v>
      </c>
      <c r="E19" s="15">
        <f t="shared" si="0"/>
        <v>2097759</v>
      </c>
      <c r="F19" s="23" t="s">
        <v>29</v>
      </c>
      <c r="G19" s="24"/>
      <c r="H19" s="24"/>
      <c r="I19" s="25"/>
    </row>
    <row r="20" spans="2:9" x14ac:dyDescent="0.4">
      <c r="B20" s="20" t="s">
        <v>26</v>
      </c>
      <c r="C20" s="21">
        <v>3825638</v>
      </c>
      <c r="D20" s="22">
        <v>4337831</v>
      </c>
      <c r="E20" s="21">
        <f t="shared" si="0"/>
        <v>-512193</v>
      </c>
      <c r="F20" s="17" t="s">
        <v>30</v>
      </c>
      <c r="G20" s="18">
        <f>+G21</f>
        <v>7597748</v>
      </c>
      <c r="H20" s="19">
        <f>+H21</f>
        <v>7597748</v>
      </c>
      <c r="I20" s="18">
        <f t="shared" si="1"/>
        <v>0</v>
      </c>
    </row>
    <row r="21" spans="2:9" x14ac:dyDescent="0.4">
      <c r="B21" s="20" t="s">
        <v>31</v>
      </c>
      <c r="C21" s="21">
        <v>6766226</v>
      </c>
      <c r="D21" s="22">
        <v>7568467</v>
      </c>
      <c r="E21" s="21">
        <f t="shared" si="0"/>
        <v>-802241</v>
      </c>
      <c r="F21" s="20" t="s">
        <v>32</v>
      </c>
      <c r="G21" s="21">
        <v>7597748</v>
      </c>
      <c r="H21" s="22">
        <v>7597748</v>
      </c>
      <c r="I21" s="21">
        <f t="shared" si="1"/>
        <v>0</v>
      </c>
    </row>
    <row r="22" spans="2:9" x14ac:dyDescent="0.4">
      <c r="B22" s="20" t="s">
        <v>33</v>
      </c>
      <c r="C22" s="21">
        <v>163569</v>
      </c>
      <c r="D22" s="22">
        <v>197460</v>
      </c>
      <c r="E22" s="21">
        <f t="shared" si="0"/>
        <v>-33891</v>
      </c>
      <c r="F22" s="20" t="s">
        <v>34</v>
      </c>
      <c r="G22" s="21">
        <v>91685839</v>
      </c>
      <c r="H22" s="22">
        <v>95049482</v>
      </c>
      <c r="I22" s="21">
        <f t="shared" si="1"/>
        <v>-3363643</v>
      </c>
    </row>
    <row r="23" spans="2:9" x14ac:dyDescent="0.4">
      <c r="B23" s="20" t="s">
        <v>35</v>
      </c>
      <c r="C23" s="21">
        <v>8744957</v>
      </c>
      <c r="D23" s="22">
        <v>3573911</v>
      </c>
      <c r="E23" s="21">
        <f t="shared" si="0"/>
        <v>5171046</v>
      </c>
      <c r="F23" s="20" t="s">
        <v>36</v>
      </c>
      <c r="G23" s="21">
        <f>+G24+G25+G26+G27+G28</f>
        <v>19534444</v>
      </c>
      <c r="H23" s="22">
        <f>+H24+H25+H26+H27+H28</f>
        <v>19534444</v>
      </c>
      <c r="I23" s="21">
        <f t="shared" si="1"/>
        <v>0</v>
      </c>
    </row>
    <row r="24" spans="2:9" x14ac:dyDescent="0.4">
      <c r="B24" s="20" t="s">
        <v>37</v>
      </c>
      <c r="C24" s="21">
        <v>3940570</v>
      </c>
      <c r="D24" s="22">
        <v>5661737</v>
      </c>
      <c r="E24" s="21">
        <f t="shared" si="0"/>
        <v>-1721167</v>
      </c>
      <c r="F24" s="20" t="s">
        <v>38</v>
      </c>
      <c r="G24" s="21">
        <v>5000000</v>
      </c>
      <c r="H24" s="22">
        <v>5000000</v>
      </c>
      <c r="I24" s="21">
        <f t="shared" si="1"/>
        <v>0</v>
      </c>
    </row>
    <row r="25" spans="2:9" x14ac:dyDescent="0.4">
      <c r="B25" s="20" t="s">
        <v>39</v>
      </c>
      <c r="C25" s="21">
        <v>150047</v>
      </c>
      <c r="D25" s="22">
        <v>172592</v>
      </c>
      <c r="E25" s="21">
        <f t="shared" si="0"/>
        <v>-22545</v>
      </c>
      <c r="F25" s="20" t="s">
        <v>40</v>
      </c>
      <c r="G25" s="21">
        <v>5000000</v>
      </c>
      <c r="H25" s="22">
        <v>5000000</v>
      </c>
      <c r="I25" s="21">
        <f t="shared" si="1"/>
        <v>0</v>
      </c>
    </row>
    <row r="26" spans="2:9" x14ac:dyDescent="0.4">
      <c r="B26" s="20" t="s">
        <v>41</v>
      </c>
      <c r="C26" s="21">
        <v>5000000</v>
      </c>
      <c r="D26" s="22">
        <v>5000000</v>
      </c>
      <c r="E26" s="21">
        <f t="shared" si="0"/>
        <v>0</v>
      </c>
      <c r="F26" s="20" t="s">
        <v>42</v>
      </c>
      <c r="G26" s="21">
        <v>5000000</v>
      </c>
      <c r="H26" s="22">
        <v>5000000</v>
      </c>
      <c r="I26" s="21">
        <f t="shared" si="1"/>
        <v>0</v>
      </c>
    </row>
    <row r="27" spans="2:9" x14ac:dyDescent="0.4">
      <c r="B27" s="20" t="s">
        <v>43</v>
      </c>
      <c r="C27" s="21">
        <v>5000000</v>
      </c>
      <c r="D27" s="22">
        <v>5000000</v>
      </c>
      <c r="E27" s="21">
        <f t="shared" si="0"/>
        <v>0</v>
      </c>
      <c r="F27" s="20" t="s">
        <v>44</v>
      </c>
      <c r="G27" s="21">
        <v>3193742</v>
      </c>
      <c r="H27" s="22">
        <v>3193742</v>
      </c>
      <c r="I27" s="21">
        <f t="shared" si="1"/>
        <v>0</v>
      </c>
    </row>
    <row r="28" spans="2:9" x14ac:dyDescent="0.4">
      <c r="B28" s="20" t="s">
        <v>45</v>
      </c>
      <c r="C28" s="21">
        <v>5000000</v>
      </c>
      <c r="D28" s="22">
        <v>5000000</v>
      </c>
      <c r="E28" s="21">
        <f t="shared" si="0"/>
        <v>0</v>
      </c>
      <c r="F28" s="20" t="s">
        <v>46</v>
      </c>
      <c r="G28" s="21">
        <v>1340702</v>
      </c>
      <c r="H28" s="22">
        <v>1340702</v>
      </c>
      <c r="I28" s="21">
        <f t="shared" si="1"/>
        <v>0</v>
      </c>
    </row>
    <row r="29" spans="2:9" x14ac:dyDescent="0.4">
      <c r="B29" s="20" t="s">
        <v>47</v>
      </c>
      <c r="C29" s="21">
        <v>3193742</v>
      </c>
      <c r="D29" s="22">
        <v>3193742</v>
      </c>
      <c r="E29" s="21">
        <f t="shared" si="0"/>
        <v>0</v>
      </c>
      <c r="F29" s="20" t="s">
        <v>48</v>
      </c>
      <c r="G29" s="21">
        <v>90132398</v>
      </c>
      <c r="H29" s="22">
        <v>94757275</v>
      </c>
      <c r="I29" s="21">
        <f t="shared" si="1"/>
        <v>-4624877</v>
      </c>
    </row>
    <row r="30" spans="2:9" x14ac:dyDescent="0.4">
      <c r="B30" s="20" t="s">
        <v>49</v>
      </c>
      <c r="C30" s="21">
        <v>1340702</v>
      </c>
      <c r="D30" s="22">
        <v>1340702</v>
      </c>
      <c r="E30" s="21">
        <f t="shared" si="0"/>
        <v>0</v>
      </c>
      <c r="F30" s="26" t="s">
        <v>50</v>
      </c>
      <c r="G30" s="27">
        <v>-4624877</v>
      </c>
      <c r="H30" s="28">
        <v>5628478</v>
      </c>
      <c r="I30" s="27">
        <f t="shared" si="1"/>
        <v>-10253355</v>
      </c>
    </row>
    <row r="31" spans="2:9" x14ac:dyDescent="0.4">
      <c r="B31" s="20" t="s">
        <v>51</v>
      </c>
      <c r="C31" s="21">
        <v>130840</v>
      </c>
      <c r="D31" s="22">
        <v>112090</v>
      </c>
      <c r="E31" s="21">
        <f t="shared" si="0"/>
        <v>18750</v>
      </c>
      <c r="F31" s="14" t="s">
        <v>52</v>
      </c>
      <c r="G31" s="15">
        <f>+G20 +G22 +G23 +G29</f>
        <v>208950429</v>
      </c>
      <c r="H31" s="15">
        <f>+H20 +H22 +H23 +H29</f>
        <v>216938949</v>
      </c>
      <c r="I31" s="15">
        <f t="shared" si="1"/>
        <v>-7988520</v>
      </c>
    </row>
    <row r="32" spans="2:9" x14ac:dyDescent="0.4">
      <c r="B32" s="14" t="s">
        <v>53</v>
      </c>
      <c r="C32" s="15">
        <f>+C9 +C15</f>
        <v>298352962</v>
      </c>
      <c r="D32" s="15">
        <f>+D9 +D15</f>
        <v>308846113</v>
      </c>
      <c r="E32" s="15">
        <f t="shared" si="0"/>
        <v>-10493151</v>
      </c>
      <c r="F32" s="29" t="s">
        <v>54</v>
      </c>
      <c r="G32" s="30">
        <f>+G18 +G31</f>
        <v>298352962</v>
      </c>
      <c r="H32" s="30">
        <f>+H18 +H31</f>
        <v>308846113</v>
      </c>
      <c r="I32" s="30">
        <f t="shared" si="1"/>
        <v>-10493151</v>
      </c>
    </row>
  </sheetData>
  <mergeCells count="5">
    <mergeCell ref="B3:I3"/>
    <mergeCell ref="B5:I5"/>
    <mergeCell ref="B7:E7"/>
    <mergeCell ref="F7:I7"/>
    <mergeCell ref="F19:I19"/>
  </mergeCells>
  <phoneticPr fontId="2"/>
  <pageMargins left="0.7" right="0.7" top="0.75" bottom="0.75" header="0.3" footer="0.3"/>
  <pageSetup paperSize="9" fitToHeight="0" orientation="portrait" r:id="rId1"/>
  <headerFooter>
    <oddHeader>&amp;L社会福祉法人こがね福祉会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koganeGH</dc:creator>
  <cp:lastModifiedBy>koganeGH</cp:lastModifiedBy>
  <dcterms:created xsi:type="dcterms:W3CDTF">2024-06-16T04:43:01Z</dcterms:created>
  <dcterms:modified xsi:type="dcterms:W3CDTF">2024-06-16T04:43:02Z</dcterms:modified>
</cp:coreProperties>
</file>