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\共有\事務関係\現況報告書等\R4\公開書類\"/>
    </mc:Choice>
  </mc:AlternateContent>
  <bookViews>
    <workbookView xWindow="0" yWindow="0" windowWidth="20490" windowHeight="7770"/>
  </bookViews>
  <sheets>
    <sheet name="第一号第一様式" sheetId="1" r:id="rId1"/>
  </sheets>
  <definedNames>
    <definedName name="_xlnm.Print_Titles" localSheetId="0">第一号第一様式!$1:$7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4" i="1"/>
  <c r="F32" i="1"/>
  <c r="E32" i="1"/>
  <c r="G32" i="1" s="1"/>
  <c r="G31" i="1"/>
  <c r="G30" i="1"/>
  <c r="F29" i="1"/>
  <c r="F33" i="1" s="1"/>
  <c r="E29" i="1"/>
  <c r="E33" i="1" s="1"/>
  <c r="G28" i="1"/>
  <c r="F26" i="1"/>
  <c r="E26" i="1"/>
  <c r="G26" i="1" s="1"/>
  <c r="G25" i="1"/>
  <c r="G24" i="1"/>
  <c r="F23" i="1"/>
  <c r="F27" i="1" s="1"/>
  <c r="E23" i="1"/>
  <c r="E27" i="1" s="1"/>
  <c r="G27" i="1" s="1"/>
  <c r="F22" i="1"/>
  <c r="F21" i="1"/>
  <c r="E21" i="1"/>
  <c r="G21" i="1" s="1"/>
  <c r="G20" i="1"/>
  <c r="G19" i="1"/>
  <c r="G18" i="1"/>
  <c r="G17" i="1"/>
  <c r="G16" i="1"/>
  <c r="G15" i="1"/>
  <c r="G14" i="1"/>
  <c r="F13" i="1"/>
  <c r="E13" i="1"/>
  <c r="G13" i="1" s="1"/>
  <c r="G12" i="1"/>
  <c r="G11" i="1"/>
  <c r="G10" i="1"/>
  <c r="G9" i="1"/>
  <c r="G8" i="1"/>
  <c r="F36" i="1" l="1"/>
  <c r="F38" i="1" s="1"/>
  <c r="G33" i="1"/>
  <c r="G23" i="1"/>
  <c r="E22" i="1"/>
  <c r="G29" i="1"/>
  <c r="G22" i="1" l="1"/>
  <c r="E36" i="1"/>
  <c r="E38" i="1" l="1"/>
  <c r="G38" i="1" s="1"/>
  <c r="G36" i="1"/>
</calcChain>
</file>

<file path=xl/sharedStrings.xml><?xml version="1.0" encoding="utf-8"?>
<sst xmlns="http://schemas.openxmlformats.org/spreadsheetml/2006/main" count="48" uniqueCount="44">
  <si>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</si>
  <si>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</si>
  <si>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</si>
  <si>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</si>
  <si>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</si>
  <si>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</si>
  <si>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</si>
  <si>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</si>
  <si>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</si>
  <si>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</si>
  <si>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</si>
  <si>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</si>
  <si>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</si>
  <si>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</si>
  <si>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</si>
  <si>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</si>
  <si>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</si>
  <si>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</si>
  <si>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</si>
  <si>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</si>
  <si>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</si>
  <si>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</si>
  <si>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</si>
  <si>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</si>
  <si>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</si>
  <si>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</si>
  <si>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</si>
  <si>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</si>
  <si>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</si>
  <si>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設備資金借入金元金償還支出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</si>
  <si>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</si>
  <si>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</si>
  <si>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</si>
  <si>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</si>
  <si>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長期運営資金借入金収入</t>
  </si>
  <si>
    <t>その他の活動収入計（７）</t>
  </si>
  <si>
    <t>長期運営資金借入金元金償還支出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</si>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</sst>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11510000</v>
      </c>
      <c r="F8" s="13">
        <v>11550134</v>
      </c>
      <c r="G8" s="13">
        <f>E8-F8</f>
        <v>-40134</v>
      </c>
      <c r="H8" s="13"/>
    </row>
    <row r="9" spans="2:8" ht="14.25">
      <c r="B9" s="14"/>
      <c r="C9" s="14"/>
      <c r="D9" s="15" t="s">
        <v>12</v>
      </c>
      <c r="E9" s="16">
        <v>101400000</v>
      </c>
      <c r="F9" s="17">
        <v>99172157</v>
      </c>
      <c r="G9" s="17">
        <f t="shared" ref="G9:G38" si="0">E9-F9</f>
        <v>2227843</v>
      </c>
      <c r="H9" s="17"/>
    </row>
    <row r="10" spans="2:8" ht="14.25">
      <c r="B10" s="14"/>
      <c r="C10" s="14"/>
      <c r="D10" s="15" t="s">
        <v>13</v>
      </c>
      <c r="E10" s="16">
        <v>30000</v>
      </c>
      <c r="F10" s="17">
        <v>30000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>
        <v>17000</v>
      </c>
      <c r="F11" s="17">
        <v>11688</v>
      </c>
      <c r="G11" s="17">
        <f t="shared" si="0"/>
        <v>5312</v>
      </c>
      <c r="H11" s="17"/>
    </row>
    <row r="12" spans="2:8" ht="14.25">
      <c r="B12" s="14"/>
      <c r="C12" s="14"/>
      <c r="D12" s="15" t="s">
        <v>15</v>
      </c>
      <c r="E12" s="18">
        <v>1560000</v>
      </c>
      <c r="F12" s="17">
        <v>1542793</v>
      </c>
      <c r="G12" s="17">
        <f t="shared" si="0"/>
        <v>17207</v>
      </c>
      <c r="H12" s="17"/>
    </row>
    <row r="13" spans="2:8" ht="14.25">
      <c r="B13" s="14"/>
      <c r="C13" s="19"/>
      <c r="D13" s="20" t="s">
        <v>16</v>
      </c>
      <c r="E13" s="21">
        <f>+E8+E9+E10+E11+E12</f>
        <v>114517000</v>
      </c>
      <c r="F13" s="22">
        <f>+F8+F9+F10+F11+F12</f>
        <v>112306772</v>
      </c>
      <c r="G13" s="22">
        <f t="shared" si="0"/>
        <v>2210228</v>
      </c>
      <c r="H13" s="22"/>
    </row>
    <row r="14" spans="2:8" ht="14.25">
      <c r="B14" s="14"/>
      <c r="C14" s="10" t="s">
        <v>17</v>
      </c>
      <c r="D14" s="15" t="s">
        <v>18</v>
      </c>
      <c r="E14" s="12">
        <v>66521000</v>
      </c>
      <c r="F14" s="17">
        <v>65362260</v>
      </c>
      <c r="G14" s="17">
        <f t="shared" si="0"/>
        <v>1158740</v>
      </c>
      <c r="H14" s="17"/>
    </row>
    <row r="15" spans="2:8" ht="14.25">
      <c r="B15" s="14"/>
      <c r="C15" s="14"/>
      <c r="D15" s="15" t="s">
        <v>19</v>
      </c>
      <c r="E15" s="16">
        <v>11930000</v>
      </c>
      <c r="F15" s="17">
        <v>11653454</v>
      </c>
      <c r="G15" s="17">
        <f t="shared" si="0"/>
        <v>276546</v>
      </c>
      <c r="H15" s="17"/>
    </row>
    <row r="16" spans="2:8" ht="14.25">
      <c r="B16" s="14"/>
      <c r="C16" s="14"/>
      <c r="D16" s="15" t="s">
        <v>20</v>
      </c>
      <c r="E16" s="16">
        <v>21192000</v>
      </c>
      <c r="F16" s="17">
        <v>21123930</v>
      </c>
      <c r="G16" s="17">
        <f t="shared" si="0"/>
        <v>68070</v>
      </c>
      <c r="H16" s="17"/>
    </row>
    <row r="17" spans="2:8" ht="14.25">
      <c r="B17" s="14"/>
      <c r="C17" s="14"/>
      <c r="D17" s="15" t="s">
        <v>21</v>
      </c>
      <c r="E17" s="16">
        <v>11510000</v>
      </c>
      <c r="F17" s="17">
        <v>9963814</v>
      </c>
      <c r="G17" s="17">
        <f t="shared" si="0"/>
        <v>1546186</v>
      </c>
      <c r="H17" s="17"/>
    </row>
    <row r="18" spans="2:8" ht="14.25">
      <c r="B18" s="14"/>
      <c r="C18" s="14"/>
      <c r="D18" s="15" t="s">
        <v>22</v>
      </c>
      <c r="E18" s="16">
        <v>223000</v>
      </c>
      <c r="F18" s="17">
        <v>238962</v>
      </c>
      <c r="G18" s="17">
        <f t="shared" si="0"/>
        <v>-15962</v>
      </c>
      <c r="H18" s="17"/>
    </row>
    <row r="19" spans="2:8" ht="14.25">
      <c r="B19" s="14"/>
      <c r="C19" s="14"/>
      <c r="D19" s="15" t="s">
        <v>23</v>
      </c>
      <c r="E19" s="16">
        <v>740000</v>
      </c>
      <c r="F19" s="17">
        <v>712525</v>
      </c>
      <c r="G19" s="17">
        <f t="shared" si="0"/>
        <v>27475</v>
      </c>
      <c r="H19" s="17"/>
    </row>
    <row r="20" spans="2:8" ht="14.25">
      <c r="B20" s="14"/>
      <c r="C20" s="14"/>
      <c r="D20" s="15" t="s">
        <v>24</v>
      </c>
      <c r="E20" s="18"/>
      <c r="F20" s="17">
        <v>10590</v>
      </c>
      <c r="G20" s="17">
        <f t="shared" si="0"/>
        <v>-10590</v>
      </c>
      <c r="H20" s="17"/>
    </row>
    <row r="21" spans="2:8" ht="14.25">
      <c r="B21" s="14"/>
      <c r="C21" s="19"/>
      <c r="D21" s="20" t="s">
        <v>25</v>
      </c>
      <c r="E21" s="21">
        <f>+E14+E15+E16+E17+E18+E19+E20</f>
        <v>112116000</v>
      </c>
      <c r="F21" s="22">
        <f>+F14+F15+F16+F17+F18+F19+F20</f>
        <v>109065535</v>
      </c>
      <c r="G21" s="22">
        <f t="shared" si="0"/>
        <v>3050465</v>
      </c>
      <c r="H21" s="22"/>
    </row>
    <row r="22" spans="2:8" ht="14.25">
      <c r="B22" s="19"/>
      <c r="C22" s="23" t="s">
        <v>26</v>
      </c>
      <c r="D22" s="24"/>
      <c r="E22" s="21">
        <f xml:space="preserve"> +E13 - E21</f>
        <v>2401000</v>
      </c>
      <c r="F22" s="25">
        <f xml:space="preserve"> +F13 - F21</f>
        <v>3241237</v>
      </c>
      <c r="G22" s="25">
        <f t="shared" si="0"/>
        <v>-840237</v>
      </c>
      <c r="H22" s="25"/>
    </row>
    <row r="23" spans="2:8" ht="30">
      <c r="B23" s="10" t="s">
        <v>27</v>
      </c>
      <c r="C23" s="26" t="s">
        <v>10</v>
      </c>
      <c r="D23" s="20" t="s">
        <v>28</v>
      </c>
      <c r="E23" s="21">
        <f>0</f>
        <v>0</v>
      </c>
      <c r="F23" s="22">
        <f>0</f>
        <v>0</v>
      </c>
      <c r="G23" s="22">
        <f t="shared" si="0"/>
        <v>0</v>
      </c>
      <c r="H23" s="22"/>
    </row>
    <row r="24" spans="2:8" ht="14.25">
      <c r="B24" s="14"/>
      <c r="C24" s="10" t="s">
        <v>17</v>
      </c>
      <c r="D24" s="15" t="s">
        <v>29</v>
      </c>
      <c r="E24" s="12">
        <v>618000</v>
      </c>
      <c r="F24" s="17">
        <v>618000</v>
      </c>
      <c r="G24" s="17">
        <f t="shared" si="0"/>
        <v>0</v>
      </c>
      <c r="H24" s="17"/>
    </row>
    <row r="25" spans="2:8" ht="14.25">
      <c r="B25" s="14"/>
      <c r="C25" s="14"/>
      <c r="D25" s="15" t="s">
        <v>30</v>
      </c>
      <c r="E25" s="18">
        <v>2790000</v>
      </c>
      <c r="F25" s="17">
        <v>2726400</v>
      </c>
      <c r="G25" s="17">
        <f t="shared" si="0"/>
        <v>63600</v>
      </c>
      <c r="H25" s="17"/>
    </row>
    <row r="26" spans="2:8" ht="14.25">
      <c r="B26" s="14"/>
      <c r="C26" s="19"/>
      <c r="D26" s="20" t="s">
        <v>31</v>
      </c>
      <c r="E26" s="21">
        <f>+E24+E25</f>
        <v>3408000</v>
      </c>
      <c r="F26" s="22">
        <f>+F24+F25</f>
        <v>3344400</v>
      </c>
      <c r="G26" s="22">
        <f t="shared" si="0"/>
        <v>63600</v>
      </c>
      <c r="H26" s="22"/>
    </row>
    <row r="27" spans="2:8" ht="14.25">
      <c r="B27" s="19"/>
      <c r="C27" s="27" t="s">
        <v>32</v>
      </c>
      <c r="D27" s="24"/>
      <c r="E27" s="21">
        <f xml:space="preserve"> +E23 - E26</f>
        <v>-3408000</v>
      </c>
      <c r="F27" s="25">
        <f xml:space="preserve"> +F23 - F26</f>
        <v>-3344400</v>
      </c>
      <c r="G27" s="25">
        <f t="shared" si="0"/>
        <v>-63600</v>
      </c>
      <c r="H27" s="25"/>
    </row>
    <row r="28" spans="2:8" ht="14.25">
      <c r="B28" s="10" t="s">
        <v>33</v>
      </c>
      <c r="C28" s="10" t="s">
        <v>10</v>
      </c>
      <c r="D28" s="15" t="s">
        <v>34</v>
      </c>
      <c r="E28" s="21">
        <v>55000000</v>
      </c>
      <c r="F28" s="17">
        <v>55000000</v>
      </c>
      <c r="G28" s="17">
        <f t="shared" si="0"/>
        <v>0</v>
      </c>
      <c r="H28" s="17"/>
    </row>
    <row r="29" spans="2:8" ht="14.25">
      <c r="B29" s="14"/>
      <c r="C29" s="19"/>
      <c r="D29" s="20" t="s">
        <v>35</v>
      </c>
      <c r="E29" s="21">
        <f>+E28</f>
        <v>55000000</v>
      </c>
      <c r="F29" s="22">
        <f>+F28</f>
        <v>55000000</v>
      </c>
      <c r="G29" s="22">
        <f t="shared" si="0"/>
        <v>0</v>
      </c>
      <c r="H29" s="22"/>
    </row>
    <row r="30" spans="2:8" ht="14.25">
      <c r="B30" s="14"/>
      <c r="C30" s="10" t="s">
        <v>17</v>
      </c>
      <c r="D30" s="15" t="s">
        <v>36</v>
      </c>
      <c r="E30" s="12">
        <v>2004000</v>
      </c>
      <c r="F30" s="17">
        <v>2004000</v>
      </c>
      <c r="G30" s="17">
        <f t="shared" si="0"/>
        <v>0</v>
      </c>
      <c r="H30" s="17"/>
    </row>
    <row r="31" spans="2:8" ht="14.25">
      <c r="B31" s="14"/>
      <c r="C31" s="14"/>
      <c r="D31" s="28" t="s">
        <v>37</v>
      </c>
      <c r="E31" s="18"/>
      <c r="F31" s="29">
        <v>672468</v>
      </c>
      <c r="G31" s="29">
        <f t="shared" si="0"/>
        <v>-672468</v>
      </c>
      <c r="H31" s="29"/>
    </row>
    <row r="32" spans="2:8" ht="14.25">
      <c r="B32" s="14"/>
      <c r="C32" s="19"/>
      <c r="D32" s="30" t="s">
        <v>38</v>
      </c>
      <c r="E32" s="21">
        <f>+E30+E31</f>
        <v>2004000</v>
      </c>
      <c r="F32" s="31">
        <f>+F30+F31</f>
        <v>2676468</v>
      </c>
      <c r="G32" s="31">
        <f t="shared" si="0"/>
        <v>-672468</v>
      </c>
      <c r="H32" s="31"/>
    </row>
    <row r="33" spans="2:8" ht="14.25">
      <c r="B33" s="19"/>
      <c r="C33" s="27" t="s">
        <v>39</v>
      </c>
      <c r="D33" s="24"/>
      <c r="E33" s="21">
        <f xml:space="preserve"> +E29 - E32</f>
        <v>52996000</v>
      </c>
      <c r="F33" s="25">
        <f xml:space="preserve"> +F29 - F32</f>
        <v>52323532</v>
      </c>
      <c r="G33" s="25">
        <f t="shared" si="0"/>
        <v>672468</v>
      </c>
      <c r="H33" s="25"/>
    </row>
    <row r="34" spans="2:8" ht="14.25">
      <c r="B34" s="32" t="s">
        <v>40</v>
      </c>
      <c r="C34" s="33"/>
      <c r="D34" s="34"/>
      <c r="E34" s="12"/>
      <c r="F34" s="35"/>
      <c r="G34" s="35">
        <f>E34 + E35</f>
        <v>0</v>
      </c>
      <c r="H34" s="35"/>
    </row>
    <row r="35" spans="2:8" ht="14.25">
      <c r="B35" s="36"/>
      <c r="C35" s="37"/>
      <c r="D35" s="38"/>
      <c r="E35" s="18"/>
      <c r="F35" s="39"/>
      <c r="G35" s="39"/>
      <c r="H35" s="39"/>
    </row>
    <row r="36" spans="2:8" ht="14.25">
      <c r="B36" s="27" t="s">
        <v>41</v>
      </c>
      <c r="C36" s="23"/>
      <c r="D36" s="24"/>
      <c r="E36" s="21">
        <f xml:space="preserve"> +E22 +E27 +E33 - (E34 + E35)</f>
        <v>51989000</v>
      </c>
      <c r="F36" s="25">
        <f xml:space="preserve"> +F22 +F27 +F33 - (F34 + F35)</f>
        <v>52220369</v>
      </c>
      <c r="G36" s="25">
        <f t="shared" si="0"/>
        <v>-231369</v>
      </c>
      <c r="H36" s="25"/>
    </row>
    <row r="37" spans="2:8" ht="14.25">
      <c r="B37" s="27" t="s">
        <v>42</v>
      </c>
      <c r="C37" s="23"/>
      <c r="D37" s="24"/>
      <c r="E37" s="21">
        <v>45136599</v>
      </c>
      <c r="F37" s="25">
        <v>45136599</v>
      </c>
      <c r="G37" s="25">
        <f t="shared" si="0"/>
        <v>0</v>
      </c>
      <c r="H37" s="25"/>
    </row>
    <row r="38" spans="2:8" ht="14.25">
      <c r="B38" s="27" t="s">
        <v>43</v>
      </c>
      <c r="C38" s="23"/>
      <c r="D38" s="24"/>
      <c r="E38" s="21">
        <f xml:space="preserve"> +E36 +E37</f>
        <v>97125599</v>
      </c>
      <c r="F38" s="25">
        <f xml:space="preserve"> +F36 +F37</f>
        <v>97356968</v>
      </c>
      <c r="G38" s="25">
        <f t="shared" si="0"/>
        <v>-231369</v>
      </c>
      <c r="H38" s="25"/>
    </row>
    <row r="39" spans="2:8" ht="14.25">
      <c r="B39" s="40"/>
      <c r="C39" s="40"/>
      <c r="D39" s="40"/>
      <c r="E39" s="40"/>
      <c r="F39" s="40"/>
      <c r="G39" s="40"/>
      <c r="H39" s="40"/>
    </row>
    <row r="40" spans="2:8" ht="14.25">
      <c r="B40" s="40"/>
      <c r="C40" s="40"/>
      <c r="D40" s="40"/>
      <c r="E40" s="40"/>
      <c r="F40" s="40"/>
      <c r="G40" s="40"/>
      <c r="H40" s="40"/>
    </row>
    <row r="41" spans="2:8" ht="14.25">
      <c r="B41" s="40"/>
      <c r="C41" s="40"/>
      <c r="D41" s="40"/>
      <c r="E41" s="40"/>
      <c r="F41" s="40"/>
      <c r="G41" s="40"/>
      <c r="H41" s="40"/>
    </row>
    <row r="42" spans="2:8" ht="14.25">
      <c r="B42" s="40"/>
      <c r="C42" s="40"/>
      <c r="D42" s="40"/>
      <c r="E42" s="40"/>
      <c r="F42" s="40"/>
      <c r="G42" s="40"/>
      <c r="H42" s="40"/>
    </row>
    <row r="43" spans="2:8" ht="14.25">
      <c r="B43" s="40"/>
      <c r="C43" s="40"/>
      <c r="D43" s="40"/>
      <c r="E43" s="40"/>
      <c r="F43" s="40"/>
      <c r="G43" s="40"/>
      <c r="H43" s="40"/>
    </row>
    <row r="44" spans="2:8" ht="14.25">
      <c r="B44" s="40"/>
      <c r="C44" s="40"/>
      <c r="D44" s="40"/>
      <c r="E44" s="40"/>
      <c r="F44" s="40"/>
      <c r="G44" s="40"/>
      <c r="H44" s="40"/>
    </row>
    <row r="45" spans="2:8" ht="14.25">
      <c r="B45" s="40"/>
      <c r="C45" s="40"/>
      <c r="D45" s="40"/>
      <c r="E45" s="40"/>
      <c r="F45" s="40"/>
      <c r="G45" s="40"/>
      <c r="H45" s="40"/>
    </row>
    <row r="46" spans="2:8" ht="14.25">
      <c r="B46" s="40"/>
      <c r="C46" s="40"/>
      <c r="D46" s="40"/>
      <c r="E46" s="40"/>
      <c r="F46" s="40"/>
      <c r="G46" s="40"/>
      <c r="H46" s="40"/>
    </row>
    <row r="47" spans="2:8" ht="14.25">
      <c r="B47" s="40"/>
      <c r="C47" s="40"/>
      <c r="D47" s="40"/>
      <c r="E47" s="40"/>
      <c r="F47" s="40"/>
      <c r="G47" s="40"/>
      <c r="H47" s="40"/>
    </row>
    <row r="48" spans="2:8" ht="14.25">
      <c r="B48" s="40"/>
      <c r="C48" s="40"/>
      <c r="D48" s="40"/>
      <c r="E48" s="40"/>
      <c r="F48" s="40"/>
      <c r="G48" s="40"/>
      <c r="H48" s="40"/>
    </row>
  </sheetData>
  <mergeCells count="11">
    <mergeCell ref="B23:B27"/>
    <mergeCell ref="C24:C26"/>
    <mergeCell ref="B28:B33"/>
    <mergeCell ref="C28:C29"/>
    <mergeCell ref="C30:C32"/>
    <mergeCell ref="B3:H3"/>
    <mergeCell ref="B5:H5"/>
    <mergeCell ref="B7:D7"/>
    <mergeCell ref="B8:B22"/>
    <mergeCell ref="C8:C13"/>
    <mergeCell ref="C14:C21"/>
  </mergeCells>
  <phoneticPr fontId="1"/>
  <pageMargins left="0.7" right="0.7" top="0.75" bottom="0.75" header="0.3" footer="0.3"/>
  <pageSetup paperSize="9" fitToHeight="0" orientation="portrait" r:id="rId1"/>
  <headerFooter>
    <oddHeader>&amp;L社会福祉法人こがね福祉会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</dc:creator>
  <cp:lastModifiedBy>小島</cp:lastModifiedBy>
  <dcterms:created xsi:type="dcterms:W3CDTF">2022-06-06T02:14:02Z</dcterms:created>
  <dcterms:modified xsi:type="dcterms:W3CDTF">2022-06-06T02:14:08Z</dcterms:modified>
</cp:coreProperties>
</file>