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R2公開用\"/>
    </mc:Choice>
  </mc:AlternateContent>
  <xr:revisionPtr revIDLastSave="0" documentId="8_{0502E91D-1877-41D2-9565-DF9D3AF0DF62}" xr6:coauthVersionLast="47" xr6:coauthVersionMax="47" xr10:uidLastSave="{00000000-0000-0000-0000-000000000000}"/>
  <bookViews>
    <workbookView xWindow="-120" yWindow="-120" windowWidth="29040" windowHeight="15840" xr2:uid="{EA9054EF-F168-4B88-92A8-FA8D522EF54C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H46" i="1"/>
  <c r="H58" i="1" s="1"/>
  <c r="G46" i="1"/>
  <c r="I46" i="1" s="1"/>
  <c r="E46" i="1"/>
  <c r="I45" i="1"/>
  <c r="E45" i="1"/>
  <c r="I44" i="1"/>
  <c r="E44" i="1"/>
  <c r="E43" i="1"/>
  <c r="H42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D32" i="1" s="1"/>
  <c r="C33" i="1"/>
  <c r="C32" i="1" s="1"/>
  <c r="E32" i="1" s="1"/>
  <c r="H32" i="1"/>
  <c r="G32" i="1"/>
  <c r="I32" i="1" s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I9" i="1" s="1"/>
  <c r="D9" i="1"/>
  <c r="C9" i="1"/>
  <c r="E9" i="1" s="1"/>
  <c r="H59" i="1" l="1"/>
  <c r="D59" i="1"/>
  <c r="G42" i="1"/>
  <c r="E33" i="1"/>
  <c r="G58" i="1"/>
  <c r="I58" i="1" s="1"/>
  <c r="C59" i="1"/>
  <c r="E59" i="1" l="1"/>
  <c r="G59" i="1"/>
  <c r="I59" i="1" s="1"/>
  <c r="I42" i="1"/>
</calcChain>
</file>

<file path=xl/sharedStrings.xml><?xml version="1.0" encoding="utf-8"?>
<sst xmlns="http://schemas.openxmlformats.org/spreadsheetml/2006/main" count="102" uniqueCount="95">
  <si>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</si>
  <si>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</si>
  <si>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</si>
  <si>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</si>
  <si>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</si>
  <si>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</si>
  <si>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</si>
  <si>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</si>
  <si>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</si>
  <si>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</si>
  <si>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</si>
  <si>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</si>
  <si>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</si>
  <si>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</si>
  <si>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</si>
  <si>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</si>
  <si>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</si>
  <si>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</si>
  <si>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</si>
  <si>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</si>
  <si>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</si>
  <si>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</si>
  <si>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</si>
  <si>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</si>
  <si>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</si>
  <si>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</si>
  <si>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</si>
  <si>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</si>
  <si>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</si>
  <si>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</si>
  <si>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</si>
  <si>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</si>
  <si>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</si>
  <si>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</si>
  <si>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</si>
  <si>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</si>
  <si>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</si>
  <si>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</si>
  <si>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</si>
  <si>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</si>
  <si>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</si>
  <si>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</si>
  <si>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</si>
  <si>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</si>
  <si>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</si>
  <si>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</si>
  <si>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</si>
  <si>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</si>
  <si>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</si>
  <si>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</si>
  <si>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</si>
  <si>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</si>
  <si>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</si>
  <si>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</si>
  <si>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</si>
  <si>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</si>
  <si>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</si>
  <si>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</si>
  <si>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</si>
  <si>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</si>
  <si>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</si>
  <si>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</si>
  <si>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</si>
  <si>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</si>
  <si>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</si>
  <si>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</si>
  <si>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</si>
  <si>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</si>
  <si>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</si>
  <si>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</si>
  <si>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</si>
  <si>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</si>
  <si>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</si>
  <si>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</si>
  <si>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</si>
  <si>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</si>
  <si>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</si>
  <si>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</si>
  <si>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</si>
  <si>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</si>
  <si>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施設整備等積立金</t>
  </si>
  <si>
    <t>　ソフトウェア</t>
  </si>
  <si>
    <t>次期繰越活動増減差額</t>
  </si>
  <si>
    <t>　無形リース資産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</si>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</sst>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58F46636-ADA4-458E-BD43-996F4A1E77F8}"/>
    <cellStyle name="標準 3" xfId="2" xr:uid="{11C0EDA4-F19D-424C-9255-43F214E27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A3394-0A19-45CA-8EA5-3E5BA03255BE}">
  <sheetPr>
    <pageSetUpPr fitToPage="1"/>
  </sheetPr>
  <dimension ref="B1:I59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736873490</v>
      </c>
      <c r="D9" s="16">
        <f>+D10+D11+D12+D13+D14+D15+D16+D17+D18+D19+D20+D21+D22+D23+D24+D25+D26+D27+D28+D29+D30-ABS(D31)</f>
        <v>695402098</v>
      </c>
      <c r="E9" s="15">
        <f>C9-D9</f>
        <v>41471392</v>
      </c>
      <c r="F9" s="14" t="s">
        <v>10</v>
      </c>
      <c r="G9" s="15">
        <f>+G10+G11+G12+G13+G14+G15+G16+G17+G18+G19+G20+G21+G22+G23+G24+G25+G26+G27</f>
        <v>59018596</v>
      </c>
      <c r="H9" s="16">
        <f>+H10+H11+H12+H13+H14+H15+H16+H17+H18+H19+H20+H21+H22+H23+H24+H25+H26+H27</f>
        <v>57587351</v>
      </c>
      <c r="I9" s="15">
        <f>G9-H9</f>
        <v>1431245</v>
      </c>
    </row>
    <row r="10" spans="2:9" x14ac:dyDescent="0.4">
      <c r="B10" s="17" t="s">
        <v>11</v>
      </c>
      <c r="C10" s="18">
        <v>544374469</v>
      </c>
      <c r="D10" s="19">
        <v>504605028</v>
      </c>
      <c r="E10" s="18">
        <f t="shared" ref="E10:E59" si="0">C10-D10</f>
        <v>39769441</v>
      </c>
      <c r="F10" s="17" t="s">
        <v>12</v>
      </c>
      <c r="G10" s="18"/>
      <c r="H10" s="19"/>
      <c r="I10" s="18">
        <f t="shared" ref="I10:I59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30402487</v>
      </c>
      <c r="H11" s="22">
        <v>33089662</v>
      </c>
      <c r="I11" s="21">
        <f t="shared" si="1"/>
        <v>-2687175</v>
      </c>
    </row>
    <row r="12" spans="2:9" x14ac:dyDescent="0.4">
      <c r="B12" s="20" t="s">
        <v>15</v>
      </c>
      <c r="C12" s="21">
        <v>190234208</v>
      </c>
      <c r="D12" s="22">
        <v>188000666</v>
      </c>
      <c r="E12" s="21">
        <f t="shared" si="0"/>
        <v>2233542</v>
      </c>
      <c r="F12" s="20" t="s">
        <v>16</v>
      </c>
      <c r="G12" s="21">
        <v>3993000</v>
      </c>
      <c r="H12" s="22"/>
      <c r="I12" s="21">
        <f t="shared" si="1"/>
        <v>3993000</v>
      </c>
    </row>
    <row r="13" spans="2:9" x14ac:dyDescent="0.4">
      <c r="B13" s="20" t="s">
        <v>17</v>
      </c>
      <c r="C13" s="21">
        <v>162063</v>
      </c>
      <c r="D13" s="22">
        <v>107125</v>
      </c>
      <c r="E13" s="21">
        <f t="shared" si="0"/>
        <v>54938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17088000</v>
      </c>
      <c r="H15" s="22">
        <v>17088000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2333400</v>
      </c>
      <c r="H17" s="22">
        <v>2333400</v>
      </c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>
        <v>2232288</v>
      </c>
      <c r="H19" s="22">
        <v>2232288</v>
      </c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86550</v>
      </c>
      <c r="H21" s="22">
        <v>50000</v>
      </c>
      <c r="I21" s="21">
        <f t="shared" si="1"/>
        <v>36550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2882871</v>
      </c>
      <c r="H22" s="22">
        <v>2794001</v>
      </c>
      <c r="I22" s="21">
        <f t="shared" si="1"/>
        <v>88870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>
        <v>4000</v>
      </c>
      <c r="E24" s="21">
        <f t="shared" si="0"/>
        <v>-4000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>
        <v>210000</v>
      </c>
      <c r="D25" s="22">
        <v>105000</v>
      </c>
      <c r="E25" s="21">
        <f t="shared" si="0"/>
        <v>105000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>
        <v>1892750</v>
      </c>
      <c r="D26" s="22">
        <v>2580279</v>
      </c>
      <c r="E26" s="21">
        <f t="shared" si="0"/>
        <v>-687529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+C38</f>
        <v>1372896457</v>
      </c>
      <c r="D32" s="16">
        <f>+D33 +D38</f>
        <v>1364844836</v>
      </c>
      <c r="E32" s="15">
        <f t="shared" si="0"/>
        <v>8051621</v>
      </c>
      <c r="F32" s="14" t="s">
        <v>52</v>
      </c>
      <c r="G32" s="15">
        <f>+G33+G34+G35+G36+G37+G38+G39+G40+G41</f>
        <v>217235918</v>
      </c>
      <c r="H32" s="16">
        <f>+H33+H34+H35+H36+H37+H38+H39+H40+H41</f>
        <v>238393093</v>
      </c>
      <c r="I32" s="15">
        <f t="shared" si="1"/>
        <v>-21157175</v>
      </c>
    </row>
    <row r="33" spans="2:9" x14ac:dyDescent="0.4">
      <c r="B33" s="14" t="s">
        <v>53</v>
      </c>
      <c r="C33" s="15">
        <f>+C34+C35+C36+C37</f>
        <v>940475668</v>
      </c>
      <c r="D33" s="16">
        <f>+D34+D35+D36+D37</f>
        <v>970141097</v>
      </c>
      <c r="E33" s="15">
        <f t="shared" si="0"/>
        <v>-29665429</v>
      </c>
      <c r="F33" s="17" t="s">
        <v>54</v>
      </c>
      <c r="G33" s="18">
        <v>130765000</v>
      </c>
      <c r="H33" s="19">
        <v>147853000</v>
      </c>
      <c r="I33" s="18">
        <f t="shared" si="1"/>
        <v>-17088000</v>
      </c>
    </row>
    <row r="34" spans="2:9" x14ac:dyDescent="0.4">
      <c r="B34" s="17" t="s">
        <v>55</v>
      </c>
      <c r="C34" s="18">
        <v>268795508</v>
      </c>
      <c r="D34" s="19">
        <v>268795508</v>
      </c>
      <c r="E34" s="18">
        <f t="shared" si="0"/>
        <v>0</v>
      </c>
      <c r="F34" s="20" t="s">
        <v>56</v>
      </c>
      <c r="G34" s="21"/>
      <c r="H34" s="22"/>
      <c r="I34" s="21">
        <f t="shared" si="1"/>
        <v>0</v>
      </c>
    </row>
    <row r="35" spans="2:9" x14ac:dyDescent="0.4">
      <c r="B35" s="20" t="s">
        <v>57</v>
      </c>
      <c r="C35" s="21">
        <v>671680160</v>
      </c>
      <c r="D35" s="22">
        <v>701345589</v>
      </c>
      <c r="E35" s="21">
        <f t="shared" si="0"/>
        <v>-29665429</v>
      </c>
      <c r="F35" s="20" t="s">
        <v>58</v>
      </c>
      <c r="G35" s="21">
        <v>5509050</v>
      </c>
      <c r="H35" s="22">
        <v>7842450</v>
      </c>
      <c r="I35" s="21">
        <f t="shared" si="1"/>
        <v>-2333400</v>
      </c>
    </row>
    <row r="36" spans="2:9" x14ac:dyDescent="0.4">
      <c r="B36" s="20" t="s">
        <v>59</v>
      </c>
      <c r="C36" s="21"/>
      <c r="D36" s="22"/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77225680</v>
      </c>
      <c r="H37" s="22">
        <v>76729167</v>
      </c>
      <c r="I37" s="21">
        <f t="shared" si="1"/>
        <v>496513</v>
      </c>
    </row>
    <row r="38" spans="2:9" x14ac:dyDescent="0.4">
      <c r="B38" s="14" t="s">
        <v>63</v>
      </c>
      <c r="C38" s="15">
        <f>+C39+C40+C41+C42+C43+C44+C45+C46+C47+C48+C49+C50+C51+C52+C53+C54+C55+C56+C57-ABS(C58)</f>
        <v>432420789</v>
      </c>
      <c r="D38" s="16">
        <f>+D39+D40+D41+D42+D43+D44+D45+D46+D47+D48+D49+D50+D51+D52+D53+D54+D55+D56+D57-ABS(D58)</f>
        <v>394703739</v>
      </c>
      <c r="E38" s="15">
        <f t="shared" si="0"/>
        <v>37717050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17" t="s">
        <v>55</v>
      </c>
      <c r="C39" s="18"/>
      <c r="D39" s="19"/>
      <c r="E39" s="18">
        <f t="shared" si="0"/>
        <v>0</v>
      </c>
      <c r="F39" s="20" t="s">
        <v>65</v>
      </c>
      <c r="G39" s="21">
        <v>3736188</v>
      </c>
      <c r="H39" s="22">
        <v>5968476</v>
      </c>
      <c r="I39" s="21">
        <f t="shared" si="1"/>
        <v>-2232288</v>
      </c>
    </row>
    <row r="40" spans="2:9" x14ac:dyDescent="0.4">
      <c r="B40" s="20" t="s">
        <v>57</v>
      </c>
      <c r="C40" s="21">
        <v>54153235</v>
      </c>
      <c r="D40" s="22">
        <v>58322596</v>
      </c>
      <c r="E40" s="21">
        <f t="shared" si="0"/>
        <v>-4169361</v>
      </c>
      <c r="F40" s="20" t="s">
        <v>66</v>
      </c>
      <c r="G40" s="21"/>
      <c r="H40" s="22"/>
      <c r="I40" s="21">
        <f t="shared" si="1"/>
        <v>0</v>
      </c>
    </row>
    <row r="41" spans="2:9" x14ac:dyDescent="0.4">
      <c r="B41" s="20" t="s">
        <v>67</v>
      </c>
      <c r="C41" s="21">
        <v>36166833</v>
      </c>
      <c r="D41" s="22">
        <v>40207485</v>
      </c>
      <c r="E41" s="21">
        <f t="shared" si="0"/>
        <v>-4040652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69</v>
      </c>
      <c r="C42" s="21">
        <v>1</v>
      </c>
      <c r="D42" s="22">
        <v>1</v>
      </c>
      <c r="E42" s="21">
        <f t="shared" si="0"/>
        <v>0</v>
      </c>
      <c r="F42" s="14" t="s">
        <v>70</v>
      </c>
      <c r="G42" s="15">
        <f>+G9 +G32</f>
        <v>276254514</v>
      </c>
      <c r="H42" s="15">
        <f>+H9 +H32</f>
        <v>295980444</v>
      </c>
      <c r="I42" s="15">
        <f t="shared" si="1"/>
        <v>-19725930</v>
      </c>
    </row>
    <row r="43" spans="2:9" x14ac:dyDescent="0.4">
      <c r="B43" s="20" t="s">
        <v>71</v>
      </c>
      <c r="C43" s="21">
        <v>9118542</v>
      </c>
      <c r="D43" s="22">
        <v>8830613</v>
      </c>
      <c r="E43" s="21">
        <f t="shared" si="0"/>
        <v>287929</v>
      </c>
      <c r="F43" s="23" t="s">
        <v>72</v>
      </c>
      <c r="G43" s="24"/>
      <c r="H43" s="24"/>
      <c r="I43" s="25"/>
    </row>
    <row r="44" spans="2:9" x14ac:dyDescent="0.4">
      <c r="B44" s="20" t="s">
        <v>73</v>
      </c>
      <c r="C44" s="21">
        <v>42920249</v>
      </c>
      <c r="D44" s="22">
        <v>35235888</v>
      </c>
      <c r="E44" s="21">
        <f t="shared" si="0"/>
        <v>7684361</v>
      </c>
      <c r="F44" s="17" t="s">
        <v>74</v>
      </c>
      <c r="G44" s="18">
        <v>151176400</v>
      </c>
      <c r="H44" s="19">
        <v>151176400</v>
      </c>
      <c r="I44" s="18">
        <f t="shared" si="1"/>
        <v>0</v>
      </c>
    </row>
    <row r="45" spans="2:9" x14ac:dyDescent="0.4">
      <c r="B45" s="20" t="s">
        <v>75</v>
      </c>
      <c r="C45" s="21"/>
      <c r="D45" s="22"/>
      <c r="E45" s="21">
        <f t="shared" si="0"/>
        <v>0</v>
      </c>
      <c r="F45" s="20" t="s">
        <v>76</v>
      </c>
      <c r="G45" s="21">
        <v>180046009</v>
      </c>
      <c r="H45" s="22">
        <v>185529950</v>
      </c>
      <c r="I45" s="21">
        <f t="shared" si="1"/>
        <v>-5483941</v>
      </c>
    </row>
    <row r="46" spans="2:9" x14ac:dyDescent="0.4">
      <c r="B46" s="20" t="s">
        <v>77</v>
      </c>
      <c r="C46" s="21">
        <v>7723650</v>
      </c>
      <c r="D46" s="22">
        <v>10057050</v>
      </c>
      <c r="E46" s="21">
        <f t="shared" si="0"/>
        <v>-2333400</v>
      </c>
      <c r="F46" s="20" t="s">
        <v>78</v>
      </c>
      <c r="G46" s="21">
        <f>+G47</f>
        <v>200000000</v>
      </c>
      <c r="H46" s="22">
        <f>+H47</f>
        <v>160000000</v>
      </c>
      <c r="I46" s="21">
        <f t="shared" si="1"/>
        <v>40000000</v>
      </c>
    </row>
    <row r="47" spans="2:9" x14ac:dyDescent="0.4">
      <c r="B47" s="20" t="s">
        <v>79</v>
      </c>
      <c r="C47" s="21">
        <v>566542</v>
      </c>
      <c r="D47" s="22">
        <v>567802</v>
      </c>
      <c r="E47" s="21">
        <f t="shared" si="0"/>
        <v>-1260</v>
      </c>
      <c r="F47" s="20" t="s">
        <v>80</v>
      </c>
      <c r="G47" s="21">
        <v>200000000</v>
      </c>
      <c r="H47" s="22">
        <v>160000000</v>
      </c>
      <c r="I47" s="21">
        <f t="shared" si="1"/>
        <v>40000000</v>
      </c>
    </row>
    <row r="48" spans="2:9" x14ac:dyDescent="0.4">
      <c r="B48" s="20" t="s">
        <v>81</v>
      </c>
      <c r="C48" s="21">
        <v>4546057</v>
      </c>
      <c r="D48" s="22">
        <v>4753137</v>
      </c>
      <c r="E48" s="21">
        <f t="shared" si="0"/>
        <v>-207080</v>
      </c>
      <c r="F48" s="20" t="s">
        <v>82</v>
      </c>
      <c r="G48" s="21">
        <v>1302293024</v>
      </c>
      <c r="H48" s="22">
        <v>1267049061</v>
      </c>
      <c r="I48" s="21">
        <f t="shared" si="1"/>
        <v>35243963</v>
      </c>
    </row>
    <row r="49" spans="2:9" x14ac:dyDescent="0.4">
      <c r="B49" s="20" t="s">
        <v>83</v>
      </c>
      <c r="C49" s="21"/>
      <c r="D49" s="22"/>
      <c r="E49" s="21">
        <f t="shared" si="0"/>
        <v>0</v>
      </c>
      <c r="F49" s="20" t="s">
        <v>84</v>
      </c>
      <c r="G49" s="21">
        <v>75243963</v>
      </c>
      <c r="H49" s="22">
        <v>72390405</v>
      </c>
      <c r="I49" s="21">
        <f t="shared" si="1"/>
        <v>2853558</v>
      </c>
    </row>
    <row r="50" spans="2:9" x14ac:dyDescent="0.4">
      <c r="B50" s="20" t="s">
        <v>61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85</v>
      </c>
      <c r="C51" s="21"/>
      <c r="D51" s="22"/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86</v>
      </c>
      <c r="C52" s="21">
        <v>77225680</v>
      </c>
      <c r="D52" s="22">
        <v>76729167</v>
      </c>
      <c r="E52" s="21">
        <f t="shared" si="0"/>
        <v>496513</v>
      </c>
      <c r="F52" s="20"/>
      <c r="G52" s="21"/>
      <c r="H52" s="21"/>
      <c r="I52" s="21"/>
    </row>
    <row r="53" spans="2:9" x14ac:dyDescent="0.4">
      <c r="B53" s="20" t="s">
        <v>87</v>
      </c>
      <c r="C53" s="21"/>
      <c r="D53" s="22"/>
      <c r="E53" s="21">
        <f t="shared" si="0"/>
        <v>0</v>
      </c>
      <c r="F53" s="20"/>
      <c r="G53" s="21"/>
      <c r="H53" s="21"/>
      <c r="I53" s="21"/>
    </row>
    <row r="54" spans="2:9" x14ac:dyDescent="0.4">
      <c r="B54" s="20" t="s">
        <v>88</v>
      </c>
      <c r="C54" s="21">
        <v>200000000</v>
      </c>
      <c r="D54" s="22">
        <v>160000000</v>
      </c>
      <c r="E54" s="21">
        <f t="shared" si="0"/>
        <v>40000000</v>
      </c>
      <c r="F54" s="20"/>
      <c r="G54" s="21"/>
      <c r="H54" s="21"/>
      <c r="I54" s="21"/>
    </row>
    <row r="55" spans="2:9" x14ac:dyDescent="0.4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90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91</v>
      </c>
      <c r="C57" s="21"/>
      <c r="D57" s="22"/>
      <c r="E57" s="21">
        <f t="shared" si="0"/>
        <v>0</v>
      </c>
      <c r="F57" s="26"/>
      <c r="G57" s="27"/>
      <c r="H57" s="27"/>
      <c r="I57" s="27"/>
    </row>
    <row r="58" spans="2:9" x14ac:dyDescent="0.4">
      <c r="B58" s="26" t="s">
        <v>50</v>
      </c>
      <c r="C58" s="27"/>
      <c r="D58" s="28"/>
      <c r="E58" s="27">
        <f t="shared" si="0"/>
        <v>0</v>
      </c>
      <c r="F58" s="14" t="s">
        <v>92</v>
      </c>
      <c r="G58" s="15">
        <f>+G44 +G45 +G46 +G48</f>
        <v>1833515433</v>
      </c>
      <c r="H58" s="15">
        <f>+H44 +H45 +H46 +H48</f>
        <v>1763755411</v>
      </c>
      <c r="I58" s="15">
        <f t="shared" si="1"/>
        <v>69760022</v>
      </c>
    </row>
    <row r="59" spans="2:9" x14ac:dyDescent="0.4">
      <c r="B59" s="14" t="s">
        <v>93</v>
      </c>
      <c r="C59" s="15">
        <f>+C9 +C32</f>
        <v>2109769947</v>
      </c>
      <c r="D59" s="15">
        <f>+D9 +D32</f>
        <v>2060246934</v>
      </c>
      <c r="E59" s="15">
        <f t="shared" si="0"/>
        <v>49523013</v>
      </c>
      <c r="F59" s="29" t="s">
        <v>94</v>
      </c>
      <c r="G59" s="30">
        <f>+G42 +G58</f>
        <v>2109769947</v>
      </c>
      <c r="H59" s="30">
        <f>+H42 +H58</f>
        <v>2059735855</v>
      </c>
      <c r="I59" s="30">
        <f t="shared" si="1"/>
        <v>50034092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&amp;L秋葉会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石和英夫</dc:creator>
  <cp:lastModifiedBy>石和英夫</cp:lastModifiedBy>
  <dcterms:created xsi:type="dcterms:W3CDTF">2021-06-07T03:13:25Z</dcterms:created>
  <dcterms:modified xsi:type="dcterms:W3CDTF">2021-06-07T03:13:25Z</dcterms:modified>
</cp:coreProperties>
</file>