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リムーバブル ディスク (F)\決算\財産目録\R6年度\"/>
    </mc:Choice>
  </mc:AlternateContent>
  <xr:revisionPtr revIDLastSave="0" documentId="13_ncr:1_{7ADE86A4-6DEF-4A39-ACB9-F61320F7A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1" l="1"/>
  <c r="G55" i="1"/>
  <c r="F85" i="1"/>
  <c r="E85" i="1"/>
  <c r="G94" i="1"/>
  <c r="G80" i="1"/>
  <c r="G79" i="1"/>
  <c r="G76" i="1"/>
  <c r="G71" i="1"/>
  <c r="G72" i="1"/>
  <c r="G73" i="1"/>
  <c r="G74" i="1"/>
  <c r="G75" i="1"/>
  <c r="G77" i="1"/>
  <c r="G67" i="1"/>
  <c r="G65" i="1"/>
  <c r="G33" i="1"/>
  <c r="G35" i="1"/>
  <c r="G37" i="1"/>
  <c r="G39" i="1"/>
  <c r="G41" i="1"/>
  <c r="G43" i="1"/>
  <c r="G45" i="1"/>
  <c r="G47" i="1"/>
  <c r="G49" i="1"/>
  <c r="G51" i="1"/>
  <c r="G53" i="1"/>
  <c r="G31" i="1"/>
  <c r="G78" i="1" l="1"/>
  <c r="G14" i="1"/>
  <c r="G19" i="1" s="1"/>
  <c r="G97" i="1"/>
  <c r="G60" i="1"/>
  <c r="G63" i="1"/>
  <c r="G69" i="1" s="1"/>
  <c r="G70" i="1"/>
  <c r="G58" i="1"/>
  <c r="G30" i="1"/>
  <c r="G62" i="1" l="1"/>
  <c r="G85" i="1" l="1"/>
  <c r="G87" i="1"/>
  <c r="G86" i="1" l="1"/>
  <c r="G98" i="1"/>
</calcChain>
</file>

<file path=xl/sharedStrings.xml><?xml version="1.0" encoding="utf-8"?>
<sst xmlns="http://schemas.openxmlformats.org/spreadsheetml/2006/main" count="199" uniqueCount="121">
  <si>
    <t>Ⅰ　資産の部</t>
    <rPh sb="2" eb="4">
      <t>シサン</t>
    </rPh>
    <rPh sb="5" eb="6">
      <t>ブ</t>
    </rPh>
    <phoneticPr fontId="2"/>
  </si>
  <si>
    <t>貸借対照表科目</t>
    <rPh sb="0" eb="2">
      <t>タイシャク</t>
    </rPh>
    <rPh sb="2" eb="4">
      <t>タイショウ</t>
    </rPh>
    <rPh sb="4" eb="5">
      <t>ヒョウ</t>
    </rPh>
    <rPh sb="5" eb="7">
      <t>カモク</t>
    </rPh>
    <phoneticPr fontId="2"/>
  </si>
  <si>
    <t>場所・物量等</t>
    <rPh sb="0" eb="2">
      <t>バショ</t>
    </rPh>
    <rPh sb="3" eb="4">
      <t>モノ</t>
    </rPh>
    <rPh sb="4" eb="5">
      <t>リョウ</t>
    </rPh>
    <rPh sb="5" eb="6">
      <t>トウ</t>
    </rPh>
    <phoneticPr fontId="2"/>
  </si>
  <si>
    <t>取得年度</t>
    <rPh sb="0" eb="2">
      <t>シュトク</t>
    </rPh>
    <rPh sb="2" eb="4">
      <t>ネンド</t>
    </rPh>
    <phoneticPr fontId="2"/>
  </si>
  <si>
    <t>使用目的等</t>
    <rPh sb="0" eb="2">
      <t>シヨウ</t>
    </rPh>
    <rPh sb="2" eb="4">
      <t>モクテキ</t>
    </rPh>
    <rPh sb="4" eb="5">
      <t>トウ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</si>
  <si>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</si>
  <si>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</si>
  <si>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貸借対照表価額</t>
    <rPh sb="0" eb="2">
      <t>タイシャク</t>
    </rPh>
    <rPh sb="2" eb="5">
      <t>タイショウヒョウ</t>
    </rPh>
    <rPh sb="5" eb="7">
      <t>カガク</t>
    </rPh>
    <phoneticPr fontId="2"/>
  </si>
  <si>
    <t>（単位：円）</t>
    <rPh sb="1" eb="3">
      <t>タンイ</t>
    </rPh>
    <rPh sb="4" eb="5">
      <t>エン</t>
    </rPh>
    <phoneticPr fontId="2"/>
  </si>
  <si>
    <t>　１　流動資産</t>
    <rPh sb="3" eb="5">
      <t>リュウドウ</t>
    </rPh>
    <rPh sb="5" eb="7">
      <t>シサン</t>
    </rPh>
    <phoneticPr fontId="2"/>
  </si>
  <si>
    <t>　　現金預金</t>
    <rPh sb="2" eb="4">
      <t>ゲンキン</t>
    </rPh>
    <rPh sb="4" eb="6">
      <t>ヨキン</t>
    </rPh>
    <phoneticPr fontId="2"/>
  </si>
  <si>
    <t>　　　　現金</t>
    <rPh sb="4" eb="6">
      <t>ゲンキン</t>
    </rPh>
    <phoneticPr fontId="2"/>
  </si>
  <si>
    <t>　　　　普通預金</t>
    <rPh sb="4" eb="6">
      <t>フツウ</t>
    </rPh>
    <rPh sb="6" eb="8">
      <t>ヨキン</t>
    </rPh>
    <phoneticPr fontId="2"/>
  </si>
  <si>
    <t>　　　　当座預金</t>
    <rPh sb="4" eb="6">
      <t>トウザ</t>
    </rPh>
    <rPh sb="6" eb="8">
      <t>ヨキン</t>
    </rPh>
    <phoneticPr fontId="2"/>
  </si>
  <si>
    <t>　　　　定期預金</t>
    <rPh sb="4" eb="6">
      <t>テイキ</t>
    </rPh>
    <rPh sb="6" eb="8">
      <t>ヨキン</t>
    </rPh>
    <phoneticPr fontId="2"/>
  </si>
  <si>
    <t>　　事業未収金</t>
    <rPh sb="2" eb="4">
      <t>ジギョウ</t>
    </rPh>
    <rPh sb="4" eb="7">
      <t>ミシュウキン</t>
    </rPh>
    <phoneticPr fontId="2"/>
  </si>
  <si>
    <t>　　商品・製品</t>
    <rPh sb="2" eb="4">
      <t>ショウヒン</t>
    </rPh>
    <rPh sb="5" eb="7">
      <t>セイヒン</t>
    </rPh>
    <phoneticPr fontId="2"/>
  </si>
  <si>
    <t>　　原材料</t>
    <rPh sb="2" eb="5">
      <t>ゲンザイリョウ</t>
    </rPh>
    <phoneticPr fontId="2"/>
  </si>
  <si>
    <t>　２　固定資産</t>
    <rPh sb="3" eb="5">
      <t>コテイ</t>
    </rPh>
    <rPh sb="5" eb="7">
      <t>シサン</t>
    </rPh>
    <phoneticPr fontId="2"/>
  </si>
  <si>
    <t>　　（1）　基本財産</t>
    <rPh sb="6" eb="8">
      <t>キホン</t>
    </rPh>
    <rPh sb="8" eb="10">
      <t>ザイサン</t>
    </rPh>
    <phoneticPr fontId="2"/>
  </si>
  <si>
    <t>　　土地</t>
    <rPh sb="2" eb="4">
      <t>トチ</t>
    </rPh>
    <phoneticPr fontId="2"/>
  </si>
  <si>
    <t>　　建物</t>
    <rPh sb="2" eb="4">
      <t>タテモノ</t>
    </rPh>
    <phoneticPr fontId="2"/>
  </si>
  <si>
    <t>　　（２）　その他の固定資産</t>
    <rPh sb="8" eb="9">
      <t>タ</t>
    </rPh>
    <rPh sb="10" eb="12">
      <t>コテイ</t>
    </rPh>
    <rPh sb="12" eb="14">
      <t>シサン</t>
    </rPh>
    <phoneticPr fontId="2"/>
  </si>
  <si>
    <t>2013年度</t>
    <rPh sb="4" eb="6">
      <t>ネンド</t>
    </rPh>
    <phoneticPr fontId="2"/>
  </si>
  <si>
    <t>2017年度</t>
    <rPh sb="4" eb="6">
      <t>ネンド</t>
    </rPh>
    <phoneticPr fontId="2"/>
  </si>
  <si>
    <t>　　構築物</t>
    <rPh sb="2" eb="5">
      <t>コウチクブツ</t>
    </rPh>
    <phoneticPr fontId="2"/>
  </si>
  <si>
    <t>　　機械及び装置</t>
    <rPh sb="2" eb="4">
      <t>キカイ</t>
    </rPh>
    <rPh sb="4" eb="5">
      <t>オヨ</t>
    </rPh>
    <rPh sb="6" eb="8">
      <t>ソウチ</t>
    </rPh>
    <phoneticPr fontId="2"/>
  </si>
  <si>
    <t>　　器具及び備品</t>
    <rPh sb="2" eb="4">
      <t>キグ</t>
    </rPh>
    <rPh sb="4" eb="5">
      <t>オヨ</t>
    </rPh>
    <rPh sb="6" eb="8">
      <t>ビヒン</t>
    </rPh>
    <phoneticPr fontId="2"/>
  </si>
  <si>
    <t>　　その他の積立資産</t>
    <rPh sb="4" eb="5">
      <t>タ</t>
    </rPh>
    <rPh sb="6" eb="8">
      <t>ツミタテ</t>
    </rPh>
    <rPh sb="8" eb="10">
      <t>シサン</t>
    </rPh>
    <phoneticPr fontId="2"/>
  </si>
  <si>
    <t>　　長期前払費用</t>
    <rPh sb="2" eb="4">
      <t>チョウキ</t>
    </rPh>
    <rPh sb="4" eb="5">
      <t>マエ</t>
    </rPh>
    <rPh sb="5" eb="6">
      <t>ハラ</t>
    </rPh>
    <rPh sb="6" eb="8">
      <t>ヒヨウ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</si>
  <si>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</si>
  <si>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</si>
  <si>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事業未払金</t>
    <rPh sb="2" eb="4">
      <t>ジギョウ</t>
    </rPh>
    <rPh sb="4" eb="6">
      <t>ミハラ</t>
    </rPh>
    <rPh sb="6" eb="7">
      <t>カネ</t>
    </rPh>
    <phoneticPr fontId="2"/>
  </si>
  <si>
    <t>　　職員預り金</t>
    <rPh sb="2" eb="4">
      <t>ショクイン</t>
    </rPh>
    <rPh sb="4" eb="5">
      <t>アズカ</t>
    </rPh>
    <rPh sb="6" eb="7">
      <t>キン</t>
    </rPh>
    <phoneticPr fontId="2"/>
  </si>
  <si>
    <t>　　賞与引当金</t>
    <rPh sb="2" eb="4">
      <t>ショウヨ</t>
    </rPh>
    <rPh sb="4" eb="6">
      <t>ヒキアテ</t>
    </rPh>
    <rPh sb="6" eb="7">
      <t>キン</t>
    </rPh>
    <phoneticPr fontId="2"/>
  </si>
  <si>
    <t>　２　固定負債</t>
    <rPh sb="3" eb="5">
      <t>コテイ</t>
    </rPh>
    <rPh sb="5" eb="7">
      <t>フサイ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</si>
  <si>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</si>
  <si>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1977年度</t>
    <rPh sb="4" eb="6">
      <t>ネンド</t>
    </rPh>
    <phoneticPr fontId="2"/>
  </si>
  <si>
    <t>1988年度</t>
    <rPh sb="4" eb="5">
      <t>ネン</t>
    </rPh>
    <rPh sb="5" eb="6">
      <t>ド</t>
    </rPh>
    <phoneticPr fontId="2"/>
  </si>
  <si>
    <t>2003年度</t>
    <rPh sb="4" eb="6">
      <t>ネンド</t>
    </rPh>
    <phoneticPr fontId="2"/>
  </si>
  <si>
    <t>1993年度</t>
    <rPh sb="4" eb="6">
      <t>ネンド</t>
    </rPh>
    <phoneticPr fontId="2"/>
  </si>
  <si>
    <t>小計</t>
    <rPh sb="0" eb="2">
      <t>ショウケイ</t>
    </rPh>
    <phoneticPr fontId="2"/>
  </si>
  <si>
    <t>流動資産合計　　</t>
    <rPh sb="0" eb="2">
      <t>リュウドウ</t>
    </rPh>
    <rPh sb="2" eb="4">
      <t>シサン</t>
    </rPh>
    <rPh sb="4" eb="6">
      <t>ゴウケイ</t>
    </rPh>
    <phoneticPr fontId="2"/>
  </si>
  <si>
    <t>基本財産合計</t>
    <rPh sb="0" eb="2">
      <t>キホン</t>
    </rPh>
    <rPh sb="2" eb="4">
      <t>ザイサン</t>
    </rPh>
    <rPh sb="4" eb="6">
      <t>ゴウケイ</t>
    </rPh>
    <phoneticPr fontId="2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</si>
  <si>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</si>
  <si>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</si>
  <si>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</si>
  <si>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</si>
  <si>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</si>
  <si>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</si>
  <si>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手元現金</t>
    <rPh sb="1" eb="3">
      <t>テモト</t>
    </rPh>
    <rPh sb="3" eb="5">
      <t>ゲンキン</t>
    </rPh>
    <phoneticPr fontId="2"/>
  </si>
  <si>
    <t>　運転資金として</t>
    <rPh sb="1" eb="3">
      <t>ウンテン</t>
    </rPh>
    <rPh sb="3" eb="5">
      <t>シキン</t>
    </rPh>
    <phoneticPr fontId="2"/>
  </si>
  <si>
    <t>　</t>
    <phoneticPr fontId="2"/>
  </si>
  <si>
    <t>　2.3月分障害福祉サービス等報酬　他</t>
    <rPh sb="4" eb="6">
      <t>ガツブン</t>
    </rPh>
    <rPh sb="6" eb="8">
      <t>ショウガイ</t>
    </rPh>
    <rPh sb="8" eb="10">
      <t>フクシ</t>
    </rPh>
    <rPh sb="14" eb="15">
      <t>トウ</t>
    </rPh>
    <rPh sb="15" eb="17">
      <t>ホウシュウ</t>
    </rPh>
    <rPh sb="18" eb="19">
      <t>ホカ</t>
    </rPh>
    <phoneticPr fontId="2"/>
  </si>
  <si>
    <t>　就労支援事業に係る商品・製品</t>
    <rPh sb="1" eb="3">
      <t>シュウロウ</t>
    </rPh>
    <rPh sb="3" eb="5">
      <t>シエン</t>
    </rPh>
    <rPh sb="5" eb="7">
      <t>ジギョウ</t>
    </rPh>
    <rPh sb="8" eb="9">
      <t>カカ</t>
    </rPh>
    <rPh sb="10" eb="12">
      <t>ショウヒン</t>
    </rPh>
    <rPh sb="13" eb="15">
      <t>セイヒン</t>
    </rPh>
    <phoneticPr fontId="2"/>
  </si>
  <si>
    <t>　就労支援事業に係る原材料</t>
    <rPh sb="1" eb="3">
      <t>シュウロウ</t>
    </rPh>
    <rPh sb="3" eb="5">
      <t>シエン</t>
    </rPh>
    <rPh sb="5" eb="7">
      <t>ジギョウ</t>
    </rPh>
    <rPh sb="8" eb="9">
      <t>カカ</t>
    </rPh>
    <rPh sb="10" eb="13">
      <t>ゲンザイリョウ</t>
    </rPh>
    <phoneticPr fontId="2"/>
  </si>
  <si>
    <t>　長崎県国保連合会　他</t>
    <rPh sb="1" eb="4">
      <t>ナガサキケン</t>
    </rPh>
    <rPh sb="4" eb="6">
      <t>コクホ</t>
    </rPh>
    <rPh sb="6" eb="9">
      <t>レンゴウカイ</t>
    </rPh>
    <rPh sb="10" eb="11">
      <t>ホカ</t>
    </rPh>
    <phoneticPr fontId="2"/>
  </si>
  <si>
    <t>　陶器　他</t>
    <rPh sb="1" eb="3">
      <t>トウキ</t>
    </rPh>
    <rPh sb="4" eb="5">
      <t>ホカ</t>
    </rPh>
    <phoneticPr fontId="2"/>
  </si>
  <si>
    <t>　粘土　他</t>
    <rPh sb="1" eb="3">
      <t>ネンド</t>
    </rPh>
    <rPh sb="4" eb="5">
      <t>ホカ</t>
    </rPh>
    <phoneticPr fontId="2"/>
  </si>
  <si>
    <t>　長崎県大村市原町802-1</t>
    <rPh sb="1" eb="4">
      <t>ナガサキケン</t>
    </rPh>
    <rPh sb="4" eb="7">
      <t>オオムラシ</t>
    </rPh>
    <rPh sb="7" eb="9">
      <t>ハラマチ</t>
    </rPh>
    <phoneticPr fontId="2"/>
  </si>
  <si>
    <t>　（三彩の里拠点）</t>
    <rPh sb="2" eb="4">
      <t>サンサイ</t>
    </rPh>
    <rPh sb="5" eb="6">
      <t>サト</t>
    </rPh>
    <rPh sb="6" eb="8">
      <t>キョテン</t>
    </rPh>
    <phoneticPr fontId="2"/>
  </si>
  <si>
    <t>　長崎県大村市原町803-1</t>
    <rPh sb="1" eb="4">
      <t>ナガサキケン</t>
    </rPh>
    <rPh sb="4" eb="7">
      <t>オオムラシ</t>
    </rPh>
    <rPh sb="7" eb="9">
      <t>ハラマチ</t>
    </rPh>
    <phoneticPr fontId="2"/>
  </si>
  <si>
    <t>　長崎県大村市原町802-5</t>
    <rPh sb="1" eb="4">
      <t>ナガサキケン</t>
    </rPh>
    <rPh sb="4" eb="7">
      <t>オオムラシ</t>
    </rPh>
    <rPh sb="7" eb="9">
      <t>ハラマチ</t>
    </rPh>
    <phoneticPr fontId="2"/>
  </si>
  <si>
    <t>　長崎県大村市原町804-7.</t>
    <rPh sb="1" eb="4">
      <t>ナガサキケン</t>
    </rPh>
    <rPh sb="4" eb="7">
      <t>オオムラシ</t>
    </rPh>
    <rPh sb="7" eb="9">
      <t>ハラマチ</t>
    </rPh>
    <phoneticPr fontId="2"/>
  </si>
  <si>
    <t>　804-1（三彩の里拠点）</t>
    <rPh sb="7" eb="9">
      <t>サンサイ</t>
    </rPh>
    <rPh sb="10" eb="11">
      <t>サト</t>
    </rPh>
    <rPh sb="11" eb="13">
      <t>キョテン</t>
    </rPh>
    <phoneticPr fontId="2"/>
  </si>
  <si>
    <t>　第１種社会福祉事業である障害者支援施設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6">
      <t>ショウガイシャ</t>
    </rPh>
    <rPh sb="16" eb="18">
      <t>シエン</t>
    </rPh>
    <rPh sb="18" eb="20">
      <t>シセツ</t>
    </rPh>
    <phoneticPr fontId="2"/>
  </si>
  <si>
    <t>　三彩の里に使用している</t>
    <rPh sb="1" eb="3">
      <t>サンサイ</t>
    </rPh>
    <rPh sb="4" eb="5">
      <t>サト</t>
    </rPh>
    <rPh sb="6" eb="8">
      <t>シヨウ</t>
    </rPh>
    <phoneticPr fontId="2"/>
  </si>
  <si>
    <t>　長崎県大村市原町804-6.804-5.</t>
    <rPh sb="1" eb="4">
      <t>ナガサキケン</t>
    </rPh>
    <rPh sb="4" eb="7">
      <t>オオムラシ</t>
    </rPh>
    <rPh sb="7" eb="9">
      <t>ハラマチ</t>
    </rPh>
    <phoneticPr fontId="2"/>
  </si>
  <si>
    <t>　長崎県大村市原町835.804-5.</t>
    <rPh sb="1" eb="4">
      <t>ナガサキケン</t>
    </rPh>
    <rPh sb="4" eb="7">
      <t>オオムラシ</t>
    </rPh>
    <rPh sb="7" eb="9">
      <t>ハラマチ</t>
    </rPh>
    <phoneticPr fontId="2"/>
  </si>
  <si>
    <t>　804-4.802-3（三彩の里拠点）</t>
    <rPh sb="13" eb="15">
      <t>サンサイ</t>
    </rPh>
    <rPh sb="16" eb="17">
      <t>サト</t>
    </rPh>
    <rPh sb="17" eb="19">
      <t>キョテン</t>
    </rPh>
    <phoneticPr fontId="2"/>
  </si>
  <si>
    <t>　長崎県大村市原町802-1.802-3.</t>
    <rPh sb="1" eb="4">
      <t>ナガサキケン</t>
    </rPh>
    <rPh sb="4" eb="7">
      <t>オオムラシ</t>
    </rPh>
    <rPh sb="7" eb="9">
      <t>ハラマチ</t>
    </rPh>
    <phoneticPr fontId="2"/>
  </si>
  <si>
    <t>　803-1（三彩の里拠点）</t>
    <rPh sb="7" eb="9">
      <t>サンサイ</t>
    </rPh>
    <rPh sb="10" eb="11">
      <t>サト</t>
    </rPh>
    <rPh sb="11" eb="13">
      <t>キョテン</t>
    </rPh>
    <phoneticPr fontId="2"/>
  </si>
  <si>
    <t>　長崎県大村市原町804-6.802-5.</t>
    <rPh sb="1" eb="4">
      <t>ナガサキケン</t>
    </rPh>
    <rPh sb="4" eb="7">
      <t>オオムラシ</t>
    </rPh>
    <rPh sb="7" eb="9">
      <t>ハラマチ</t>
    </rPh>
    <phoneticPr fontId="2"/>
  </si>
  <si>
    <t>　804-7（三彩の里拠点）</t>
    <rPh sb="7" eb="9">
      <t>サンサイ</t>
    </rPh>
    <rPh sb="10" eb="11">
      <t>サト</t>
    </rPh>
    <rPh sb="11" eb="13">
      <t>キョテン</t>
    </rPh>
    <phoneticPr fontId="2"/>
  </si>
  <si>
    <t>　厨房、作業場等で使用している</t>
    <rPh sb="1" eb="3">
      <t>チュウボウ</t>
    </rPh>
    <rPh sb="4" eb="6">
      <t>サギョウ</t>
    </rPh>
    <rPh sb="6" eb="7">
      <t>ジョウ</t>
    </rPh>
    <rPh sb="7" eb="8">
      <t>トウ</t>
    </rPh>
    <rPh sb="9" eb="11">
      <t>シヨウ</t>
    </rPh>
    <phoneticPr fontId="2"/>
  </si>
  <si>
    <t>　福祉サービス事業の将来における人件費、</t>
    <rPh sb="1" eb="3">
      <t>フクシ</t>
    </rPh>
    <rPh sb="7" eb="9">
      <t>ジギョウ</t>
    </rPh>
    <rPh sb="10" eb="12">
      <t>ショウライ</t>
    </rPh>
    <rPh sb="16" eb="19">
      <t>ジンケンヒ</t>
    </rPh>
    <phoneticPr fontId="2"/>
  </si>
  <si>
    <t>　資産修繕、資産取得等の目的で積み立てて</t>
    <rPh sb="1" eb="3">
      <t>シサン</t>
    </rPh>
    <rPh sb="3" eb="5">
      <t>シュウゼン</t>
    </rPh>
    <rPh sb="6" eb="8">
      <t>シサン</t>
    </rPh>
    <rPh sb="8" eb="10">
      <t>シュトク</t>
    </rPh>
    <rPh sb="10" eb="11">
      <t>トウ</t>
    </rPh>
    <rPh sb="12" eb="14">
      <t>モクテキ</t>
    </rPh>
    <rPh sb="15" eb="16">
      <t>ツ</t>
    </rPh>
    <rPh sb="17" eb="18">
      <t>タ</t>
    </rPh>
    <phoneticPr fontId="2"/>
  </si>
  <si>
    <t>　いる定期預金</t>
    <rPh sb="3" eb="5">
      <t>テイキ</t>
    </rPh>
    <rPh sb="5" eb="7">
      <t>ヨキン</t>
    </rPh>
    <phoneticPr fontId="2"/>
  </si>
  <si>
    <t>　車輌購入に伴うリサイクル料</t>
    <rPh sb="1" eb="3">
      <t>シャリョウ</t>
    </rPh>
    <rPh sb="3" eb="5">
      <t>コウニュウ</t>
    </rPh>
    <rPh sb="6" eb="7">
      <t>トモナ</t>
    </rPh>
    <rPh sb="13" eb="14">
      <t>リョウ</t>
    </rPh>
    <phoneticPr fontId="2"/>
  </si>
  <si>
    <t>　長崎県大村市坂口町1122-2</t>
    <rPh sb="1" eb="4">
      <t>ナガサキケン</t>
    </rPh>
    <rPh sb="4" eb="7">
      <t>オオムラシ</t>
    </rPh>
    <rPh sb="7" eb="9">
      <t>サカグチ</t>
    </rPh>
    <rPh sb="9" eb="10">
      <t>マチ</t>
    </rPh>
    <phoneticPr fontId="2"/>
  </si>
  <si>
    <t>　（借家改修）（ぱぴるす拠点）</t>
    <rPh sb="2" eb="4">
      <t>シャクヤ</t>
    </rPh>
    <rPh sb="4" eb="6">
      <t>カイシュウ</t>
    </rPh>
    <rPh sb="12" eb="14">
      <t>キョテン</t>
    </rPh>
    <phoneticPr fontId="2"/>
  </si>
  <si>
    <t>　ターンマーク店舗改修工事</t>
    <rPh sb="7" eb="9">
      <t>テンポ</t>
    </rPh>
    <rPh sb="9" eb="11">
      <t>カイシュウ</t>
    </rPh>
    <rPh sb="11" eb="13">
      <t>コウジ</t>
    </rPh>
    <phoneticPr fontId="2"/>
  </si>
  <si>
    <t>　駐車場（補装）（三彩の里拠点）</t>
    <rPh sb="1" eb="3">
      <t>チュウシャ</t>
    </rPh>
    <rPh sb="3" eb="4">
      <t>ジョウ</t>
    </rPh>
    <rPh sb="5" eb="6">
      <t>ホ</t>
    </rPh>
    <rPh sb="6" eb="7">
      <t>ソウ</t>
    </rPh>
    <rPh sb="9" eb="11">
      <t>サンサイ</t>
    </rPh>
    <rPh sb="12" eb="13">
      <t>サト</t>
    </rPh>
    <rPh sb="13" eb="15">
      <t>キョテン</t>
    </rPh>
    <phoneticPr fontId="2"/>
  </si>
  <si>
    <t>　コンベック　他</t>
    <rPh sb="7" eb="8">
      <t>ホカ</t>
    </rPh>
    <phoneticPr fontId="2"/>
  </si>
  <si>
    <t>　食器洗浄機　他</t>
    <rPh sb="1" eb="3">
      <t>ショッキ</t>
    </rPh>
    <rPh sb="3" eb="5">
      <t>センジョウ</t>
    </rPh>
    <rPh sb="5" eb="6">
      <t>キ</t>
    </rPh>
    <rPh sb="7" eb="8">
      <t>ホカ</t>
    </rPh>
    <phoneticPr fontId="2"/>
  </si>
  <si>
    <t>　定期預金</t>
    <rPh sb="1" eb="3">
      <t>テイキ</t>
    </rPh>
    <rPh sb="3" eb="5">
      <t>ヨキン</t>
    </rPh>
    <phoneticPr fontId="2"/>
  </si>
  <si>
    <t>　長崎日産自動車</t>
    <rPh sb="1" eb="3">
      <t>ナガサキ</t>
    </rPh>
    <rPh sb="3" eb="5">
      <t>ニッサン</t>
    </rPh>
    <rPh sb="5" eb="8">
      <t>ジドウシャ</t>
    </rPh>
    <phoneticPr fontId="2"/>
  </si>
  <si>
    <t>　3月分給食材料　他</t>
    <rPh sb="2" eb="4">
      <t>ガツブン</t>
    </rPh>
    <rPh sb="4" eb="6">
      <t>キュウショク</t>
    </rPh>
    <rPh sb="6" eb="8">
      <t>ザイリョウ</t>
    </rPh>
    <rPh sb="9" eb="10">
      <t>ホカ</t>
    </rPh>
    <phoneticPr fontId="2"/>
  </si>
  <si>
    <t>　翌期の賞与に備えて計上</t>
    <rPh sb="1" eb="2">
      <t>ヨク</t>
    </rPh>
    <rPh sb="2" eb="3">
      <t>キ</t>
    </rPh>
    <rPh sb="4" eb="6">
      <t>ショウヨ</t>
    </rPh>
    <rPh sb="7" eb="8">
      <t>ソナ</t>
    </rPh>
    <rPh sb="10" eb="12">
      <t>ケイジョウ</t>
    </rPh>
    <phoneticPr fontId="2"/>
  </si>
  <si>
    <t>差引純資産</t>
    <rPh sb="0" eb="2">
      <t>サシヒキ</t>
    </rPh>
    <rPh sb="2" eb="3">
      <t>ジュン</t>
    </rPh>
    <rPh sb="3" eb="5">
      <t>シサン</t>
    </rPh>
    <phoneticPr fontId="2"/>
  </si>
  <si>
    <t>　第２種社会福祉事業である共同生活援助事業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5">
      <t>キョウドウ</t>
    </rPh>
    <rPh sb="15" eb="17">
      <t>セイカツ</t>
    </rPh>
    <rPh sb="17" eb="19">
      <t>エンジョ</t>
    </rPh>
    <rPh sb="19" eb="21">
      <t>ジギョウ</t>
    </rPh>
    <phoneticPr fontId="2"/>
  </si>
  <si>
    <t>　カサ・ロッサに使用している</t>
    <rPh sb="8" eb="10">
      <t>シヨウ</t>
    </rPh>
    <phoneticPr fontId="2"/>
  </si>
  <si>
    <t>　長崎県大村市原町955-2</t>
    <rPh sb="1" eb="4">
      <t>ナガサキケン</t>
    </rPh>
    <rPh sb="4" eb="7">
      <t>オオムラシ</t>
    </rPh>
    <rPh sb="7" eb="9">
      <t>ハラマチ</t>
    </rPh>
    <phoneticPr fontId="2"/>
  </si>
  <si>
    <t>　ぱぴるすに使用している</t>
    <rPh sb="6" eb="8">
      <t>シヨウ</t>
    </rPh>
    <phoneticPr fontId="2"/>
  </si>
  <si>
    <t>　　有価証券</t>
    <rPh sb="2" eb="4">
      <t>ユウカ</t>
    </rPh>
    <rPh sb="4" eb="6">
      <t>ショウケン</t>
    </rPh>
    <phoneticPr fontId="2"/>
  </si>
  <si>
    <t xml:space="preserve">  大和証券</t>
    <rPh sb="2" eb="4">
      <t>ダイワ</t>
    </rPh>
    <rPh sb="4" eb="6">
      <t>ショウケン</t>
    </rPh>
    <phoneticPr fontId="2"/>
  </si>
  <si>
    <t>　特段の指定はない</t>
    <rPh sb="1" eb="3">
      <t>トクダン</t>
    </rPh>
    <rPh sb="4" eb="6">
      <t>シテイ</t>
    </rPh>
    <phoneticPr fontId="2"/>
  </si>
  <si>
    <t>　寄宿舎前　アスファルト舗装</t>
    <rPh sb="1" eb="4">
      <t>キシュクシャ</t>
    </rPh>
    <rPh sb="4" eb="5">
      <t>マエ</t>
    </rPh>
    <rPh sb="12" eb="14">
      <t>ホソウ</t>
    </rPh>
    <phoneticPr fontId="2"/>
  </si>
  <si>
    <t>　カフェ　ゲート・フェンス</t>
    <phoneticPr fontId="2"/>
  </si>
  <si>
    <t>　3月分源泉所得税　他</t>
    <rPh sb="2" eb="4">
      <t>ガツブン</t>
    </rPh>
    <rPh sb="4" eb="6">
      <t>ゲンセン</t>
    </rPh>
    <rPh sb="6" eb="9">
      <t>ショトクゼイ</t>
    </rPh>
    <rPh sb="10" eb="11">
      <t>ホカ</t>
    </rPh>
    <phoneticPr fontId="2"/>
  </si>
  <si>
    <t>(別紙４）</t>
    <rPh sb="1" eb="3">
      <t>ベッシ</t>
    </rPh>
    <phoneticPr fontId="2"/>
  </si>
  <si>
    <t>　就労支援事業・生活介護事業にて使用している</t>
    <rPh sb="1" eb="3">
      <t>シュウロウ</t>
    </rPh>
    <rPh sb="3" eb="5">
      <t>シエン</t>
    </rPh>
    <rPh sb="5" eb="7">
      <t>ジギョウ</t>
    </rPh>
    <rPh sb="8" eb="10">
      <t>セイカツ</t>
    </rPh>
    <rPh sb="10" eb="12">
      <t>カイゴ</t>
    </rPh>
    <rPh sb="12" eb="14">
      <t>ジギョウ</t>
    </rPh>
    <rPh sb="16" eb="18">
      <t>シヨウ</t>
    </rPh>
    <phoneticPr fontId="2"/>
  </si>
  <si>
    <t>　就労支援事業による納品業務等に使用している</t>
    <rPh sb="1" eb="3">
      <t>シュウロウ</t>
    </rPh>
    <rPh sb="3" eb="5">
      <t>シエン</t>
    </rPh>
    <rPh sb="5" eb="7">
      <t>ジギョウ</t>
    </rPh>
    <rPh sb="10" eb="12">
      <t>ノウヒン</t>
    </rPh>
    <rPh sb="12" eb="14">
      <t>ギョウム</t>
    </rPh>
    <rPh sb="14" eb="15">
      <t>トウ</t>
    </rPh>
    <rPh sb="16" eb="18">
      <t>シヨウ</t>
    </rPh>
    <phoneticPr fontId="2"/>
  </si>
  <si>
    <t>　通所者送迎・就労支援事業にて使用している</t>
    <rPh sb="1" eb="4">
      <t>ツウショシャ</t>
    </rPh>
    <rPh sb="4" eb="6">
      <t>ソウゲイ</t>
    </rPh>
    <rPh sb="7" eb="9">
      <t>シュウロウ</t>
    </rPh>
    <rPh sb="9" eb="11">
      <t>シエン</t>
    </rPh>
    <rPh sb="11" eb="13">
      <t>ジギョウ</t>
    </rPh>
    <rPh sb="15" eb="17">
      <t>シヨウ</t>
    </rPh>
    <phoneticPr fontId="2"/>
  </si>
  <si>
    <t>　通院・生活介護事業にて使用している</t>
    <rPh sb="1" eb="3">
      <t>ツウイン</t>
    </rPh>
    <rPh sb="4" eb="6">
      <t>セイカツ</t>
    </rPh>
    <rPh sb="6" eb="8">
      <t>カイゴ</t>
    </rPh>
    <rPh sb="8" eb="10">
      <t>ジギョウ</t>
    </rPh>
    <rPh sb="12" eb="14">
      <t>シヨウ</t>
    </rPh>
    <phoneticPr fontId="2"/>
  </si>
  <si>
    <t>　　車輛運搬具</t>
    <rPh sb="2" eb="4">
      <t>シャリョウ</t>
    </rPh>
    <rPh sb="4" eb="7">
      <t>ウンパング</t>
    </rPh>
    <phoneticPr fontId="2"/>
  </si>
  <si>
    <t>　日産　キャラバン　普通乗用車</t>
    <rPh sb="1" eb="3">
      <t>ニッサン</t>
    </rPh>
    <rPh sb="10" eb="12">
      <t>フツウ</t>
    </rPh>
    <rPh sb="12" eb="15">
      <t>ジョウヨウシャ</t>
    </rPh>
    <phoneticPr fontId="2"/>
  </si>
  <si>
    <t>　トヨタ　ノア　小型乗用車</t>
    <rPh sb="8" eb="10">
      <t>コガタ</t>
    </rPh>
    <rPh sb="10" eb="13">
      <t>ジョウヨウシャ</t>
    </rPh>
    <phoneticPr fontId="2"/>
  </si>
  <si>
    <t>　日産　アトラス　普通貨物車</t>
    <rPh sb="1" eb="3">
      <t>ニッサン</t>
    </rPh>
    <rPh sb="9" eb="11">
      <t>フツウ</t>
    </rPh>
    <rPh sb="11" eb="14">
      <t>カモツシャ</t>
    </rPh>
    <phoneticPr fontId="2"/>
  </si>
  <si>
    <t>　スズキ　エブリィ　軽四輪貨物車</t>
    <rPh sb="10" eb="11">
      <t>ケイ</t>
    </rPh>
    <rPh sb="11" eb="13">
      <t>ヨンリン</t>
    </rPh>
    <rPh sb="13" eb="16">
      <t>カモツシャ</t>
    </rPh>
    <phoneticPr fontId="2"/>
  </si>
  <si>
    <t>　スズキ　スペーシア　軽四輪乗用車</t>
    <rPh sb="11" eb="12">
      <t>ケイ</t>
    </rPh>
    <rPh sb="12" eb="14">
      <t>ヨンリン</t>
    </rPh>
    <rPh sb="14" eb="17">
      <t>ジョウヨウシャ</t>
    </rPh>
    <phoneticPr fontId="2"/>
  </si>
  <si>
    <t>　日産　クリッパー　軽四輪乗用車</t>
    <rPh sb="1" eb="3">
      <t>ニッサン</t>
    </rPh>
    <rPh sb="10" eb="11">
      <t>ケイ</t>
    </rPh>
    <rPh sb="11" eb="13">
      <t>ヨンリン</t>
    </rPh>
    <rPh sb="13" eb="16">
      <t>ジョウヨウシャ</t>
    </rPh>
    <phoneticPr fontId="2"/>
  </si>
  <si>
    <t>　十八親和銀行　西大村支店　他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rPh sb="14" eb="15">
      <t>ホカ</t>
    </rPh>
    <phoneticPr fontId="2"/>
  </si>
  <si>
    <t>　十八親和銀行　西大村支店　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phoneticPr fontId="2"/>
  </si>
  <si>
    <t>　　ソフトウエア</t>
    <phoneticPr fontId="2"/>
  </si>
  <si>
    <t>　会計・給与システム</t>
    <rPh sb="1" eb="3">
      <t>カイケイ</t>
    </rPh>
    <rPh sb="4" eb="6">
      <t>キュウヨ</t>
    </rPh>
    <phoneticPr fontId="2"/>
  </si>
  <si>
    <t>　会計処理、給与計算に使用している</t>
    <rPh sb="1" eb="5">
      <t>カイケイショリ</t>
    </rPh>
    <rPh sb="6" eb="8">
      <t>キュウヨ</t>
    </rPh>
    <rPh sb="8" eb="10">
      <t>ケイサン</t>
    </rPh>
    <rPh sb="11" eb="13">
      <t>シヨウ</t>
    </rPh>
    <phoneticPr fontId="2"/>
  </si>
  <si>
    <t>　十八親和銀行　大村支店　他</t>
    <rPh sb="1" eb="3">
      <t>ジュウハチ</t>
    </rPh>
    <rPh sb="3" eb="5">
      <t>シンワ</t>
    </rPh>
    <rPh sb="5" eb="7">
      <t>ギンコウ</t>
    </rPh>
    <rPh sb="8" eb="10">
      <t>オオムラ</t>
    </rPh>
    <rPh sb="10" eb="12">
      <t>シテン</t>
    </rPh>
    <rPh sb="13" eb="14">
      <t>ホカ</t>
    </rPh>
    <phoneticPr fontId="2"/>
  </si>
  <si>
    <t>　　預り金</t>
    <rPh sb="2" eb="3">
      <t>アズ</t>
    </rPh>
    <rPh sb="4" eb="5">
      <t>キン</t>
    </rPh>
    <phoneticPr fontId="2"/>
  </si>
  <si>
    <t xml:space="preserve">　　　　　　令和７年３月３１日現在           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2"/>
  </si>
  <si>
    <t>　鬼石 亙（リハビリ指導）源泉所得税</t>
    <rPh sb="1" eb="3">
      <t>オニイシ</t>
    </rPh>
    <rPh sb="4" eb="5">
      <t>ワタル</t>
    </rPh>
    <rPh sb="10" eb="12">
      <t>シドウ</t>
    </rPh>
    <rPh sb="13" eb="18">
      <t>ゲンセンショトクゼイ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</si>
</sst>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0" applyNumberFormat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4" xfId="1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4" fillId="0" borderId="6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38" fontId="4" fillId="0" borderId="7" xfId="1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4" fillId="0" borderId="17" xfId="0" applyFont="1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4" fillId="0" borderId="18" xfId="0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38" fontId="3" fillId="0" borderId="0" xfId="1" applyFont="1" applyFill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>
      <alignment vertical="center"/>
    </xf>
    <xf numFmtId="38" fontId="4" fillId="0" borderId="11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38" fontId="4" fillId="0" borderId="5" xfId="1" applyFont="1" applyBorder="1" applyAlignment="1">
      <alignment vertical="center"/>
    </xf>
    <xf numFmtId="0" fontId="4" fillId="0" borderId="9" xfId="0" applyFont="1" applyBorder="1">
      <alignment vertical="center"/>
    </xf>
    <xf numFmtId="38" fontId="4" fillId="0" borderId="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0" fillId="0" borderId="11" xfId="0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12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zoomScale="120" zoomScaleNormal="120" workbookViewId="0">
      <selection activeCell="G57" sqref="G57"/>
    </sheetView>
  </sheetViews>
  <sheetFormatPr defaultRowHeight="13.5" x14ac:dyDescent="0.15"/>
  <cols>
    <col min="1" max="1" width="18.5" customWidth="1"/>
    <col min="2" max="2" width="27" customWidth="1"/>
    <col min="3" max="3" width="8.75" customWidth="1"/>
    <col min="4" max="4" width="38.5" customWidth="1"/>
    <col min="5" max="7" width="13.375" customWidth="1"/>
  </cols>
  <sheetData>
    <row r="1" spans="1:7" x14ac:dyDescent="0.15">
      <c r="G1" s="2" t="s">
        <v>100</v>
      </c>
    </row>
    <row r="2" spans="1:7" ht="21" x14ac:dyDescent="0.15">
      <c r="A2" s="57" t="s">
        <v>36</v>
      </c>
      <c r="B2" s="58"/>
      <c r="C2" s="58"/>
      <c r="D2" s="58"/>
      <c r="E2" s="58"/>
      <c r="F2" s="58"/>
      <c r="G2" s="58"/>
    </row>
    <row r="3" spans="1:7" ht="8.25" customHeight="1" x14ac:dyDescent="0.15">
      <c r="G3" s="2"/>
    </row>
    <row r="4" spans="1:7" ht="14.25" x14ac:dyDescent="0.15">
      <c r="A4" s="59" t="s">
        <v>119</v>
      </c>
      <c r="B4" s="60"/>
      <c r="C4" s="60"/>
      <c r="D4" s="60"/>
      <c r="E4" s="60"/>
      <c r="F4" s="60"/>
      <c r="G4" s="60"/>
    </row>
    <row r="5" spans="1:7" ht="12.75" customHeight="1" x14ac:dyDescent="0.15">
      <c r="G5" s="2" t="s">
        <v>8</v>
      </c>
    </row>
    <row r="6" spans="1:7" ht="25.5" customHeight="1" x14ac:dyDescent="0.1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7" ht="12" customHeight="1" x14ac:dyDescent="0.15">
      <c r="A7" s="4" t="s">
        <v>0</v>
      </c>
      <c r="B7" s="5"/>
      <c r="C7" s="5"/>
      <c r="D7" s="5"/>
      <c r="E7" s="6"/>
      <c r="F7" s="6"/>
      <c r="G7" s="7"/>
    </row>
    <row r="8" spans="1:7" ht="12" customHeight="1" x14ac:dyDescent="0.15">
      <c r="A8" s="4" t="s">
        <v>9</v>
      </c>
      <c r="B8" s="5"/>
      <c r="C8" s="5"/>
      <c r="D8" s="5"/>
      <c r="E8" s="6"/>
      <c r="F8" s="6"/>
      <c r="G8" s="7"/>
    </row>
    <row r="9" spans="1:7" ht="12" customHeight="1" x14ac:dyDescent="0.15">
      <c r="A9" s="4" t="s">
        <v>10</v>
      </c>
      <c r="B9" s="5"/>
      <c r="C9" s="5"/>
      <c r="D9" s="5"/>
      <c r="E9" s="6"/>
      <c r="F9" s="6"/>
      <c r="G9" s="7"/>
    </row>
    <row r="10" spans="1:7" ht="12" customHeight="1" x14ac:dyDescent="0.15">
      <c r="A10" s="8" t="s">
        <v>11</v>
      </c>
      <c r="B10" s="8" t="s">
        <v>50</v>
      </c>
      <c r="C10" s="8"/>
      <c r="D10" s="8" t="s">
        <v>51</v>
      </c>
      <c r="E10" s="9"/>
      <c r="F10" s="9"/>
      <c r="G10" s="27">
        <v>239297</v>
      </c>
    </row>
    <row r="11" spans="1:7" ht="12" customHeight="1" x14ac:dyDescent="0.15">
      <c r="A11" s="8" t="s">
        <v>12</v>
      </c>
      <c r="B11" s="8" t="s">
        <v>112</v>
      </c>
      <c r="C11" s="8"/>
      <c r="D11" s="8" t="s">
        <v>51</v>
      </c>
      <c r="E11" s="9"/>
      <c r="F11" s="9"/>
      <c r="G11" s="27">
        <v>47686326</v>
      </c>
    </row>
    <row r="12" spans="1:7" ht="12" customHeight="1" x14ac:dyDescent="0.15">
      <c r="A12" s="8" t="s">
        <v>13</v>
      </c>
      <c r="B12" s="8" t="s">
        <v>113</v>
      </c>
      <c r="C12" s="8" t="s">
        <v>52</v>
      </c>
      <c r="D12" s="8" t="s">
        <v>51</v>
      </c>
      <c r="E12" s="9"/>
      <c r="F12" s="9"/>
      <c r="G12" s="27">
        <v>446</v>
      </c>
    </row>
    <row r="13" spans="1:7" ht="12" customHeight="1" x14ac:dyDescent="0.15">
      <c r="A13" s="8" t="s">
        <v>14</v>
      </c>
      <c r="B13" s="8" t="s">
        <v>117</v>
      </c>
      <c r="C13" s="8"/>
      <c r="D13" s="8" t="s">
        <v>51</v>
      </c>
      <c r="E13" s="9"/>
      <c r="F13" s="9"/>
      <c r="G13" s="27">
        <v>53506303</v>
      </c>
    </row>
    <row r="14" spans="1:7" ht="12" customHeight="1" x14ac:dyDescent="0.15">
      <c r="A14" s="8"/>
      <c r="B14" s="10"/>
      <c r="C14" s="11"/>
      <c r="D14" s="11" t="s">
        <v>41</v>
      </c>
      <c r="E14" s="12"/>
      <c r="F14" s="13"/>
      <c r="G14" s="27">
        <f>G10+G11+G12+G13</f>
        <v>101432372</v>
      </c>
    </row>
    <row r="15" spans="1:7" ht="12" customHeight="1" x14ac:dyDescent="0.15">
      <c r="A15" s="8" t="s">
        <v>94</v>
      </c>
      <c r="B15" s="28" t="s">
        <v>95</v>
      </c>
      <c r="C15" s="29"/>
      <c r="D15" s="30" t="s">
        <v>96</v>
      </c>
      <c r="E15" s="12"/>
      <c r="F15" s="13"/>
      <c r="G15" s="27">
        <v>65330000</v>
      </c>
    </row>
    <row r="16" spans="1:7" ht="12" customHeight="1" x14ac:dyDescent="0.15">
      <c r="A16" s="8" t="s">
        <v>15</v>
      </c>
      <c r="B16" s="8" t="s">
        <v>56</v>
      </c>
      <c r="C16" s="8"/>
      <c r="D16" s="8" t="s">
        <v>53</v>
      </c>
      <c r="E16" s="9"/>
      <c r="F16" s="9"/>
      <c r="G16" s="27">
        <v>21686401</v>
      </c>
    </row>
    <row r="17" spans="1:7" ht="12" customHeight="1" x14ac:dyDescent="0.15">
      <c r="A17" s="8" t="s">
        <v>16</v>
      </c>
      <c r="B17" s="8" t="s">
        <v>57</v>
      </c>
      <c r="C17" s="8"/>
      <c r="D17" s="8" t="s">
        <v>54</v>
      </c>
      <c r="E17" s="9"/>
      <c r="F17" s="9"/>
      <c r="G17" s="27">
        <v>5375700</v>
      </c>
    </row>
    <row r="18" spans="1:7" ht="12" customHeight="1" x14ac:dyDescent="0.15">
      <c r="A18" s="8" t="s">
        <v>17</v>
      </c>
      <c r="B18" s="8" t="s">
        <v>58</v>
      </c>
      <c r="C18" s="8"/>
      <c r="D18" s="8" t="s">
        <v>55</v>
      </c>
      <c r="E18" s="9"/>
      <c r="F18" s="9"/>
      <c r="G18" s="27">
        <v>1028000</v>
      </c>
    </row>
    <row r="19" spans="1:7" ht="12" customHeight="1" x14ac:dyDescent="0.15">
      <c r="A19" s="55" t="s">
        <v>42</v>
      </c>
      <c r="B19" s="56"/>
      <c r="C19" s="56"/>
      <c r="D19" s="56"/>
      <c r="E19" s="6"/>
      <c r="F19" s="6"/>
      <c r="G19" s="35">
        <f>G14+G16+G17+G18+G15</f>
        <v>194852473</v>
      </c>
    </row>
    <row r="20" spans="1:7" ht="12" customHeight="1" x14ac:dyDescent="0.15">
      <c r="A20" s="4" t="s">
        <v>18</v>
      </c>
      <c r="B20" s="5"/>
      <c r="C20" s="5"/>
      <c r="D20" s="5"/>
      <c r="E20" s="6"/>
      <c r="F20" s="6"/>
      <c r="G20" s="35"/>
    </row>
    <row r="21" spans="1:7" ht="12" customHeight="1" x14ac:dyDescent="0.15">
      <c r="A21" s="4" t="s">
        <v>19</v>
      </c>
      <c r="B21" s="5"/>
      <c r="C21" s="5"/>
      <c r="D21" s="5"/>
      <c r="E21" s="6"/>
      <c r="F21" s="6"/>
      <c r="G21" s="35"/>
    </row>
    <row r="22" spans="1:7" ht="12" customHeight="1" x14ac:dyDescent="0.15">
      <c r="A22" s="52" t="s">
        <v>20</v>
      </c>
      <c r="B22" s="14" t="s">
        <v>59</v>
      </c>
      <c r="C22" s="14"/>
      <c r="D22" s="14" t="s">
        <v>65</v>
      </c>
      <c r="E22" s="15"/>
      <c r="F22" s="15"/>
      <c r="G22" s="75">
        <v>30000000</v>
      </c>
    </row>
    <row r="23" spans="1:7" ht="12" customHeight="1" x14ac:dyDescent="0.15">
      <c r="A23" s="54"/>
      <c r="B23" s="16" t="s">
        <v>60</v>
      </c>
      <c r="C23" s="16"/>
      <c r="D23" s="16" t="s">
        <v>66</v>
      </c>
      <c r="E23" s="22"/>
      <c r="F23" s="22"/>
      <c r="G23" s="53"/>
    </row>
    <row r="24" spans="1:7" ht="12" customHeight="1" x14ac:dyDescent="0.15">
      <c r="A24" s="54"/>
      <c r="B24" s="23" t="s">
        <v>61</v>
      </c>
      <c r="C24" s="23"/>
      <c r="D24" s="23" t="s">
        <v>65</v>
      </c>
      <c r="E24" s="24"/>
      <c r="F24" s="24"/>
      <c r="G24" s="82">
        <v>12500000</v>
      </c>
    </row>
    <row r="25" spans="1:7" ht="12" customHeight="1" x14ac:dyDescent="0.15">
      <c r="A25" s="54"/>
      <c r="B25" s="25" t="s">
        <v>60</v>
      </c>
      <c r="C25" s="25"/>
      <c r="D25" s="25" t="s">
        <v>66</v>
      </c>
      <c r="E25" s="26"/>
      <c r="F25" s="26"/>
      <c r="G25" s="68"/>
    </row>
    <row r="26" spans="1:7" ht="12" customHeight="1" x14ac:dyDescent="0.15">
      <c r="A26" s="54"/>
      <c r="B26" s="16" t="s">
        <v>62</v>
      </c>
      <c r="C26" s="16"/>
      <c r="D26" s="16" t="s">
        <v>65</v>
      </c>
      <c r="E26" s="22"/>
      <c r="F26" s="22"/>
      <c r="G26" s="76">
        <v>1054164</v>
      </c>
    </row>
    <row r="27" spans="1:7" ht="12" customHeight="1" x14ac:dyDescent="0.15">
      <c r="A27" s="54"/>
      <c r="B27" s="16" t="s">
        <v>60</v>
      </c>
      <c r="C27" s="16"/>
      <c r="D27" s="16" t="s">
        <v>66</v>
      </c>
      <c r="E27" s="22"/>
      <c r="F27" s="22"/>
      <c r="G27" s="53"/>
    </row>
    <row r="28" spans="1:7" ht="12" customHeight="1" x14ac:dyDescent="0.15">
      <c r="A28" s="54"/>
      <c r="B28" s="23" t="s">
        <v>63</v>
      </c>
      <c r="C28" s="23"/>
      <c r="D28" s="23" t="s">
        <v>65</v>
      </c>
      <c r="E28" s="24"/>
      <c r="F28" s="24"/>
      <c r="G28" s="82">
        <v>12371500</v>
      </c>
    </row>
    <row r="29" spans="1:7" ht="12" customHeight="1" x14ac:dyDescent="0.15">
      <c r="A29" s="54"/>
      <c r="B29" s="17" t="s">
        <v>64</v>
      </c>
      <c r="C29" s="17"/>
      <c r="D29" s="17" t="s">
        <v>66</v>
      </c>
      <c r="E29" s="18"/>
      <c r="F29" s="18"/>
      <c r="G29" s="61"/>
    </row>
    <row r="30" spans="1:7" ht="12" customHeight="1" x14ac:dyDescent="0.15">
      <c r="A30" s="74"/>
      <c r="B30" s="10"/>
      <c r="C30" s="11"/>
      <c r="D30" s="11" t="s">
        <v>41</v>
      </c>
      <c r="E30" s="12"/>
      <c r="F30" s="13"/>
      <c r="G30" s="27">
        <f>SUM(G22:G29)</f>
        <v>55925664</v>
      </c>
    </row>
    <row r="31" spans="1:7" ht="12" customHeight="1" x14ac:dyDescent="0.15">
      <c r="A31" s="52" t="s">
        <v>21</v>
      </c>
      <c r="B31" s="14" t="s">
        <v>67</v>
      </c>
      <c r="C31" s="88" t="s">
        <v>37</v>
      </c>
      <c r="D31" s="14" t="s">
        <v>65</v>
      </c>
      <c r="E31" s="67">
        <v>74980108</v>
      </c>
      <c r="F31" s="75">
        <v>57743176</v>
      </c>
      <c r="G31" s="77">
        <f>E31-F31</f>
        <v>17236932</v>
      </c>
    </row>
    <row r="32" spans="1:7" ht="12" customHeight="1" x14ac:dyDescent="0.15">
      <c r="A32" s="54"/>
      <c r="B32" s="16" t="s">
        <v>64</v>
      </c>
      <c r="C32" s="84"/>
      <c r="D32" s="16" t="s">
        <v>66</v>
      </c>
      <c r="E32" s="53"/>
      <c r="F32" s="53"/>
      <c r="G32" s="65"/>
    </row>
    <row r="33" spans="1:7" ht="12" customHeight="1" x14ac:dyDescent="0.15">
      <c r="A33" s="54"/>
      <c r="B33" s="23" t="s">
        <v>67</v>
      </c>
      <c r="C33" s="85" t="s">
        <v>37</v>
      </c>
      <c r="D33" s="23" t="s">
        <v>65</v>
      </c>
      <c r="E33" s="81">
        <v>19190000</v>
      </c>
      <c r="F33" s="82">
        <v>16001966</v>
      </c>
      <c r="G33" s="64">
        <f t="shared" ref="G33" si="0">E33-F33</f>
        <v>3188034</v>
      </c>
    </row>
    <row r="34" spans="1:7" ht="12" customHeight="1" x14ac:dyDescent="0.15">
      <c r="A34" s="54"/>
      <c r="B34" s="25" t="s">
        <v>64</v>
      </c>
      <c r="C34" s="86"/>
      <c r="D34" s="25" t="s">
        <v>66</v>
      </c>
      <c r="E34" s="68"/>
      <c r="F34" s="68"/>
      <c r="G34" s="65"/>
    </row>
    <row r="35" spans="1:7" ht="12" customHeight="1" x14ac:dyDescent="0.15">
      <c r="A35" s="54"/>
      <c r="B35" s="16" t="s">
        <v>68</v>
      </c>
      <c r="C35" s="72" t="s">
        <v>38</v>
      </c>
      <c r="D35" s="16" t="s">
        <v>65</v>
      </c>
      <c r="E35" s="69">
        <v>143254360</v>
      </c>
      <c r="F35" s="76">
        <v>109541282</v>
      </c>
      <c r="G35" s="64">
        <f t="shared" ref="G35" si="1">E35-F35</f>
        <v>33713078</v>
      </c>
    </row>
    <row r="36" spans="1:7" ht="12" customHeight="1" x14ac:dyDescent="0.15">
      <c r="A36" s="54"/>
      <c r="B36" s="16" t="s">
        <v>69</v>
      </c>
      <c r="C36" s="84"/>
      <c r="D36" s="16" t="s">
        <v>66</v>
      </c>
      <c r="E36" s="53"/>
      <c r="F36" s="53"/>
      <c r="G36" s="65"/>
    </row>
    <row r="37" spans="1:7" ht="12" customHeight="1" x14ac:dyDescent="0.15">
      <c r="A37" s="54"/>
      <c r="B37" s="23" t="s">
        <v>70</v>
      </c>
      <c r="C37" s="85" t="s">
        <v>39</v>
      </c>
      <c r="D37" s="23" t="s">
        <v>65</v>
      </c>
      <c r="E37" s="81">
        <v>251407</v>
      </c>
      <c r="F37" s="82">
        <v>251406</v>
      </c>
      <c r="G37" s="64">
        <f t="shared" ref="G37" si="2">E37-F37</f>
        <v>1</v>
      </c>
    </row>
    <row r="38" spans="1:7" ht="12" customHeight="1" x14ac:dyDescent="0.15">
      <c r="A38" s="54"/>
      <c r="B38" s="25" t="s">
        <v>71</v>
      </c>
      <c r="C38" s="86"/>
      <c r="D38" s="25" t="s">
        <v>66</v>
      </c>
      <c r="E38" s="68"/>
      <c r="F38" s="68"/>
      <c r="G38" s="65"/>
    </row>
    <row r="39" spans="1:7" ht="12" customHeight="1" x14ac:dyDescent="0.15">
      <c r="A39" s="54"/>
      <c r="B39" s="16" t="s">
        <v>70</v>
      </c>
      <c r="C39" s="72" t="s">
        <v>39</v>
      </c>
      <c r="D39" s="16" t="s">
        <v>65</v>
      </c>
      <c r="E39" s="69">
        <v>9782819</v>
      </c>
      <c r="F39" s="76">
        <v>9782817</v>
      </c>
      <c r="G39" s="64">
        <f t="shared" ref="G39" si="3">E39-F39</f>
        <v>2</v>
      </c>
    </row>
    <row r="40" spans="1:7" ht="12" customHeight="1" x14ac:dyDescent="0.15">
      <c r="A40" s="54"/>
      <c r="B40" s="16" t="s">
        <v>71</v>
      </c>
      <c r="C40" s="84"/>
      <c r="D40" s="16" t="s">
        <v>66</v>
      </c>
      <c r="E40" s="53"/>
      <c r="F40" s="53"/>
      <c r="G40" s="65"/>
    </row>
    <row r="41" spans="1:7" ht="12" customHeight="1" x14ac:dyDescent="0.15">
      <c r="A41" s="54"/>
      <c r="B41" s="23" t="s">
        <v>70</v>
      </c>
      <c r="C41" s="85" t="s">
        <v>39</v>
      </c>
      <c r="D41" s="23" t="s">
        <v>65</v>
      </c>
      <c r="E41" s="81">
        <v>31539323</v>
      </c>
      <c r="F41" s="82">
        <v>31539321</v>
      </c>
      <c r="G41" s="64">
        <f t="shared" ref="G41" si="4">E41-F41</f>
        <v>2</v>
      </c>
    </row>
    <row r="42" spans="1:7" ht="12" customHeight="1" x14ac:dyDescent="0.15">
      <c r="A42" s="54"/>
      <c r="B42" s="25" t="s">
        <v>71</v>
      </c>
      <c r="C42" s="86"/>
      <c r="D42" s="25" t="s">
        <v>66</v>
      </c>
      <c r="E42" s="68"/>
      <c r="F42" s="68"/>
      <c r="G42" s="65"/>
    </row>
    <row r="43" spans="1:7" ht="12" customHeight="1" x14ac:dyDescent="0.15">
      <c r="A43" s="54"/>
      <c r="B43" s="16" t="s">
        <v>70</v>
      </c>
      <c r="C43" s="72" t="s">
        <v>39</v>
      </c>
      <c r="D43" s="16" t="s">
        <v>65</v>
      </c>
      <c r="E43" s="69">
        <v>20463145</v>
      </c>
      <c r="F43" s="76">
        <v>12160966</v>
      </c>
      <c r="G43" s="64">
        <f t="shared" ref="G43" si="5">E43-F43</f>
        <v>8302179</v>
      </c>
    </row>
    <row r="44" spans="1:7" ht="12" customHeight="1" x14ac:dyDescent="0.15">
      <c r="A44" s="54"/>
      <c r="B44" s="16" t="s">
        <v>71</v>
      </c>
      <c r="C44" s="84"/>
      <c r="D44" s="16" t="s">
        <v>66</v>
      </c>
      <c r="E44" s="53"/>
      <c r="F44" s="53"/>
      <c r="G44" s="65"/>
    </row>
    <row r="45" spans="1:7" ht="12" customHeight="1" x14ac:dyDescent="0.15">
      <c r="A45" s="54"/>
      <c r="B45" s="23" t="s">
        <v>70</v>
      </c>
      <c r="C45" s="85" t="s">
        <v>39</v>
      </c>
      <c r="D45" s="23" t="s">
        <v>65</v>
      </c>
      <c r="E45" s="81">
        <v>2514155</v>
      </c>
      <c r="F45" s="82">
        <v>2514154</v>
      </c>
      <c r="G45" s="64">
        <f t="shared" ref="G45" si="6">E45-F45</f>
        <v>1</v>
      </c>
    </row>
    <row r="46" spans="1:7" ht="12" customHeight="1" x14ac:dyDescent="0.15">
      <c r="A46" s="54"/>
      <c r="B46" s="25" t="s">
        <v>71</v>
      </c>
      <c r="C46" s="86"/>
      <c r="D46" s="25" t="s">
        <v>66</v>
      </c>
      <c r="E46" s="68"/>
      <c r="F46" s="68"/>
      <c r="G46" s="65"/>
    </row>
    <row r="47" spans="1:7" ht="12" customHeight="1" x14ac:dyDescent="0.15">
      <c r="A47" s="54"/>
      <c r="B47" s="16" t="s">
        <v>70</v>
      </c>
      <c r="C47" s="72" t="s">
        <v>39</v>
      </c>
      <c r="D47" s="16" t="s">
        <v>65</v>
      </c>
      <c r="E47" s="69">
        <v>335153</v>
      </c>
      <c r="F47" s="76">
        <v>335152</v>
      </c>
      <c r="G47" s="64">
        <f t="shared" ref="G47" si="7">E47-F47</f>
        <v>1</v>
      </c>
    </row>
    <row r="48" spans="1:7" ht="12" customHeight="1" x14ac:dyDescent="0.15">
      <c r="A48" s="54"/>
      <c r="B48" s="16" t="s">
        <v>71</v>
      </c>
      <c r="C48" s="84"/>
      <c r="D48" s="16" t="s">
        <v>66</v>
      </c>
      <c r="E48" s="53"/>
      <c r="F48" s="53"/>
      <c r="G48" s="65"/>
    </row>
    <row r="49" spans="1:7" ht="12" customHeight="1" x14ac:dyDescent="0.15">
      <c r="A49" s="54"/>
      <c r="B49" s="23" t="s">
        <v>70</v>
      </c>
      <c r="C49" s="85" t="s">
        <v>39</v>
      </c>
      <c r="D49" s="23" t="s">
        <v>65</v>
      </c>
      <c r="E49" s="81">
        <v>2577998</v>
      </c>
      <c r="F49" s="82">
        <v>2577997</v>
      </c>
      <c r="G49" s="64">
        <f t="shared" ref="G49" si="8">E49-F49</f>
        <v>1</v>
      </c>
    </row>
    <row r="50" spans="1:7" ht="12" customHeight="1" x14ac:dyDescent="0.15">
      <c r="A50" s="54"/>
      <c r="B50" s="25" t="s">
        <v>71</v>
      </c>
      <c r="C50" s="86"/>
      <c r="D50" s="25" t="s">
        <v>66</v>
      </c>
      <c r="E50" s="68"/>
      <c r="F50" s="68"/>
      <c r="G50" s="65"/>
    </row>
    <row r="51" spans="1:7" ht="12" customHeight="1" x14ac:dyDescent="0.15">
      <c r="A51" s="54"/>
      <c r="B51" s="23" t="s">
        <v>92</v>
      </c>
      <c r="C51" s="85" t="s">
        <v>40</v>
      </c>
      <c r="D51" s="23" t="s">
        <v>90</v>
      </c>
      <c r="E51" s="81">
        <v>7445300</v>
      </c>
      <c r="F51" s="82">
        <v>7026966</v>
      </c>
      <c r="G51" s="64">
        <f t="shared" ref="G51" si="9">E51-F51</f>
        <v>418334</v>
      </c>
    </row>
    <row r="52" spans="1:7" ht="12" customHeight="1" x14ac:dyDescent="0.15">
      <c r="A52" s="54"/>
      <c r="B52" s="25" t="s">
        <v>60</v>
      </c>
      <c r="C52" s="86"/>
      <c r="D52" s="25" t="s">
        <v>91</v>
      </c>
      <c r="E52" s="68"/>
      <c r="F52" s="68"/>
      <c r="G52" s="65"/>
    </row>
    <row r="53" spans="1:7" ht="12" customHeight="1" x14ac:dyDescent="0.15">
      <c r="A53" s="54"/>
      <c r="B53" s="16" t="s">
        <v>72</v>
      </c>
      <c r="C53" s="72" t="s">
        <v>24</v>
      </c>
      <c r="D53" s="16" t="s">
        <v>65</v>
      </c>
      <c r="E53" s="69">
        <v>449866654</v>
      </c>
      <c r="F53" s="76">
        <v>117942893</v>
      </c>
      <c r="G53" s="64">
        <f t="shared" ref="G53" si="10">E53-F53</f>
        <v>331923761</v>
      </c>
    </row>
    <row r="54" spans="1:7" ht="12" customHeight="1" x14ac:dyDescent="0.15">
      <c r="A54" s="54"/>
      <c r="B54" s="17" t="s">
        <v>73</v>
      </c>
      <c r="C54" s="87"/>
      <c r="D54" s="17" t="s">
        <v>66</v>
      </c>
      <c r="E54" s="61"/>
      <c r="F54" s="61"/>
      <c r="G54" s="83"/>
    </row>
    <row r="55" spans="1:7" ht="12" customHeight="1" x14ac:dyDescent="0.15">
      <c r="A55" s="74"/>
      <c r="B55" s="10"/>
      <c r="C55" s="11"/>
      <c r="D55" s="11" t="s">
        <v>41</v>
      </c>
      <c r="E55" s="19"/>
      <c r="F55" s="20"/>
      <c r="G55" s="27">
        <f>SUM(G31:G54)</f>
        <v>394782326</v>
      </c>
    </row>
    <row r="56" spans="1:7" ht="12" customHeight="1" x14ac:dyDescent="0.15">
      <c r="A56" s="55" t="s">
        <v>43</v>
      </c>
      <c r="B56" s="56"/>
      <c r="C56" s="56"/>
      <c r="D56" s="56"/>
      <c r="E56" s="6"/>
      <c r="F56" s="6"/>
      <c r="G56" s="35">
        <f>G30+G55</f>
        <v>450707990</v>
      </c>
    </row>
    <row r="57" spans="1:7" ht="12" customHeight="1" x14ac:dyDescent="0.15">
      <c r="A57" s="4" t="s">
        <v>22</v>
      </c>
      <c r="B57" s="5"/>
      <c r="C57" s="5"/>
      <c r="D57" s="5"/>
      <c r="E57" s="6"/>
      <c r="F57" s="6"/>
      <c r="G57" s="7"/>
    </row>
    <row r="58" spans="1:7" ht="12" customHeight="1" x14ac:dyDescent="0.15">
      <c r="A58" s="52" t="s">
        <v>21</v>
      </c>
      <c r="B58" s="14" t="s">
        <v>79</v>
      </c>
      <c r="C58" s="88" t="s">
        <v>23</v>
      </c>
      <c r="D58" s="14" t="s">
        <v>90</v>
      </c>
      <c r="E58" s="67">
        <v>14662500</v>
      </c>
      <c r="F58" s="67">
        <v>9566922</v>
      </c>
      <c r="G58" s="75">
        <f>E58-F58</f>
        <v>5095578</v>
      </c>
    </row>
    <row r="59" spans="1:7" ht="12" customHeight="1" x14ac:dyDescent="0.15">
      <c r="A59" s="54"/>
      <c r="B59" s="25" t="s">
        <v>80</v>
      </c>
      <c r="C59" s="89"/>
      <c r="D59" s="25" t="s">
        <v>93</v>
      </c>
      <c r="E59" s="68"/>
      <c r="F59" s="68"/>
      <c r="G59" s="68"/>
    </row>
    <row r="60" spans="1:7" ht="12" customHeight="1" x14ac:dyDescent="0.15">
      <c r="A60" s="54"/>
      <c r="B60" s="16" t="s">
        <v>81</v>
      </c>
      <c r="C60" s="72" t="s">
        <v>24</v>
      </c>
      <c r="D60" s="16" t="s">
        <v>65</v>
      </c>
      <c r="E60" s="69">
        <v>5669700</v>
      </c>
      <c r="F60" s="69">
        <v>3923180</v>
      </c>
      <c r="G60" s="76">
        <f t="shared" ref="G60:G77" si="11">E60-F60</f>
        <v>1746520</v>
      </c>
    </row>
    <row r="61" spans="1:7" ht="12" customHeight="1" x14ac:dyDescent="0.15">
      <c r="A61" s="54"/>
      <c r="B61" s="17" t="s">
        <v>60</v>
      </c>
      <c r="C61" s="73"/>
      <c r="D61" s="17" t="s">
        <v>66</v>
      </c>
      <c r="E61" s="61"/>
      <c r="F61" s="61"/>
      <c r="G61" s="61"/>
    </row>
    <row r="62" spans="1:7" ht="12" customHeight="1" x14ac:dyDescent="0.15">
      <c r="A62" s="36"/>
      <c r="B62" s="39"/>
      <c r="C62" s="11"/>
      <c r="D62" s="40" t="s">
        <v>41</v>
      </c>
      <c r="E62" s="5"/>
      <c r="F62" s="41"/>
      <c r="G62" s="38">
        <f>SUM(G58:G61)</f>
        <v>6842098</v>
      </c>
    </row>
    <row r="63" spans="1:7" ht="12" customHeight="1" x14ac:dyDescent="0.15">
      <c r="A63" s="52" t="s">
        <v>25</v>
      </c>
      <c r="B63" s="71" t="s">
        <v>82</v>
      </c>
      <c r="C63" s="71"/>
      <c r="D63" s="31" t="s">
        <v>65</v>
      </c>
      <c r="E63" s="70">
        <v>1652400</v>
      </c>
      <c r="F63" s="70">
        <v>1652399</v>
      </c>
      <c r="G63" s="77">
        <f t="shared" si="11"/>
        <v>1</v>
      </c>
    </row>
    <row r="64" spans="1:7" ht="12" customHeight="1" x14ac:dyDescent="0.15">
      <c r="A64" s="53"/>
      <c r="B64" s="65"/>
      <c r="C64" s="65"/>
      <c r="D64" s="32" t="s">
        <v>66</v>
      </c>
      <c r="E64" s="62"/>
      <c r="F64" s="62"/>
      <c r="G64" s="64"/>
    </row>
    <row r="65" spans="1:7" ht="12" customHeight="1" x14ac:dyDescent="0.15">
      <c r="A65" s="54"/>
      <c r="B65" s="65" t="s">
        <v>97</v>
      </c>
      <c r="C65" s="65"/>
      <c r="D65" s="32" t="s">
        <v>65</v>
      </c>
      <c r="E65" s="62">
        <v>11972292</v>
      </c>
      <c r="F65" s="62">
        <v>8480372</v>
      </c>
      <c r="G65" s="64">
        <f t="shared" si="11"/>
        <v>3491920</v>
      </c>
    </row>
    <row r="66" spans="1:7" ht="12" customHeight="1" x14ac:dyDescent="0.15">
      <c r="A66" s="54"/>
      <c r="B66" s="80"/>
      <c r="C66" s="80"/>
      <c r="D66" s="32" t="s">
        <v>66</v>
      </c>
      <c r="E66" s="63"/>
      <c r="F66" s="63"/>
      <c r="G66" s="64"/>
    </row>
    <row r="67" spans="1:7" ht="12" customHeight="1" x14ac:dyDescent="0.15">
      <c r="A67" s="54"/>
      <c r="B67" s="65" t="s">
        <v>98</v>
      </c>
      <c r="C67" s="65"/>
      <c r="D67" s="32" t="s">
        <v>65</v>
      </c>
      <c r="E67" s="62">
        <v>300000</v>
      </c>
      <c r="F67" s="62">
        <v>130000</v>
      </c>
      <c r="G67" s="64">
        <f>E67-F67</f>
        <v>170000</v>
      </c>
    </row>
    <row r="68" spans="1:7" ht="12" customHeight="1" x14ac:dyDescent="0.15">
      <c r="A68" s="54"/>
      <c r="B68" s="66"/>
      <c r="C68" s="66"/>
      <c r="D68" s="33" t="s">
        <v>66</v>
      </c>
      <c r="E68" s="78"/>
      <c r="F68" s="78"/>
      <c r="G68" s="79"/>
    </row>
    <row r="69" spans="1:7" ht="12" customHeight="1" x14ac:dyDescent="0.15">
      <c r="A69" s="37"/>
      <c r="B69" s="43"/>
      <c r="C69" s="44"/>
      <c r="D69" s="45" t="s">
        <v>41</v>
      </c>
      <c r="E69" s="47"/>
      <c r="F69" s="46"/>
      <c r="G69" s="42">
        <f>SUM(G63:G68)</f>
        <v>3661921</v>
      </c>
    </row>
    <row r="70" spans="1:7" ht="12" customHeight="1" x14ac:dyDescent="0.15">
      <c r="A70" s="8" t="s">
        <v>26</v>
      </c>
      <c r="B70" s="8" t="s">
        <v>83</v>
      </c>
      <c r="C70" s="8"/>
      <c r="D70" s="8" t="s">
        <v>74</v>
      </c>
      <c r="E70" s="9">
        <v>24847886</v>
      </c>
      <c r="F70" s="9">
        <v>24288536</v>
      </c>
      <c r="G70" s="27">
        <f t="shared" si="11"/>
        <v>559350</v>
      </c>
    </row>
    <row r="71" spans="1:7" ht="12" customHeight="1" x14ac:dyDescent="0.15">
      <c r="A71" s="52" t="s">
        <v>105</v>
      </c>
      <c r="B71" s="14" t="s">
        <v>107</v>
      </c>
      <c r="C71" s="14"/>
      <c r="D71" s="14" t="s">
        <v>101</v>
      </c>
      <c r="E71" s="15">
        <v>2093600</v>
      </c>
      <c r="F71" s="15">
        <v>2093599</v>
      </c>
      <c r="G71" s="27">
        <f t="shared" si="11"/>
        <v>1</v>
      </c>
    </row>
    <row r="72" spans="1:7" ht="12" customHeight="1" x14ac:dyDescent="0.15">
      <c r="A72" s="54"/>
      <c r="B72" s="14" t="s">
        <v>109</v>
      </c>
      <c r="C72" s="14"/>
      <c r="D72" s="14" t="s">
        <v>102</v>
      </c>
      <c r="E72" s="15">
        <v>840186</v>
      </c>
      <c r="F72" s="15">
        <v>840185</v>
      </c>
      <c r="G72" s="27">
        <f t="shared" si="11"/>
        <v>1</v>
      </c>
    </row>
    <row r="73" spans="1:7" ht="12" customHeight="1" x14ac:dyDescent="0.15">
      <c r="A73" s="54"/>
      <c r="B73" s="14" t="s">
        <v>106</v>
      </c>
      <c r="C73" s="14"/>
      <c r="D73" s="14" t="s">
        <v>103</v>
      </c>
      <c r="E73" s="15">
        <v>2778260</v>
      </c>
      <c r="F73" s="15">
        <v>2778259</v>
      </c>
      <c r="G73" s="27">
        <f t="shared" si="11"/>
        <v>1</v>
      </c>
    </row>
    <row r="74" spans="1:7" ht="12" customHeight="1" x14ac:dyDescent="0.15">
      <c r="A74" s="54"/>
      <c r="B74" s="14" t="s">
        <v>110</v>
      </c>
      <c r="C74" s="14"/>
      <c r="D74" s="14" t="s">
        <v>104</v>
      </c>
      <c r="E74" s="15">
        <v>1290190</v>
      </c>
      <c r="F74" s="15">
        <v>1290189</v>
      </c>
      <c r="G74" s="27">
        <f t="shared" si="11"/>
        <v>1</v>
      </c>
    </row>
    <row r="75" spans="1:7" ht="12" customHeight="1" x14ac:dyDescent="0.15">
      <c r="A75" s="54"/>
      <c r="B75" s="14" t="s">
        <v>111</v>
      </c>
      <c r="C75" s="14"/>
      <c r="D75" s="14" t="s">
        <v>104</v>
      </c>
      <c r="E75" s="15">
        <v>1950550</v>
      </c>
      <c r="F75" s="15">
        <v>1950548</v>
      </c>
      <c r="G75" s="27">
        <f t="shared" si="11"/>
        <v>2</v>
      </c>
    </row>
    <row r="76" spans="1:7" ht="12" customHeight="1" x14ac:dyDescent="0.15">
      <c r="A76" s="54"/>
      <c r="B76" s="14" t="s">
        <v>108</v>
      </c>
      <c r="C76" s="14"/>
      <c r="D76" s="14" t="s">
        <v>102</v>
      </c>
      <c r="E76" s="15">
        <v>3570000</v>
      </c>
      <c r="F76" s="15">
        <v>3569999</v>
      </c>
      <c r="G76" s="15">
        <f t="shared" si="11"/>
        <v>1</v>
      </c>
    </row>
    <row r="77" spans="1:7" ht="12" customHeight="1" x14ac:dyDescent="0.15">
      <c r="A77" s="54"/>
      <c r="B77" s="14" t="s">
        <v>106</v>
      </c>
      <c r="C77" s="14"/>
      <c r="D77" s="14" t="s">
        <v>103</v>
      </c>
      <c r="E77" s="15">
        <v>2940000</v>
      </c>
      <c r="F77" s="15">
        <v>2939999</v>
      </c>
      <c r="G77" s="27">
        <f t="shared" si="11"/>
        <v>1</v>
      </c>
    </row>
    <row r="78" spans="1:7" ht="12" customHeight="1" x14ac:dyDescent="0.15">
      <c r="A78" s="74"/>
      <c r="B78" s="48"/>
      <c r="C78" s="5"/>
      <c r="D78" s="50" t="s">
        <v>41</v>
      </c>
      <c r="E78" s="6"/>
      <c r="F78" s="49"/>
      <c r="G78" s="15">
        <f>SUM(G71:G77)</f>
        <v>8</v>
      </c>
    </row>
    <row r="79" spans="1:7" ht="12" customHeight="1" x14ac:dyDescent="0.15">
      <c r="A79" s="8" t="s">
        <v>27</v>
      </c>
      <c r="B79" s="8" t="s">
        <v>84</v>
      </c>
      <c r="C79" s="8"/>
      <c r="D79" s="8" t="s">
        <v>74</v>
      </c>
      <c r="E79" s="9">
        <v>43980401</v>
      </c>
      <c r="F79" s="9">
        <v>42799480</v>
      </c>
      <c r="G79" s="27">
        <f>E79-F79</f>
        <v>1180921</v>
      </c>
    </row>
    <row r="80" spans="1:7" ht="12" customHeight="1" x14ac:dyDescent="0.15">
      <c r="A80" s="14" t="s">
        <v>114</v>
      </c>
      <c r="B80" s="14" t="s">
        <v>115</v>
      </c>
      <c r="C80" s="14"/>
      <c r="D80" s="14" t="s">
        <v>116</v>
      </c>
      <c r="E80" s="15">
        <v>853250</v>
      </c>
      <c r="F80" s="15">
        <v>512983</v>
      </c>
      <c r="G80" s="27">
        <f>E80-F80</f>
        <v>340267</v>
      </c>
    </row>
    <row r="81" spans="1:7" ht="12" customHeight="1" x14ac:dyDescent="0.15">
      <c r="A81" s="52" t="s">
        <v>28</v>
      </c>
      <c r="B81" s="52" t="s">
        <v>85</v>
      </c>
      <c r="C81" s="52"/>
      <c r="D81" s="14" t="s">
        <v>75</v>
      </c>
      <c r="E81" s="67">
        <v>245679000</v>
      </c>
      <c r="F81" s="67"/>
      <c r="G81" s="75">
        <v>245679000</v>
      </c>
    </row>
    <row r="82" spans="1:7" ht="12" customHeight="1" x14ac:dyDescent="0.15">
      <c r="A82" s="53"/>
      <c r="B82" s="53"/>
      <c r="C82" s="53"/>
      <c r="D82" s="16" t="s">
        <v>76</v>
      </c>
      <c r="E82" s="53"/>
      <c r="F82" s="53"/>
      <c r="G82" s="53"/>
    </row>
    <row r="83" spans="1:7" ht="12" customHeight="1" x14ac:dyDescent="0.15">
      <c r="A83" s="61"/>
      <c r="B83" s="61"/>
      <c r="C83" s="61"/>
      <c r="D83" s="17" t="s">
        <v>77</v>
      </c>
      <c r="E83" s="61"/>
      <c r="F83" s="61"/>
      <c r="G83" s="61"/>
    </row>
    <row r="84" spans="1:7" ht="12" customHeight="1" x14ac:dyDescent="0.15">
      <c r="A84" s="8" t="s">
        <v>29</v>
      </c>
      <c r="B84" s="8" t="s">
        <v>86</v>
      </c>
      <c r="C84" s="8"/>
      <c r="D84" s="8" t="s">
        <v>78</v>
      </c>
      <c r="E84" s="9"/>
      <c r="F84" s="9"/>
      <c r="G84" s="27">
        <v>9860</v>
      </c>
    </row>
    <row r="85" spans="1:7" ht="12" customHeight="1" x14ac:dyDescent="0.15">
      <c r="A85" s="55" t="s">
        <v>44</v>
      </c>
      <c r="B85" s="56"/>
      <c r="C85" s="56"/>
      <c r="D85" s="56"/>
      <c r="E85" s="21">
        <f>SUM(E58:E84)</f>
        <v>365080215</v>
      </c>
      <c r="F85" s="21">
        <f>SUM(F58:F84)</f>
        <v>106816650</v>
      </c>
      <c r="G85" s="34">
        <f>G62+G69+G78+G79+G81+G84+G70+G80</f>
        <v>258273425</v>
      </c>
    </row>
    <row r="86" spans="1:7" ht="12" customHeight="1" x14ac:dyDescent="0.15">
      <c r="A86" s="55" t="s">
        <v>45</v>
      </c>
      <c r="B86" s="56"/>
      <c r="C86" s="56"/>
      <c r="D86" s="56"/>
      <c r="E86" s="5"/>
      <c r="F86" s="5"/>
      <c r="G86" s="34">
        <f>G56+G85</f>
        <v>708981415</v>
      </c>
    </row>
    <row r="87" spans="1:7" ht="12" customHeight="1" x14ac:dyDescent="0.15">
      <c r="A87" s="55" t="s">
        <v>46</v>
      </c>
      <c r="B87" s="56"/>
      <c r="C87" s="56"/>
      <c r="D87" s="56"/>
      <c r="E87" s="5"/>
      <c r="F87" s="5"/>
      <c r="G87" s="35">
        <f>G85+G56+G19</f>
        <v>903833888</v>
      </c>
    </row>
    <row r="88" spans="1:7" ht="12" customHeight="1" x14ac:dyDescent="0.15">
      <c r="A88" s="4" t="s">
        <v>30</v>
      </c>
      <c r="B88" s="5"/>
      <c r="C88" s="5"/>
      <c r="D88" s="5"/>
      <c r="E88" s="5"/>
      <c r="F88" s="5"/>
      <c r="G88" s="35"/>
    </row>
    <row r="89" spans="1:7" ht="12" customHeight="1" x14ac:dyDescent="0.15">
      <c r="A89" s="4" t="s">
        <v>31</v>
      </c>
      <c r="B89" s="5"/>
      <c r="C89" s="5"/>
      <c r="D89" s="5"/>
      <c r="E89" s="5"/>
      <c r="F89" s="5"/>
      <c r="G89" s="35"/>
    </row>
    <row r="90" spans="1:7" ht="12" customHeight="1" x14ac:dyDescent="0.15">
      <c r="A90" s="8" t="s">
        <v>32</v>
      </c>
      <c r="B90" s="8" t="s">
        <v>87</v>
      </c>
      <c r="C90" s="8"/>
      <c r="D90" s="8"/>
      <c r="E90" s="8"/>
      <c r="F90" s="8"/>
      <c r="G90" s="27">
        <v>7315329</v>
      </c>
    </row>
    <row r="91" spans="1:7" ht="12" customHeight="1" x14ac:dyDescent="0.15">
      <c r="A91" s="8" t="s">
        <v>118</v>
      </c>
      <c r="B91" s="8" t="s">
        <v>120</v>
      </c>
      <c r="C91" s="8"/>
      <c r="D91" s="8"/>
      <c r="E91" s="8"/>
      <c r="F91" s="8"/>
      <c r="G91" s="27">
        <v>1225</v>
      </c>
    </row>
    <row r="92" spans="1:7" ht="12" customHeight="1" x14ac:dyDescent="0.15">
      <c r="A92" s="8" t="s">
        <v>33</v>
      </c>
      <c r="B92" s="8" t="s">
        <v>99</v>
      </c>
      <c r="C92" s="8"/>
      <c r="D92" s="8"/>
      <c r="E92" s="8"/>
      <c r="F92" s="8"/>
      <c r="G92" s="27">
        <v>622170</v>
      </c>
    </row>
    <row r="93" spans="1:7" ht="12" customHeight="1" x14ac:dyDescent="0.15">
      <c r="A93" s="8" t="s">
        <v>34</v>
      </c>
      <c r="B93" s="8" t="s">
        <v>88</v>
      </c>
      <c r="C93" s="8"/>
      <c r="D93" s="8"/>
      <c r="E93" s="8"/>
      <c r="F93" s="8"/>
      <c r="G93" s="27">
        <v>3900000</v>
      </c>
    </row>
    <row r="94" spans="1:7" ht="12" customHeight="1" x14ac:dyDescent="0.15">
      <c r="A94" s="55" t="s">
        <v>47</v>
      </c>
      <c r="B94" s="56"/>
      <c r="C94" s="56"/>
      <c r="D94" s="56"/>
      <c r="E94" s="5"/>
      <c r="F94" s="5"/>
      <c r="G94" s="35">
        <f>SUM(G90:G93)</f>
        <v>11838724</v>
      </c>
    </row>
    <row r="95" spans="1:7" ht="12" customHeight="1" x14ac:dyDescent="0.15">
      <c r="A95" s="4" t="s">
        <v>35</v>
      </c>
      <c r="B95" s="5"/>
      <c r="C95" s="5"/>
      <c r="D95" s="5"/>
      <c r="E95" s="5"/>
      <c r="F95" s="5"/>
      <c r="G95" s="7">
        <v>0</v>
      </c>
    </row>
    <row r="96" spans="1:7" ht="12" customHeight="1" x14ac:dyDescent="0.15">
      <c r="A96" s="55" t="s">
        <v>48</v>
      </c>
      <c r="B96" s="56"/>
      <c r="C96" s="56"/>
      <c r="D96" s="56"/>
      <c r="E96" s="5"/>
      <c r="F96" s="5"/>
      <c r="G96" s="7">
        <v>0</v>
      </c>
    </row>
    <row r="97" spans="1:7" ht="12" customHeight="1" x14ac:dyDescent="0.15">
      <c r="A97" s="55" t="s">
        <v>49</v>
      </c>
      <c r="B97" s="56"/>
      <c r="C97" s="56"/>
      <c r="D97" s="56"/>
      <c r="E97" s="5"/>
      <c r="F97" s="5"/>
      <c r="G97" s="7">
        <f>G94</f>
        <v>11838724</v>
      </c>
    </row>
    <row r="98" spans="1:7" ht="12" customHeight="1" x14ac:dyDescent="0.15">
      <c r="A98" s="55" t="s">
        <v>89</v>
      </c>
      <c r="B98" s="56"/>
      <c r="C98" s="56"/>
      <c r="D98" s="56"/>
      <c r="E98" s="5"/>
      <c r="F98" s="5"/>
      <c r="G98" s="7">
        <f>G87-G94</f>
        <v>891995164</v>
      </c>
    </row>
    <row r="99" spans="1:7" x14ac:dyDescent="0.15">
      <c r="G99" s="1"/>
    </row>
    <row r="100" spans="1:7" x14ac:dyDescent="0.15">
      <c r="G100" s="51"/>
    </row>
    <row r="101" spans="1:7" x14ac:dyDescent="0.15">
      <c r="G101" s="1"/>
    </row>
  </sheetData>
  <mergeCells count="97">
    <mergeCell ref="A22:A30"/>
    <mergeCell ref="A31:A55"/>
    <mergeCell ref="A58:A61"/>
    <mergeCell ref="C43:C44"/>
    <mergeCell ref="C45:C46"/>
    <mergeCell ref="C47:C48"/>
    <mergeCell ref="C49:C50"/>
    <mergeCell ref="C51:C52"/>
    <mergeCell ref="C53:C54"/>
    <mergeCell ref="C31:C32"/>
    <mergeCell ref="C33:C34"/>
    <mergeCell ref="C35:C36"/>
    <mergeCell ref="C39:C40"/>
    <mergeCell ref="C37:C38"/>
    <mergeCell ref="C41:C42"/>
    <mergeCell ref="C58:C59"/>
    <mergeCell ref="G51:G52"/>
    <mergeCell ref="G53:G54"/>
    <mergeCell ref="G31:G32"/>
    <mergeCell ref="G22:G23"/>
    <mergeCell ref="G24:G25"/>
    <mergeCell ref="G26:G27"/>
    <mergeCell ref="G28:G29"/>
    <mergeCell ref="G43:G44"/>
    <mergeCell ref="G45:G46"/>
    <mergeCell ref="G47:G48"/>
    <mergeCell ref="G49:G50"/>
    <mergeCell ref="G33:G34"/>
    <mergeCell ref="G35:G36"/>
    <mergeCell ref="G37:G38"/>
    <mergeCell ref="G39:G40"/>
    <mergeCell ref="G41:G42"/>
    <mergeCell ref="F41:F42"/>
    <mergeCell ref="F43:F44"/>
    <mergeCell ref="F45:F46"/>
    <mergeCell ref="F47:F48"/>
    <mergeCell ref="F49:F50"/>
    <mergeCell ref="E41:E42"/>
    <mergeCell ref="E43:E44"/>
    <mergeCell ref="F58:F59"/>
    <mergeCell ref="F60:F61"/>
    <mergeCell ref="F31:F32"/>
    <mergeCell ref="F33:F34"/>
    <mergeCell ref="F35:F36"/>
    <mergeCell ref="F37:F38"/>
    <mergeCell ref="F39:F40"/>
    <mergeCell ref="E45:E46"/>
    <mergeCell ref="E47:E48"/>
    <mergeCell ref="E49:E50"/>
    <mergeCell ref="E51:E52"/>
    <mergeCell ref="E53:E54"/>
    <mergeCell ref="F53:F54"/>
    <mergeCell ref="F51:F52"/>
    <mergeCell ref="E31:E32"/>
    <mergeCell ref="E33:E34"/>
    <mergeCell ref="E35:E36"/>
    <mergeCell ref="E37:E38"/>
    <mergeCell ref="E39:E40"/>
    <mergeCell ref="A71:A78"/>
    <mergeCell ref="G81:G83"/>
    <mergeCell ref="G58:G59"/>
    <mergeCell ref="G60:G61"/>
    <mergeCell ref="G63:G64"/>
    <mergeCell ref="F63:F64"/>
    <mergeCell ref="F81:F83"/>
    <mergeCell ref="F67:F68"/>
    <mergeCell ref="G67:G68"/>
    <mergeCell ref="B81:B83"/>
    <mergeCell ref="C81:C83"/>
    <mergeCell ref="E81:E83"/>
    <mergeCell ref="E67:E68"/>
    <mergeCell ref="B65:B66"/>
    <mergeCell ref="B67:B68"/>
    <mergeCell ref="C65:C66"/>
    <mergeCell ref="C67:C68"/>
    <mergeCell ref="E58:E59"/>
    <mergeCell ref="E60:E61"/>
    <mergeCell ref="E63:E64"/>
    <mergeCell ref="B63:B64"/>
    <mergeCell ref="C63:C64"/>
    <mergeCell ref="C60:C61"/>
    <mergeCell ref="A63:A68"/>
    <mergeCell ref="A98:D98"/>
    <mergeCell ref="A2:G2"/>
    <mergeCell ref="A4:G4"/>
    <mergeCell ref="A19:D19"/>
    <mergeCell ref="A56:D56"/>
    <mergeCell ref="A85:D85"/>
    <mergeCell ref="A81:A83"/>
    <mergeCell ref="A86:D86"/>
    <mergeCell ref="A87:D87"/>
    <mergeCell ref="A94:D94"/>
    <mergeCell ref="A96:D96"/>
    <mergeCell ref="E65:E66"/>
    <mergeCell ref="F65:F66"/>
    <mergeCell ref="G65:G66"/>
    <mergeCell ref="A97:D97"/>
  </mergeCells>
  <phoneticPr fontId="2"/>
  <pageMargins left="0.70866141732283472" right="0.70866141732283472" top="0.55118110236220474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三彩の里</dc:creator>
  <cp:lastModifiedBy>ss01</cp:lastModifiedBy>
  <cp:lastPrinted>2025-06-24T05:09:20Z</cp:lastPrinted>
  <dcterms:created xsi:type="dcterms:W3CDTF">2019-06-17T06:00:45Z</dcterms:created>
  <dcterms:modified xsi:type="dcterms:W3CDTF">2025-06-24T05:13:40Z</dcterms:modified>
</cp:coreProperties>
</file>