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jimu0\Desktop\新しいフォルダー\"/>
    </mc:Choice>
  </mc:AlternateContent>
  <xr:revisionPtr revIDLastSave="0" documentId="13_ncr:1_{451F0505-69A6-4CA7-AC1B-F2532C66B074}" xr6:coauthVersionLast="47" xr6:coauthVersionMax="47" xr10:uidLastSave="{00000000-0000-0000-0000-000000000000}"/>
  <bookViews>
    <workbookView xWindow="-120" yWindow="-120" windowWidth="19440" windowHeight="15000" tabRatio="599" xr2:uid="{00000000-000D-0000-FFFF-FFFF00000000}"/>
  </bookViews>
  <sheets>
    <sheet name="Ｒ3．当初 " sheetId="66" r:id="rId1"/>
  </sheets>
  <definedNames>
    <definedName name="_xlnm.Print_Area" localSheetId="0">'Ｒ3．当初 '!$A$1:$P$172</definedName>
    <definedName name="_xlnm.Print_Titles" localSheetId="0">'Ｒ3．当初 '!$4:$5</definedName>
  </definedNames>
  <calcPr calcId="191029"/>
</workbook>
</file>

<file path=xl/calcChain.xml><?xml version="1.0" encoding="utf-8"?>
<calcChain xmlns="http://schemas.openxmlformats.org/spreadsheetml/2006/main">
  <c r="L38" i="66" l="1"/>
  <c r="O172" i="66"/>
  <c r="L171" i="66"/>
  <c r="O171" i="66" s="1"/>
  <c r="I159" i="66" l="1"/>
  <c r="I167" i="66" s="1"/>
  <c r="I146" i="66"/>
  <c r="I155" i="66" s="1"/>
  <c r="I168" i="66" s="1"/>
  <c r="I132" i="66"/>
  <c r="I140" i="66" s="1"/>
  <c r="I130" i="66"/>
  <c r="I141" i="66" s="1"/>
  <c r="I118" i="66"/>
  <c r="I113" i="66"/>
  <c r="I111" i="66" s="1"/>
  <c r="I108" i="66"/>
  <c r="I89" i="66"/>
  <c r="I78" i="66"/>
  <c r="I63" i="66"/>
  <c r="I55" i="66"/>
  <c r="I51" i="66"/>
  <c r="I47" i="66"/>
  <c r="I38" i="66"/>
  <c r="I28" i="66"/>
  <c r="I25" i="66"/>
  <c r="I22" i="66"/>
  <c r="I20" i="66"/>
  <c r="I18" i="66"/>
  <c r="I14" i="66"/>
  <c r="I11" i="66"/>
  <c r="I10" i="66" s="1"/>
  <c r="I7" i="66"/>
  <c r="I17" i="66" l="1"/>
  <c r="I116" i="66"/>
  <c r="I6" i="66"/>
  <c r="I54" i="66" s="1"/>
  <c r="O169" i="66"/>
  <c r="K167" i="66"/>
  <c r="K168" i="66" s="1"/>
  <c r="J167" i="66"/>
  <c r="J168" i="66" s="1"/>
  <c r="O166" i="66"/>
  <c r="O165" i="66"/>
  <c r="O164" i="66"/>
  <c r="O163" i="66"/>
  <c r="O162" i="66"/>
  <c r="O161" i="66"/>
  <c r="O160" i="66"/>
  <c r="L159" i="66"/>
  <c r="L167" i="66" s="1"/>
  <c r="O158" i="66"/>
  <c r="O157" i="66"/>
  <c r="O156" i="66"/>
  <c r="O154" i="66"/>
  <c r="O153" i="66"/>
  <c r="O152" i="66"/>
  <c r="O151" i="66"/>
  <c r="O150" i="66"/>
  <c r="O149" i="66"/>
  <c r="O148" i="66"/>
  <c r="O147" i="66"/>
  <c r="L146" i="66"/>
  <c r="L155" i="66" s="1"/>
  <c r="O155" i="66" s="1"/>
  <c r="O145" i="66"/>
  <c r="O144" i="66"/>
  <c r="O143" i="66"/>
  <c r="O142" i="66"/>
  <c r="O139" i="66"/>
  <c r="O138" i="66"/>
  <c r="O137" i="66"/>
  <c r="O136" i="66"/>
  <c r="O135" i="66"/>
  <c r="O134" i="66"/>
  <c r="O133" i="66"/>
  <c r="L132" i="66"/>
  <c r="L140" i="66" s="1"/>
  <c r="O140" i="66" s="1"/>
  <c r="O131" i="66"/>
  <c r="O129" i="66"/>
  <c r="O128" i="66"/>
  <c r="O127" i="66"/>
  <c r="O126" i="66"/>
  <c r="O125" i="66"/>
  <c r="O124" i="66"/>
  <c r="O123" i="66"/>
  <c r="O122" i="66"/>
  <c r="O121" i="66"/>
  <c r="O120" i="66"/>
  <c r="O119" i="66"/>
  <c r="L118" i="66"/>
  <c r="L130" i="66" s="1"/>
  <c r="O118" i="66"/>
  <c r="O115" i="66"/>
  <c r="O114" i="66"/>
  <c r="O113" i="66"/>
  <c r="O112" i="66"/>
  <c r="O111" i="66"/>
  <c r="O110" i="66"/>
  <c r="O109" i="66"/>
  <c r="L108" i="66"/>
  <c r="O108" i="66" s="1"/>
  <c r="O107" i="66"/>
  <c r="O106" i="66"/>
  <c r="O105" i="66"/>
  <c r="O104" i="66"/>
  <c r="O103" i="66"/>
  <c r="O102" i="66"/>
  <c r="O101" i="66"/>
  <c r="O100" i="66"/>
  <c r="O99" i="66"/>
  <c r="O98" i="66"/>
  <c r="O97" i="66"/>
  <c r="O96" i="66"/>
  <c r="O95" i="66"/>
  <c r="O94" i="66"/>
  <c r="O93" i="66"/>
  <c r="O92" i="66"/>
  <c r="O91" i="66"/>
  <c r="O90" i="66"/>
  <c r="L89" i="66"/>
  <c r="O89" i="66" s="1"/>
  <c r="O88" i="66"/>
  <c r="O87" i="66"/>
  <c r="O86" i="66"/>
  <c r="O85" i="66"/>
  <c r="O84" i="66"/>
  <c r="O83" i="66"/>
  <c r="O82" i="66"/>
  <c r="O81" i="66"/>
  <c r="O80" i="66"/>
  <c r="O79" i="66"/>
  <c r="O77" i="66"/>
  <c r="O76" i="66"/>
  <c r="O75" i="66"/>
  <c r="O74" i="66"/>
  <c r="O73" i="66"/>
  <c r="O72" i="66"/>
  <c r="O71" i="66"/>
  <c r="O70" i="66"/>
  <c r="O69" i="66"/>
  <c r="O68" i="66"/>
  <c r="O67" i="66"/>
  <c r="O66" i="66"/>
  <c r="O65" i="66"/>
  <c r="O64" i="66"/>
  <c r="L63" i="66"/>
  <c r="O63" i="66" s="1"/>
  <c r="O62" i="66"/>
  <c r="O61" i="66"/>
  <c r="O60" i="66"/>
  <c r="O59" i="66"/>
  <c r="O58" i="66"/>
  <c r="O57" i="66"/>
  <c r="O56" i="66"/>
  <c r="L55" i="66"/>
  <c r="O55" i="66" s="1"/>
  <c r="K55" i="66"/>
  <c r="J55" i="66"/>
  <c r="O53" i="66"/>
  <c r="O52" i="66"/>
  <c r="O51" i="66"/>
  <c r="O50" i="66"/>
  <c r="O49" i="66"/>
  <c r="O48" i="66"/>
  <c r="L47" i="66"/>
  <c r="O46" i="66"/>
  <c r="O45" i="66"/>
  <c r="O44" i="66"/>
  <c r="O43" i="66"/>
  <c r="O42" i="66"/>
  <c r="O41" i="66"/>
  <c r="O40" i="66"/>
  <c r="O39" i="66"/>
  <c r="O37" i="66"/>
  <c r="O36" i="66"/>
  <c r="O35" i="66"/>
  <c r="O34" i="66"/>
  <c r="O33" i="66"/>
  <c r="O32" i="66"/>
  <c r="O31" i="66"/>
  <c r="O30" i="66"/>
  <c r="O29" i="66"/>
  <c r="L28" i="66"/>
  <c r="O28" i="66" s="1"/>
  <c r="O27" i="66"/>
  <c r="O26" i="66"/>
  <c r="L25" i="66"/>
  <c r="O25" i="66" s="1"/>
  <c r="O24" i="66"/>
  <c r="O23" i="66"/>
  <c r="L22" i="66"/>
  <c r="O22" i="66" s="1"/>
  <c r="O21" i="66"/>
  <c r="L20" i="66"/>
  <c r="O19" i="66"/>
  <c r="L18" i="66"/>
  <c r="O16" i="66"/>
  <c r="O15" i="66"/>
  <c r="L14" i="66"/>
  <c r="O14" i="66" s="1"/>
  <c r="O13" i="66"/>
  <c r="O12" i="66"/>
  <c r="L11" i="66"/>
  <c r="K10" i="66"/>
  <c r="K54" i="66" s="1"/>
  <c r="K117" i="66" s="1"/>
  <c r="K170" i="66" s="1"/>
  <c r="J10" i="66"/>
  <c r="J54" i="66" s="1"/>
  <c r="J117" i="66" s="1"/>
  <c r="O9" i="66"/>
  <c r="O8" i="66"/>
  <c r="L7" i="66"/>
  <c r="I117" i="66" l="1"/>
  <c r="I170" i="66" s="1"/>
  <c r="J170" i="66"/>
  <c r="O132" i="66"/>
  <c r="L141" i="66"/>
  <c r="O141" i="66" s="1"/>
  <c r="O130" i="66"/>
  <c r="O7" i="66"/>
  <c r="L10" i="66"/>
  <c r="O10" i="66" s="1"/>
  <c r="L17" i="66"/>
  <c r="O17" i="66" s="1"/>
  <c r="O38" i="66"/>
  <c r="O47" i="66"/>
  <c r="O146" i="66"/>
  <c r="O20" i="66"/>
  <c r="L168" i="66"/>
  <c r="O168" i="66" s="1"/>
  <c r="O159" i="66"/>
  <c r="O167" i="66" s="1"/>
  <c r="O11" i="66"/>
  <c r="O18" i="66"/>
  <c r="L78" i="66"/>
  <c r="O78" i="66" s="1"/>
  <c r="L6" i="66" l="1"/>
  <c r="O6" i="66" s="1"/>
  <c r="L116" i="66"/>
  <c r="O116" i="66" s="1"/>
  <c r="L54" i="66" l="1"/>
  <c r="L117" i="66" s="1"/>
  <c r="O54" i="66" l="1"/>
  <c r="O117" i="66"/>
  <c r="O170" i="66" s="1"/>
  <c r="L170" i="66"/>
</calcChain>
</file>

<file path=xl/sharedStrings.xml><?xml version="1.0" encoding="utf-8"?>
<sst xmlns="http://schemas.openxmlformats.org/spreadsheetml/2006/main" count="191" uniqueCount="174">
  <si>
    <t>単位：千円</t>
    <rPh sb="0" eb="2">
      <t>タンイ</t>
    </rPh>
    <rPh sb="3" eb="5">
      <t>センエン</t>
    </rPh>
    <phoneticPr fontId="2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</si>
  <si>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2"/>
  </si>
  <si>
    <t>人件費支出</t>
    <rPh sb="0" eb="3">
      <t>ジンケンヒ</t>
    </rPh>
    <rPh sb="3" eb="5">
      <t>シシュツ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</si>
  <si>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</si>
  <si>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施設整備等補助金収入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シュウニュウ</t>
    </rPh>
    <phoneticPr fontId="2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</si>
  <si>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2"/>
  </si>
  <si>
    <t>器具及び備品売却収入</t>
    <rPh sb="0" eb="2">
      <t>キグ</t>
    </rPh>
    <rPh sb="2" eb="3">
      <t>オヨ</t>
    </rPh>
    <rPh sb="4" eb="6">
      <t>ビヒン</t>
    </rPh>
    <rPh sb="6" eb="8">
      <t>バイキャク</t>
    </rPh>
    <rPh sb="8" eb="10">
      <t>シュウニュウ</t>
    </rPh>
    <phoneticPr fontId="2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</si>
  <si>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2"/>
  </si>
  <si>
    <t>建物取得支出</t>
    <rPh sb="0" eb="2">
      <t>タテモノ</t>
    </rPh>
    <rPh sb="2" eb="4">
      <t>シュトク</t>
    </rPh>
    <rPh sb="4" eb="6">
      <t>シシュツ</t>
    </rPh>
    <phoneticPr fontId="2"/>
  </si>
  <si>
    <t>投資有価証券売却収入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シュウニュウ</t>
    </rPh>
    <phoneticPr fontId="2"/>
  </si>
  <si>
    <t>投資有価証券取得支出</t>
    <rPh sb="0" eb="2">
      <t>トウシ</t>
    </rPh>
    <rPh sb="2" eb="4">
      <t>ユウカ</t>
    </rPh>
    <rPh sb="4" eb="6">
      <t>ショウケン</t>
    </rPh>
    <rPh sb="6" eb="8">
      <t>シュトク</t>
    </rPh>
    <rPh sb="8" eb="10">
      <t>シシュツ</t>
    </rPh>
    <phoneticPr fontId="2"/>
  </si>
  <si>
    <t>介護報酬収入</t>
    <rPh sb="0" eb="2">
      <t>カイゴ</t>
    </rPh>
    <rPh sb="2" eb="4">
      <t>ホウシュウ</t>
    </rPh>
    <rPh sb="4" eb="6">
      <t>シュウニュウ</t>
    </rPh>
    <phoneticPr fontId="2"/>
  </si>
  <si>
    <t>居宅介護料収入</t>
    <rPh sb="0" eb="2">
      <t>キョタク</t>
    </rPh>
    <rPh sb="2" eb="4">
      <t>カイゴ</t>
    </rPh>
    <rPh sb="4" eb="5">
      <t>リョウ</t>
    </rPh>
    <rPh sb="5" eb="7">
      <t>シュウニュウ</t>
    </rPh>
    <phoneticPr fontId="2"/>
  </si>
  <si>
    <t>居宅介護支援介護料収入</t>
    <rPh sb="0" eb="2">
      <t>キョタク</t>
    </rPh>
    <rPh sb="2" eb="4">
      <t>カイゴ</t>
    </rPh>
    <rPh sb="4" eb="6">
      <t>シエン</t>
    </rPh>
    <rPh sb="6" eb="8">
      <t>カイゴ</t>
    </rPh>
    <rPh sb="8" eb="9">
      <t>リョウ</t>
    </rPh>
    <rPh sb="9" eb="11">
      <t>シュウニュウ</t>
    </rPh>
    <phoneticPr fontId="2"/>
  </si>
  <si>
    <t>利用者等利用料収入</t>
    <rPh sb="0" eb="3">
      <t>リヨウシャ</t>
    </rPh>
    <rPh sb="3" eb="4">
      <t>トウ</t>
    </rPh>
    <rPh sb="4" eb="7">
      <t>リヨウリョウ</t>
    </rPh>
    <rPh sb="7" eb="9">
      <t>シュウニュウ</t>
    </rPh>
    <phoneticPr fontId="2"/>
  </si>
  <si>
    <t>居宅介護サービス利用料収入</t>
    <rPh sb="0" eb="2">
      <t>キョタク</t>
    </rPh>
    <rPh sb="2" eb="4">
      <t>カイゴ</t>
    </rPh>
    <rPh sb="8" eb="11">
      <t>リヨウリョウ</t>
    </rPh>
    <rPh sb="11" eb="13">
      <t>シュウニュウ</t>
    </rPh>
    <phoneticPr fontId="2"/>
  </si>
  <si>
    <t>その他の利用料収入</t>
    <rPh sb="2" eb="3">
      <t>タ</t>
    </rPh>
    <rPh sb="4" eb="7">
      <t>リヨウリョウ</t>
    </rPh>
    <rPh sb="7" eb="9">
      <t>シュウニュウ</t>
    </rPh>
    <phoneticPr fontId="2"/>
  </si>
  <si>
    <t>その他の事業収入</t>
    <rPh sb="2" eb="3">
      <t>タ</t>
    </rPh>
    <rPh sb="4" eb="6">
      <t>ジギョウ</t>
    </rPh>
    <rPh sb="6" eb="8">
      <t>シュウニュウ</t>
    </rPh>
    <phoneticPr fontId="2"/>
  </si>
  <si>
    <t>市町村特別事業収入</t>
    <rPh sb="0" eb="3">
      <t>シチョウソン</t>
    </rPh>
    <rPh sb="3" eb="5">
      <t>トクベツ</t>
    </rPh>
    <rPh sb="5" eb="7">
      <t>ジギョウ</t>
    </rPh>
    <rPh sb="7" eb="9">
      <t>シュウニュウ</t>
    </rPh>
    <phoneticPr fontId="2"/>
  </si>
  <si>
    <t>借入金利息補助金収入</t>
    <rPh sb="0" eb="2">
      <t>カリイ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2"/>
  </si>
  <si>
    <t>器具及び備品取得支出</t>
    <rPh sb="0" eb="2">
      <t>キグ</t>
    </rPh>
    <rPh sb="2" eb="3">
      <t>オヨ</t>
    </rPh>
    <rPh sb="4" eb="6">
      <t>ビヒン</t>
    </rPh>
    <rPh sb="6" eb="8">
      <t>シュトク</t>
    </rPh>
    <rPh sb="8" eb="10">
      <t>シシュツ</t>
    </rPh>
    <phoneticPr fontId="2"/>
  </si>
  <si>
    <t>その他の収入</t>
    <rPh sb="2" eb="3">
      <t>タ</t>
    </rPh>
    <rPh sb="4" eb="6">
      <t>シュウニュウ</t>
    </rPh>
    <phoneticPr fontId="2"/>
  </si>
  <si>
    <t>勘　　定　　科　　目</t>
    <rPh sb="0" eb="1">
      <t>カン</t>
    </rPh>
    <rPh sb="3" eb="4">
      <t>サダム</t>
    </rPh>
    <rPh sb="6" eb="7">
      <t>カ</t>
    </rPh>
    <rPh sb="9" eb="10">
      <t>メ</t>
    </rPh>
    <phoneticPr fontId="2"/>
  </si>
  <si>
    <t xml:space="preserve"> 当期資金収支差額合計　⑪＝③+⑥+⑨-⑩</t>
    <rPh sb="1" eb="3">
      <t>トウキ</t>
    </rPh>
    <rPh sb="3" eb="5">
      <t>シキン</t>
    </rPh>
    <rPh sb="5" eb="7">
      <t>シュウシ</t>
    </rPh>
    <rPh sb="7" eb="9">
      <t>サガク</t>
    </rPh>
    <rPh sb="9" eb="11">
      <t>ゴウケイ</t>
    </rPh>
    <phoneticPr fontId="2"/>
  </si>
  <si>
    <t xml:space="preserve"> 　財　務　活　動　に　よ　る　収　支</t>
    <rPh sb="2" eb="3">
      <t>ザイ</t>
    </rPh>
    <rPh sb="4" eb="5">
      <t>ツトム</t>
    </rPh>
    <rPh sb="6" eb="7">
      <t>カツ</t>
    </rPh>
    <rPh sb="8" eb="9">
      <t>ドウ</t>
    </rPh>
    <rPh sb="16" eb="17">
      <t>オサム</t>
    </rPh>
    <rPh sb="18" eb="19">
      <t>ササ</t>
    </rPh>
    <phoneticPr fontId="2"/>
  </si>
  <si>
    <t>予　　　　　　　算　　　　　　　額</t>
    <rPh sb="0" eb="1">
      <t>ヨ</t>
    </rPh>
    <rPh sb="8" eb="9">
      <t>サン</t>
    </rPh>
    <rPh sb="16" eb="17">
      <t>ガク</t>
    </rPh>
    <phoneticPr fontId="2"/>
  </si>
  <si>
    <t>当年度</t>
    <rPh sb="0" eb="1">
      <t>トウ</t>
    </rPh>
    <rPh sb="1" eb="3">
      <t>ネンド</t>
    </rPh>
    <phoneticPr fontId="2"/>
  </si>
  <si>
    <t>増減</t>
    <rPh sb="0" eb="2">
      <t>ゾウゲン</t>
    </rPh>
    <phoneticPr fontId="2"/>
  </si>
  <si>
    <t>利用者負担軽減額</t>
    <rPh sb="0" eb="3">
      <t>リヨウシャ</t>
    </rPh>
    <rPh sb="3" eb="5">
      <t>フタン</t>
    </rPh>
    <rPh sb="5" eb="7">
      <t>ケイゲン</t>
    </rPh>
    <rPh sb="7" eb="8">
      <t>ガク</t>
    </rPh>
    <phoneticPr fontId="2"/>
  </si>
  <si>
    <t>介護予防報酬収入</t>
    <rPh sb="0" eb="2">
      <t>カイゴ</t>
    </rPh>
    <rPh sb="2" eb="4">
      <t>ヨボウ</t>
    </rPh>
    <rPh sb="4" eb="6">
      <t>ホウシュウ</t>
    </rPh>
    <rPh sb="6" eb="8">
      <t>シュウニュウ</t>
    </rPh>
    <phoneticPr fontId="2"/>
  </si>
  <si>
    <t>居宅介護支援介護料収入</t>
    <phoneticPr fontId="2"/>
  </si>
  <si>
    <t>介護予防支援介護料収入</t>
    <rPh sb="0" eb="2">
      <t>カイゴ</t>
    </rPh>
    <rPh sb="2" eb="4">
      <t>ヨボウ</t>
    </rPh>
    <phoneticPr fontId="2"/>
  </si>
  <si>
    <t>受入研修費収入</t>
    <rPh sb="0" eb="2">
      <t>ウケイレ</t>
    </rPh>
    <rPh sb="2" eb="4">
      <t>ケンシュウ</t>
    </rPh>
    <rPh sb="4" eb="5">
      <t>ヒ</t>
    </rPh>
    <rPh sb="5" eb="7">
      <t>シュウニュウ</t>
    </rPh>
    <phoneticPr fontId="2"/>
  </si>
  <si>
    <t>徴収不能額</t>
    <rPh sb="0" eb="2">
      <t>チョウシュウ</t>
    </rPh>
    <rPh sb="2" eb="4">
      <t>フノウ</t>
    </rPh>
    <rPh sb="4" eb="5">
      <t>ガク</t>
    </rPh>
    <phoneticPr fontId="2"/>
  </si>
  <si>
    <t>雑支出</t>
    <rPh sb="0" eb="1">
      <t>ザツ</t>
    </rPh>
    <rPh sb="1" eb="3">
      <t>シシュツ</t>
    </rPh>
    <phoneticPr fontId="2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</si>
  <si>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2"/>
  </si>
  <si>
    <t>社会福祉法人信徳会（合計）</t>
    <rPh sb="0" eb="6">
      <t>シャカイフクシホウジン</t>
    </rPh>
    <rPh sb="6" eb="9">
      <t>シントク</t>
    </rPh>
    <rPh sb="10" eb="12">
      <t>ゴウケイ</t>
    </rPh>
    <phoneticPr fontId="2"/>
  </si>
  <si>
    <t>利用者負担金収入（一般）</t>
    <rPh sb="0" eb="3">
      <t>リヨウシャ</t>
    </rPh>
    <rPh sb="3" eb="6">
      <t>フタンキン</t>
    </rPh>
    <rPh sb="6" eb="8">
      <t>シュウニュウ</t>
    </rPh>
    <rPh sb="9" eb="11">
      <t>イッパン</t>
    </rPh>
    <phoneticPr fontId="2"/>
  </si>
  <si>
    <t>施設介護料収入</t>
    <rPh sb="0" eb="2">
      <t>シセツ</t>
    </rPh>
    <rPh sb="2" eb="4">
      <t>カイゴ</t>
    </rPh>
    <rPh sb="4" eb="5">
      <t>リョウ</t>
    </rPh>
    <rPh sb="5" eb="7">
      <t>シュウニュウ</t>
    </rPh>
    <phoneticPr fontId="2"/>
  </si>
  <si>
    <t>（介護報酬収入）</t>
    <rPh sb="1" eb="3">
      <t>カイゴ</t>
    </rPh>
    <rPh sb="3" eb="5">
      <t>ホウシュウ</t>
    </rPh>
    <rPh sb="5" eb="7">
      <t>シュウニュウ</t>
    </rPh>
    <phoneticPr fontId="2"/>
  </si>
  <si>
    <t>（利用者負担金収入）</t>
    <rPh sb="1" eb="4">
      <t>リヨウシャ</t>
    </rPh>
    <rPh sb="4" eb="7">
      <t>フタンキン</t>
    </rPh>
    <rPh sb="7" eb="9">
      <t>シュウニュウ</t>
    </rPh>
    <phoneticPr fontId="2"/>
  </si>
  <si>
    <t>介護負担金収入（一般）</t>
    <rPh sb="0" eb="2">
      <t>カイゴ</t>
    </rPh>
    <rPh sb="2" eb="5">
      <t>フタンキン</t>
    </rPh>
    <rPh sb="5" eb="7">
      <t>シュウニュウ</t>
    </rPh>
    <rPh sb="8" eb="10">
      <t>イッパン</t>
    </rPh>
    <phoneticPr fontId="2"/>
  </si>
  <si>
    <t>施設サービス利用料収入</t>
    <rPh sb="0" eb="2">
      <t>シセツ</t>
    </rPh>
    <rPh sb="6" eb="9">
      <t>リヨウリョウ</t>
    </rPh>
    <rPh sb="9" eb="11">
      <t>シュウニュウ</t>
    </rPh>
    <phoneticPr fontId="2"/>
  </si>
  <si>
    <t>食費収入（公費）</t>
    <rPh sb="0" eb="2">
      <t>ショクヒ</t>
    </rPh>
    <rPh sb="2" eb="4">
      <t>シュウニュウ</t>
    </rPh>
    <rPh sb="5" eb="7">
      <t>コウヒ</t>
    </rPh>
    <phoneticPr fontId="2"/>
  </si>
  <si>
    <t>食費収入（一般）</t>
    <rPh sb="0" eb="2">
      <t>ショクヒ</t>
    </rPh>
    <rPh sb="2" eb="4">
      <t>シュウニュウ</t>
    </rPh>
    <rPh sb="5" eb="7">
      <t>イッパン</t>
    </rPh>
    <phoneticPr fontId="2"/>
  </si>
  <si>
    <t>居住費収入（公費）</t>
    <rPh sb="0" eb="2">
      <t>キョジュウ</t>
    </rPh>
    <rPh sb="2" eb="3">
      <t>ヒ</t>
    </rPh>
    <rPh sb="3" eb="5">
      <t>シュウニュウ</t>
    </rPh>
    <rPh sb="6" eb="8">
      <t>コウヒ</t>
    </rPh>
    <phoneticPr fontId="2"/>
  </si>
  <si>
    <t>居住費収入（一般）</t>
    <rPh sb="0" eb="2">
      <t>キョジュウ</t>
    </rPh>
    <rPh sb="2" eb="3">
      <t>ヒ</t>
    </rPh>
    <rPh sb="3" eb="5">
      <t>シュウニュウ</t>
    </rPh>
    <rPh sb="6" eb="8">
      <t>イッパン</t>
    </rPh>
    <phoneticPr fontId="2"/>
  </si>
  <si>
    <t>補助金事業収入</t>
    <rPh sb="0" eb="3">
      <t>ホジョキン</t>
    </rPh>
    <rPh sb="3" eb="5">
      <t>ジギョウ</t>
    </rPh>
    <rPh sb="5" eb="7">
      <t>シュウニュウ</t>
    </rPh>
    <phoneticPr fontId="2"/>
  </si>
  <si>
    <t>（保険等査定減）</t>
    <rPh sb="1" eb="3">
      <t>ホケン</t>
    </rPh>
    <rPh sb="3" eb="4">
      <t>トウ</t>
    </rPh>
    <rPh sb="4" eb="6">
      <t>サテイ</t>
    </rPh>
    <rPh sb="6" eb="7">
      <t>ゲン</t>
    </rPh>
    <phoneticPr fontId="2"/>
  </si>
  <si>
    <t>経常経費寄附金収入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2"/>
  </si>
  <si>
    <t>利用者等外給食費収入</t>
    <rPh sb="0" eb="3">
      <t>リヨウシャ</t>
    </rPh>
    <rPh sb="3" eb="4">
      <t>トウ</t>
    </rPh>
    <rPh sb="4" eb="5">
      <t>ガイ</t>
    </rPh>
    <rPh sb="5" eb="8">
      <t>キュウショクヒ</t>
    </rPh>
    <rPh sb="8" eb="10">
      <t>シュウニュウ</t>
    </rPh>
    <phoneticPr fontId="2"/>
  </si>
  <si>
    <t>流動資産評価益等による資金増加額</t>
    <rPh sb="0" eb="2">
      <t>リュウドウ</t>
    </rPh>
    <rPh sb="2" eb="4">
      <t>シサン</t>
    </rPh>
    <rPh sb="4" eb="6">
      <t>ヒョウカ</t>
    </rPh>
    <rPh sb="6" eb="7">
      <t>エキ</t>
    </rPh>
    <rPh sb="7" eb="8">
      <t>トウ</t>
    </rPh>
    <rPh sb="11" eb="13">
      <t>シキン</t>
    </rPh>
    <rPh sb="13" eb="15">
      <t>ゾウカ</t>
    </rPh>
    <rPh sb="15" eb="16">
      <t>ガク</t>
    </rPh>
    <phoneticPr fontId="2"/>
  </si>
  <si>
    <t>有価証券売却益</t>
    <rPh sb="0" eb="2">
      <t>ユウカ</t>
    </rPh>
    <rPh sb="2" eb="4">
      <t>ショウケン</t>
    </rPh>
    <rPh sb="4" eb="6">
      <t>バイキャク</t>
    </rPh>
    <rPh sb="6" eb="7">
      <t>エキ</t>
    </rPh>
    <phoneticPr fontId="2"/>
  </si>
  <si>
    <t>有価証券評価益</t>
    <rPh sb="0" eb="2">
      <t>ユウカ</t>
    </rPh>
    <rPh sb="2" eb="4">
      <t>ショウケン</t>
    </rPh>
    <rPh sb="4" eb="6">
      <t>ヒョウカ</t>
    </rPh>
    <rPh sb="6" eb="7">
      <t>エキ</t>
    </rPh>
    <phoneticPr fontId="2"/>
  </si>
  <si>
    <t>役員報酬支出</t>
    <rPh sb="0" eb="2">
      <t>ヤクイン</t>
    </rPh>
    <rPh sb="2" eb="4">
      <t>ホウシュウ</t>
    </rPh>
    <rPh sb="4" eb="6">
      <t>シシュツ</t>
    </rPh>
    <phoneticPr fontId="2"/>
  </si>
  <si>
    <t>職員給料支出</t>
    <rPh sb="0" eb="2">
      <t>ショクイン</t>
    </rPh>
    <rPh sb="2" eb="4">
      <t>キュウリョウ</t>
    </rPh>
    <phoneticPr fontId="2"/>
  </si>
  <si>
    <t>職員賞与支出</t>
    <rPh sb="0" eb="2">
      <t>ショクイン</t>
    </rPh>
    <rPh sb="2" eb="4">
      <t>ショウヨ</t>
    </rPh>
    <rPh sb="4" eb="6">
      <t>シシュツ</t>
    </rPh>
    <phoneticPr fontId="2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</si>
  <si>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2"/>
  </si>
  <si>
    <t>派遣職員費支出</t>
    <rPh sb="0" eb="2">
      <t>ハケン</t>
    </rPh>
    <rPh sb="2" eb="4">
      <t>ショクイン</t>
    </rPh>
    <rPh sb="4" eb="5">
      <t>ヒ</t>
    </rPh>
    <rPh sb="5" eb="7">
      <t>シシュツ</t>
    </rPh>
    <phoneticPr fontId="2"/>
  </si>
  <si>
    <t>退職給付支出</t>
    <rPh sb="0" eb="2">
      <t>タイショク</t>
    </rPh>
    <rPh sb="2" eb="4">
      <t>キュウフ</t>
    </rPh>
    <rPh sb="4" eb="6">
      <t>シシュツ</t>
    </rPh>
    <phoneticPr fontId="2"/>
  </si>
  <si>
    <t>事業費支出</t>
    <rPh sb="0" eb="3">
      <t>ジギョウヒ</t>
    </rPh>
    <rPh sb="3" eb="5">
      <t>シシュツ</t>
    </rPh>
    <phoneticPr fontId="2"/>
  </si>
  <si>
    <t>給食費支出</t>
    <rPh sb="0" eb="2">
      <t>キュウショク</t>
    </rPh>
    <rPh sb="3" eb="5">
      <t>シシュツ</t>
    </rPh>
    <phoneticPr fontId="2"/>
  </si>
  <si>
    <t>介護用品費支出</t>
    <rPh sb="0" eb="2">
      <t>カイゴ</t>
    </rPh>
    <rPh sb="2" eb="4">
      <t>ヨウヒン</t>
    </rPh>
    <rPh sb="4" eb="5">
      <t>ヒ</t>
    </rPh>
    <rPh sb="5" eb="7">
      <t>シシュツ</t>
    </rPh>
    <phoneticPr fontId="2"/>
  </si>
  <si>
    <t>保健衛生費支出</t>
    <rPh sb="0" eb="2">
      <t>ホケン</t>
    </rPh>
    <rPh sb="2" eb="4">
      <t>エイセイ</t>
    </rPh>
    <rPh sb="4" eb="5">
      <t>ヒ</t>
    </rPh>
    <rPh sb="5" eb="7">
      <t>シシュツ</t>
    </rPh>
    <phoneticPr fontId="2"/>
  </si>
  <si>
    <t>被服費支出</t>
    <rPh sb="0" eb="2">
      <t>ヒフク</t>
    </rPh>
    <rPh sb="2" eb="3">
      <t>ヒ</t>
    </rPh>
    <rPh sb="3" eb="5">
      <t>シシュツ</t>
    </rPh>
    <phoneticPr fontId="2"/>
  </si>
  <si>
    <t>教養娯楽費支出</t>
    <rPh sb="0" eb="2">
      <t>キョウヨウ</t>
    </rPh>
    <rPh sb="2" eb="4">
      <t>ゴラク</t>
    </rPh>
    <rPh sb="4" eb="5">
      <t>ヒ</t>
    </rPh>
    <rPh sb="5" eb="7">
      <t>シシュツ</t>
    </rPh>
    <phoneticPr fontId="2"/>
  </si>
  <si>
    <t>日用品費支出</t>
    <rPh sb="0" eb="3">
      <t>ニチヨウヒン</t>
    </rPh>
    <rPh sb="3" eb="4">
      <t>ヒ</t>
    </rPh>
    <rPh sb="4" eb="6">
      <t>シシュツ</t>
    </rPh>
    <phoneticPr fontId="2"/>
  </si>
  <si>
    <t>消耗器具備品費支出</t>
    <rPh sb="0" eb="2">
      <t>ショウモウ</t>
    </rPh>
    <rPh sb="2" eb="4">
      <t>キグ</t>
    </rPh>
    <rPh sb="4" eb="6">
      <t>ビヒン</t>
    </rPh>
    <rPh sb="6" eb="7">
      <t>ヒ</t>
    </rPh>
    <rPh sb="7" eb="9">
      <t>シシュツ</t>
    </rPh>
    <phoneticPr fontId="2"/>
  </si>
  <si>
    <t>燃料費支出</t>
    <rPh sb="0" eb="3">
      <t>ネンリョウヒ</t>
    </rPh>
    <rPh sb="3" eb="5">
      <t>シシュツ</t>
    </rPh>
    <phoneticPr fontId="2"/>
  </si>
  <si>
    <t>保険料支出</t>
    <rPh sb="0" eb="3">
      <t>ホケンリョウ</t>
    </rPh>
    <rPh sb="3" eb="5">
      <t>シシュツ</t>
    </rPh>
    <phoneticPr fontId="2"/>
  </si>
  <si>
    <t>賃貸料支出</t>
    <rPh sb="0" eb="3">
      <t>チンタイリョウ</t>
    </rPh>
    <rPh sb="3" eb="5">
      <t>シシュツ</t>
    </rPh>
    <phoneticPr fontId="2"/>
  </si>
  <si>
    <t>葬祭費支出</t>
    <rPh sb="0" eb="2">
      <t>ソウサイ</t>
    </rPh>
    <rPh sb="2" eb="3">
      <t>ヒ</t>
    </rPh>
    <rPh sb="3" eb="5">
      <t>シシュツ</t>
    </rPh>
    <phoneticPr fontId="2"/>
  </si>
  <si>
    <t>車輌費支出</t>
    <rPh sb="0" eb="2">
      <t>シャリョウ</t>
    </rPh>
    <rPh sb="2" eb="3">
      <t>ヒ</t>
    </rPh>
    <rPh sb="3" eb="5">
      <t>シシュツ</t>
    </rPh>
    <phoneticPr fontId="2"/>
  </si>
  <si>
    <t>事務費支出</t>
    <rPh sb="0" eb="2">
      <t>ジム</t>
    </rPh>
    <rPh sb="2" eb="3">
      <t>ヒ</t>
    </rPh>
    <rPh sb="3" eb="5">
      <t>シシュツ</t>
    </rPh>
    <phoneticPr fontId="2"/>
  </si>
  <si>
    <t>福利厚生費支出</t>
    <rPh sb="0" eb="2">
      <t>フクリ</t>
    </rPh>
    <rPh sb="2" eb="5">
      <t>コウセイヒ</t>
    </rPh>
    <rPh sb="5" eb="7">
      <t>シシュツ</t>
    </rPh>
    <phoneticPr fontId="2"/>
  </si>
  <si>
    <t>職員被服費支出</t>
    <rPh sb="0" eb="2">
      <t>ショクイン</t>
    </rPh>
    <rPh sb="2" eb="4">
      <t>ヒフク</t>
    </rPh>
    <rPh sb="4" eb="5">
      <t>ヒ</t>
    </rPh>
    <rPh sb="5" eb="7">
      <t>シシュツ</t>
    </rPh>
    <phoneticPr fontId="2"/>
  </si>
  <si>
    <t>旅費交通費支出</t>
    <rPh sb="0" eb="2">
      <t>リョヒ</t>
    </rPh>
    <rPh sb="2" eb="5">
      <t>コウツウヒ</t>
    </rPh>
    <rPh sb="5" eb="7">
      <t>シシュツ</t>
    </rPh>
    <phoneticPr fontId="2"/>
  </si>
  <si>
    <t>研修研究費支出</t>
    <rPh sb="0" eb="2">
      <t>ケンシュウ</t>
    </rPh>
    <rPh sb="2" eb="4">
      <t>ケンキュウ</t>
    </rPh>
    <rPh sb="4" eb="5">
      <t>ヒ</t>
    </rPh>
    <rPh sb="5" eb="7">
      <t>シシュツ</t>
    </rPh>
    <phoneticPr fontId="2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</si>
  <si>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2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</si>
  <si>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2"/>
  </si>
  <si>
    <t>水道光熱費支出</t>
    <rPh sb="0" eb="2">
      <t>スイドウ</t>
    </rPh>
    <rPh sb="2" eb="4">
      <t>コウネツ</t>
    </rPh>
    <rPh sb="4" eb="5">
      <t>ヒ</t>
    </rPh>
    <rPh sb="5" eb="7">
      <t>シシュツ</t>
    </rPh>
    <phoneticPr fontId="2"/>
  </si>
  <si>
    <t>修繕費支出</t>
    <rPh sb="0" eb="3">
      <t>シュウゼンヒ</t>
    </rPh>
    <rPh sb="3" eb="5">
      <t>シシュツ</t>
    </rPh>
    <phoneticPr fontId="2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</si>
  <si>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2"/>
  </si>
  <si>
    <t>会議費支出</t>
    <rPh sb="0" eb="2">
      <t>カイギ</t>
    </rPh>
    <rPh sb="2" eb="3">
      <t>ヒ</t>
    </rPh>
    <rPh sb="3" eb="5">
      <t>シシュツ</t>
    </rPh>
    <phoneticPr fontId="2"/>
  </si>
  <si>
    <t>広報費支出</t>
    <rPh sb="0" eb="2">
      <t>コウホウ</t>
    </rPh>
    <rPh sb="2" eb="3">
      <t>ヒ</t>
    </rPh>
    <rPh sb="3" eb="5">
      <t>シシュツ</t>
    </rPh>
    <phoneticPr fontId="2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</si>
  <si>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2"/>
  </si>
  <si>
    <t>給食業務委託費</t>
    <rPh sb="0" eb="2">
      <t>キュウショク</t>
    </rPh>
    <rPh sb="2" eb="4">
      <t>ギョウム</t>
    </rPh>
    <rPh sb="4" eb="6">
      <t>イタク</t>
    </rPh>
    <rPh sb="6" eb="7">
      <t>ヒ</t>
    </rPh>
    <phoneticPr fontId="2"/>
  </si>
  <si>
    <t>寝具委託費</t>
    <rPh sb="0" eb="2">
      <t>シング</t>
    </rPh>
    <rPh sb="2" eb="4">
      <t>イタク</t>
    </rPh>
    <rPh sb="4" eb="5">
      <t>ヒ</t>
    </rPh>
    <phoneticPr fontId="2"/>
  </si>
  <si>
    <t>経営支援委託費</t>
    <rPh sb="0" eb="2">
      <t>ケイエイ</t>
    </rPh>
    <rPh sb="2" eb="4">
      <t>シエン</t>
    </rPh>
    <rPh sb="4" eb="6">
      <t>イタク</t>
    </rPh>
    <rPh sb="6" eb="7">
      <t>ヒ</t>
    </rPh>
    <phoneticPr fontId="2"/>
  </si>
  <si>
    <t>その他委託費</t>
    <rPh sb="2" eb="3">
      <t>タ</t>
    </rPh>
    <rPh sb="3" eb="5">
      <t>イタク</t>
    </rPh>
    <rPh sb="5" eb="6">
      <t>ヒ</t>
    </rPh>
    <phoneticPr fontId="2"/>
  </si>
  <si>
    <t>手数料支出</t>
    <rPh sb="0" eb="3">
      <t>テスウリョウ</t>
    </rPh>
    <rPh sb="3" eb="5">
      <t>シシュツ</t>
    </rPh>
    <phoneticPr fontId="2"/>
  </si>
  <si>
    <t>土地・建物賃借料支出</t>
    <rPh sb="0" eb="2">
      <t>トチ</t>
    </rPh>
    <rPh sb="3" eb="5">
      <t>タテモノ</t>
    </rPh>
    <rPh sb="5" eb="7">
      <t>チンシャク</t>
    </rPh>
    <rPh sb="7" eb="8">
      <t>リョウ</t>
    </rPh>
    <rPh sb="8" eb="10">
      <t>シシュツ</t>
    </rPh>
    <phoneticPr fontId="2"/>
  </si>
  <si>
    <t>租税公課支出</t>
    <rPh sb="0" eb="2">
      <t>ソゼイ</t>
    </rPh>
    <rPh sb="2" eb="4">
      <t>コウカ</t>
    </rPh>
    <rPh sb="4" eb="6">
      <t>シシュツ</t>
    </rPh>
    <phoneticPr fontId="2"/>
  </si>
  <si>
    <t>保守料支出</t>
    <rPh sb="0" eb="2">
      <t>ホシュ</t>
    </rPh>
    <rPh sb="2" eb="3">
      <t>リョウ</t>
    </rPh>
    <rPh sb="3" eb="5">
      <t>シシュツ</t>
    </rPh>
    <phoneticPr fontId="2"/>
  </si>
  <si>
    <t>渉外費支出</t>
    <rPh sb="0" eb="1">
      <t>ワタ</t>
    </rPh>
    <rPh sb="1" eb="2">
      <t>ソト</t>
    </rPh>
    <rPh sb="2" eb="3">
      <t>ヒ</t>
    </rPh>
    <rPh sb="3" eb="5">
      <t>シシュツ</t>
    </rPh>
    <phoneticPr fontId="2"/>
  </si>
  <si>
    <t>諸会費支出</t>
    <rPh sb="0" eb="1">
      <t>ショ</t>
    </rPh>
    <rPh sb="1" eb="3">
      <t>カイヒ</t>
    </rPh>
    <rPh sb="3" eb="5">
      <t>シシュツ</t>
    </rPh>
    <phoneticPr fontId="2"/>
  </si>
  <si>
    <t>支払利息支出</t>
    <rPh sb="0" eb="2">
      <t>シハライ</t>
    </rPh>
    <rPh sb="2" eb="4">
      <t>リソク</t>
    </rPh>
    <rPh sb="4" eb="6">
      <t>シシュツ</t>
    </rPh>
    <phoneticPr fontId="2"/>
  </si>
  <si>
    <t>その他の支出</t>
    <rPh sb="2" eb="3">
      <t>タ</t>
    </rPh>
    <rPh sb="4" eb="6">
      <t>シシュツ</t>
    </rPh>
    <phoneticPr fontId="2"/>
  </si>
  <si>
    <t>利用者等外給食費支出</t>
    <rPh sb="0" eb="3">
      <t>リヨウシャ</t>
    </rPh>
    <rPh sb="3" eb="4">
      <t>トウ</t>
    </rPh>
    <rPh sb="4" eb="5">
      <t>ガイ</t>
    </rPh>
    <rPh sb="5" eb="8">
      <t>キュウショクヒ</t>
    </rPh>
    <rPh sb="8" eb="10">
      <t>シシュツ</t>
    </rPh>
    <phoneticPr fontId="2"/>
  </si>
  <si>
    <t>流動資産評価損等による資金減少額</t>
    <rPh sb="0" eb="2">
      <t>リュウドウ</t>
    </rPh>
    <rPh sb="2" eb="4">
      <t>シサン</t>
    </rPh>
    <rPh sb="4" eb="6">
      <t>ヒョウカ</t>
    </rPh>
    <rPh sb="6" eb="7">
      <t>ゾン</t>
    </rPh>
    <rPh sb="7" eb="8">
      <t>トウ</t>
    </rPh>
    <rPh sb="11" eb="13">
      <t>シキン</t>
    </rPh>
    <rPh sb="13" eb="15">
      <t>ゲンショウ</t>
    </rPh>
    <rPh sb="15" eb="16">
      <t>ガク</t>
    </rPh>
    <phoneticPr fontId="2"/>
  </si>
  <si>
    <t>有価証券売却損</t>
    <rPh sb="0" eb="2">
      <t>ユウカ</t>
    </rPh>
    <rPh sb="2" eb="4">
      <t>ショウケン</t>
    </rPh>
    <rPh sb="4" eb="6">
      <t>バイキャク</t>
    </rPh>
    <rPh sb="6" eb="7">
      <t>ソン</t>
    </rPh>
    <phoneticPr fontId="2"/>
  </si>
  <si>
    <t>資産評価損</t>
    <rPh sb="0" eb="2">
      <t>シサン</t>
    </rPh>
    <rPh sb="2" eb="4">
      <t>ヒョウカ</t>
    </rPh>
    <rPh sb="4" eb="5">
      <t>ソン</t>
    </rPh>
    <phoneticPr fontId="2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</si>
  <si>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2"/>
  </si>
  <si>
    <t>施設整備等寄附金収入</t>
    <rPh sb="0" eb="2">
      <t>シセツ</t>
    </rPh>
    <rPh sb="2" eb="4">
      <t>セイビ</t>
    </rPh>
    <rPh sb="4" eb="5">
      <t>トウ</t>
    </rPh>
    <rPh sb="5" eb="8">
      <t>キフキン</t>
    </rPh>
    <rPh sb="8" eb="10">
      <t>シュウニュウ</t>
    </rPh>
    <phoneticPr fontId="2"/>
  </si>
  <si>
    <t>設備資金借入金元金償還寄附付金収入</t>
    <rPh sb="0" eb="2">
      <t>セツビ</t>
    </rPh>
    <rPh sb="2" eb="4">
      <t>シキン</t>
    </rPh>
    <rPh sb="4" eb="6">
      <t>カリイレ</t>
    </rPh>
    <rPh sb="6" eb="7">
      <t>キン</t>
    </rPh>
    <rPh sb="7" eb="8">
      <t>ガン</t>
    </rPh>
    <rPh sb="8" eb="9">
      <t>キン</t>
    </rPh>
    <rPh sb="9" eb="11">
      <t>ショウカン</t>
    </rPh>
    <rPh sb="11" eb="13">
      <t>キフ</t>
    </rPh>
    <rPh sb="13" eb="14">
      <t>ヅケ</t>
    </rPh>
    <rPh sb="14" eb="15">
      <t>キン</t>
    </rPh>
    <rPh sb="15" eb="17">
      <t>シュウニュウ</t>
    </rPh>
    <phoneticPr fontId="2"/>
  </si>
  <si>
    <t>設備資金借入金収入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シュウニュウ</t>
    </rPh>
    <phoneticPr fontId="2"/>
  </si>
  <si>
    <t>車輌運搬具売却収入</t>
    <rPh sb="0" eb="1">
      <t>クルマ</t>
    </rPh>
    <rPh sb="1" eb="2">
      <t>リョウ</t>
    </rPh>
    <rPh sb="2" eb="4">
      <t>ウンパン</t>
    </rPh>
    <rPh sb="4" eb="5">
      <t>グ</t>
    </rPh>
    <rPh sb="5" eb="7">
      <t>バイキャク</t>
    </rPh>
    <rPh sb="7" eb="9">
      <t>シュウニュウ</t>
    </rPh>
    <phoneticPr fontId="2"/>
  </si>
  <si>
    <t>その他の施設整備等による収入</t>
    <rPh sb="2" eb="3">
      <t>タ</t>
    </rPh>
    <rPh sb="4" eb="6">
      <t>シセツ</t>
    </rPh>
    <rPh sb="6" eb="8">
      <t>セイビ</t>
    </rPh>
    <rPh sb="8" eb="9">
      <t>トウ</t>
    </rPh>
    <rPh sb="12" eb="14">
      <t>シュウニュウ</t>
    </rPh>
    <phoneticPr fontId="2"/>
  </si>
  <si>
    <t>設備資金借入金元金償還支出</t>
    <rPh sb="0" eb="2">
      <t>セツビ</t>
    </rPh>
    <rPh sb="2" eb="4">
      <t>シキン</t>
    </rPh>
    <rPh sb="4" eb="6">
      <t>カリイレ</t>
    </rPh>
    <rPh sb="6" eb="7">
      <t>キン</t>
    </rPh>
    <rPh sb="7" eb="8">
      <t>ガン</t>
    </rPh>
    <rPh sb="8" eb="9">
      <t>キン</t>
    </rPh>
    <rPh sb="9" eb="11">
      <t>ショウカン</t>
    </rPh>
    <rPh sb="11" eb="13">
      <t>シシュツ</t>
    </rPh>
    <phoneticPr fontId="2"/>
  </si>
  <si>
    <t>ﾌｧｲﾅﾝｽ・ﾘｰｽ債務の返済支出</t>
    <rPh sb="10" eb="12">
      <t>サイム</t>
    </rPh>
    <rPh sb="13" eb="15">
      <t>ヘンサイ</t>
    </rPh>
    <rPh sb="15" eb="17">
      <t>シシュツ</t>
    </rPh>
    <phoneticPr fontId="2"/>
  </si>
  <si>
    <t>その他の施設整備等による支出</t>
    <rPh sb="2" eb="3">
      <t>タ</t>
    </rPh>
    <rPh sb="4" eb="6">
      <t>シセツ</t>
    </rPh>
    <rPh sb="6" eb="8">
      <t>セイビ</t>
    </rPh>
    <rPh sb="8" eb="9">
      <t>トウ</t>
    </rPh>
    <rPh sb="12" eb="14">
      <t>シシュツ</t>
    </rPh>
    <phoneticPr fontId="2"/>
  </si>
  <si>
    <t>長期運営資金借入金償還寄附金収入</t>
    <rPh sb="0" eb="2">
      <t>チョウキ</t>
    </rPh>
    <rPh sb="2" eb="4">
      <t>ウンエイ</t>
    </rPh>
    <rPh sb="4" eb="6">
      <t>シキン</t>
    </rPh>
    <rPh sb="6" eb="8">
      <t>カリイ</t>
    </rPh>
    <rPh sb="8" eb="9">
      <t>キン</t>
    </rPh>
    <rPh sb="9" eb="11">
      <t>ショウカン</t>
    </rPh>
    <rPh sb="11" eb="13">
      <t>キフ</t>
    </rPh>
    <rPh sb="13" eb="14">
      <t>キン</t>
    </rPh>
    <rPh sb="14" eb="16">
      <t>シュウニュウ</t>
    </rPh>
    <phoneticPr fontId="2"/>
  </si>
  <si>
    <t>長期運営資金借入金収入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シュウニュウ</t>
    </rPh>
    <phoneticPr fontId="2"/>
  </si>
  <si>
    <t>長期貸付金回収収入</t>
    <rPh sb="0" eb="2">
      <t>チョウキ</t>
    </rPh>
    <rPh sb="2" eb="4">
      <t>カシツケ</t>
    </rPh>
    <rPh sb="4" eb="5">
      <t>キン</t>
    </rPh>
    <rPh sb="5" eb="7">
      <t>カイシュウ</t>
    </rPh>
    <rPh sb="7" eb="9">
      <t>シュウニュウ</t>
    </rPh>
    <phoneticPr fontId="2"/>
  </si>
  <si>
    <t>事業区分間長期借入金収入</t>
    <rPh sb="0" eb="2">
      <t>ジギョウ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シュウニュウ</t>
    </rPh>
    <phoneticPr fontId="2"/>
  </si>
  <si>
    <t>拠点区分間長期借入金収入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シュウニュウ</t>
    </rPh>
    <phoneticPr fontId="2"/>
  </si>
  <si>
    <t>拠点区分間長期貸付金回収収入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カイシュウ</t>
    </rPh>
    <rPh sb="12" eb="14">
      <t>シュウニュウ</t>
    </rPh>
    <phoneticPr fontId="2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</si>
  <si>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2"/>
  </si>
  <si>
    <t>長期運営資金借入金元金償還支出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0">
      <t>ガン</t>
    </rPh>
    <rPh sb="10" eb="11">
      <t>キン</t>
    </rPh>
    <rPh sb="11" eb="13">
      <t>ショウカン</t>
    </rPh>
    <rPh sb="13" eb="15">
      <t>シシュツ</t>
    </rPh>
    <phoneticPr fontId="2"/>
  </si>
  <si>
    <t>長期貸付金支出</t>
    <rPh sb="0" eb="2">
      <t>チョウキ</t>
    </rPh>
    <rPh sb="2" eb="4">
      <t>カシツケ</t>
    </rPh>
    <rPh sb="4" eb="5">
      <t>キン</t>
    </rPh>
    <rPh sb="5" eb="7">
      <t>シシュツ</t>
    </rPh>
    <phoneticPr fontId="2"/>
  </si>
  <si>
    <t>積立資産支出</t>
    <rPh sb="0" eb="2">
      <t>ツミタテ</t>
    </rPh>
    <rPh sb="2" eb="4">
      <t>シサン</t>
    </rPh>
    <rPh sb="4" eb="6">
      <t>シシュツ</t>
    </rPh>
    <phoneticPr fontId="2"/>
  </si>
  <si>
    <t>修繕積立資産支出</t>
    <rPh sb="0" eb="2">
      <t>シュウゼン</t>
    </rPh>
    <rPh sb="2" eb="4">
      <t>ツミタテ</t>
    </rPh>
    <rPh sb="4" eb="6">
      <t>シサン</t>
    </rPh>
    <rPh sb="6" eb="8">
      <t>シシュツ</t>
    </rPh>
    <phoneticPr fontId="2"/>
  </si>
  <si>
    <t>拠点区分間長期貸付金支出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シシュツ</t>
    </rPh>
    <phoneticPr fontId="2"/>
  </si>
  <si>
    <t>拠点区分間長期借入金返済支出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ヘンサイ</t>
    </rPh>
    <rPh sb="12" eb="14">
      <t>シシュツ</t>
    </rPh>
    <phoneticPr fontId="2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</si>
  <si>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2"/>
  </si>
  <si>
    <t xml:space="preserve"> 　事　業　活　動　に　よ　る　収　支</t>
    <rPh sb="2" eb="3">
      <t>コト</t>
    </rPh>
    <rPh sb="4" eb="5">
      <t>ギョウ</t>
    </rPh>
    <rPh sb="6" eb="7">
      <t>カツ</t>
    </rPh>
    <rPh sb="8" eb="9">
      <t>ドウ</t>
    </rPh>
    <rPh sb="16" eb="17">
      <t>オサム</t>
    </rPh>
    <rPh sb="18" eb="19">
      <t>ササ</t>
    </rPh>
    <phoneticPr fontId="2"/>
  </si>
  <si>
    <t>介護保険事業収入</t>
    <rPh sb="0" eb="2">
      <t>カイゴ</t>
    </rPh>
    <rPh sb="2" eb="4">
      <t>ホケン</t>
    </rPh>
    <rPh sb="4" eb="6">
      <t>ジギョウ</t>
    </rPh>
    <rPh sb="6" eb="8">
      <t>シュウニュウ</t>
    </rPh>
    <phoneticPr fontId="2"/>
  </si>
  <si>
    <t>介護予防負担金収入（一般）</t>
    <rPh sb="0" eb="2">
      <t>カイゴ</t>
    </rPh>
    <rPh sb="2" eb="4">
      <t>ヨボウ</t>
    </rPh>
    <rPh sb="4" eb="7">
      <t>フタンキン</t>
    </rPh>
    <rPh sb="7" eb="9">
      <t>シュウニュウ</t>
    </rPh>
    <rPh sb="10" eb="12">
      <t>イッパン</t>
    </rPh>
    <phoneticPr fontId="2"/>
  </si>
  <si>
    <t>　　事　業　活　動　に　よ　る　収　支</t>
    <phoneticPr fontId="2"/>
  </si>
  <si>
    <t>　　事業活動による収支</t>
    <phoneticPr fontId="2"/>
  </si>
  <si>
    <t>　　施　設　整　備　等　に　よ　る　収　支</t>
    <rPh sb="2" eb="3">
      <t>シ</t>
    </rPh>
    <rPh sb="4" eb="5">
      <t>セツ</t>
    </rPh>
    <rPh sb="6" eb="7">
      <t>タダシ</t>
    </rPh>
    <rPh sb="8" eb="9">
      <t>ソナエ</t>
    </rPh>
    <rPh sb="10" eb="11">
      <t>トウ</t>
    </rPh>
    <rPh sb="18" eb="19">
      <t>オサム</t>
    </rPh>
    <rPh sb="20" eb="21">
      <t>ササ</t>
    </rPh>
    <phoneticPr fontId="2"/>
  </si>
  <si>
    <t>介護予防ｻｰﾋﾞｽ計画業務委託費</t>
    <rPh sb="0" eb="2">
      <t>カイゴ</t>
    </rPh>
    <rPh sb="2" eb="4">
      <t>ヨボウ</t>
    </rPh>
    <rPh sb="8" eb="10">
      <t>ケイカク</t>
    </rPh>
    <rPh sb="10" eb="12">
      <t>ギョウム</t>
    </rPh>
    <rPh sb="11" eb="13">
      <t>ギョウム</t>
    </rPh>
    <rPh sb="13" eb="15">
      <t>イタク</t>
    </rPh>
    <rPh sb="15" eb="16">
      <t>ヒ</t>
    </rPh>
    <phoneticPr fontId="2"/>
  </si>
  <si>
    <t>退職給付引当資産支出</t>
    <rPh sb="0" eb="2">
      <t>タイショク</t>
    </rPh>
    <rPh sb="2" eb="4">
      <t>キュウフ</t>
    </rPh>
    <rPh sb="4" eb="6">
      <t>ヒキアテ</t>
    </rPh>
    <rPh sb="6" eb="8">
      <t>シサン</t>
    </rPh>
    <rPh sb="8" eb="10">
      <t>シシュツ</t>
    </rPh>
    <phoneticPr fontId="2"/>
  </si>
  <si>
    <t>積立資産取崩収入</t>
    <rPh sb="0" eb="2">
      <t>ツミタテ</t>
    </rPh>
    <rPh sb="2" eb="4">
      <t>シサン</t>
    </rPh>
    <rPh sb="4" eb="6">
      <t>トリクズシ</t>
    </rPh>
    <rPh sb="6" eb="8">
      <t>シュウニュウ</t>
    </rPh>
    <phoneticPr fontId="2"/>
  </si>
  <si>
    <t>退職給付引当資産取崩収入</t>
    <rPh sb="0" eb="2">
      <t>タイショク</t>
    </rPh>
    <rPh sb="2" eb="4">
      <t>キュウフ</t>
    </rPh>
    <rPh sb="4" eb="6">
      <t>ヒキアテ</t>
    </rPh>
    <rPh sb="6" eb="8">
      <t>シサン</t>
    </rPh>
    <rPh sb="8" eb="10">
      <t>トリクズシ</t>
    </rPh>
    <rPh sb="10" eb="12">
      <t>シュウニュウ</t>
    </rPh>
    <phoneticPr fontId="2"/>
  </si>
  <si>
    <r>
      <t>事 業 活 動 収 入 計　</t>
    </r>
    <r>
      <rPr>
        <b/>
        <sz val="10.5"/>
        <rFont val="HGSｺﾞｼｯｸM"/>
        <family val="3"/>
        <charset val="128"/>
      </rPr>
      <t>①</t>
    </r>
    <rPh sb="0" eb="1">
      <t>コト</t>
    </rPh>
    <rPh sb="2" eb="3">
      <t>ギョウ</t>
    </rPh>
    <rPh sb="4" eb="5">
      <t>カツ</t>
    </rPh>
    <rPh sb="6" eb="7">
      <t>ドウ</t>
    </rPh>
    <rPh sb="8" eb="9">
      <t>オサム</t>
    </rPh>
    <rPh sb="10" eb="11">
      <t>イ</t>
    </rPh>
    <rPh sb="12" eb="13">
      <t>ケイ</t>
    </rPh>
    <phoneticPr fontId="2"/>
  </si>
  <si>
    <r>
      <t>事 業 活 動 支 出 計　</t>
    </r>
    <r>
      <rPr>
        <b/>
        <sz val="10.5"/>
        <rFont val="HGSｺﾞｼｯｸM"/>
        <family val="3"/>
        <charset val="128"/>
      </rPr>
      <t>②</t>
    </r>
    <rPh sb="0" eb="1">
      <t>コト</t>
    </rPh>
    <rPh sb="2" eb="3">
      <t>ギョウ</t>
    </rPh>
    <rPh sb="4" eb="5">
      <t>カツ</t>
    </rPh>
    <rPh sb="6" eb="7">
      <t>ドウ</t>
    </rPh>
    <rPh sb="8" eb="9">
      <t>ササ</t>
    </rPh>
    <rPh sb="10" eb="11">
      <t>デ</t>
    </rPh>
    <rPh sb="12" eb="13">
      <t>ケイ</t>
    </rPh>
    <phoneticPr fontId="2"/>
  </si>
  <si>
    <r>
      <t>　事業活動資金収支差額　</t>
    </r>
    <r>
      <rPr>
        <b/>
        <sz val="10.5"/>
        <rFont val="HGSｺﾞｼｯｸM"/>
        <family val="3"/>
        <charset val="128"/>
      </rPr>
      <t>③＝①－②</t>
    </r>
    <rPh sb="1" eb="3">
      <t>ジギョウ</t>
    </rPh>
    <rPh sb="3" eb="5">
      <t>カツドウ</t>
    </rPh>
    <rPh sb="5" eb="7">
      <t>シキン</t>
    </rPh>
    <rPh sb="7" eb="9">
      <t>シュウシ</t>
    </rPh>
    <rPh sb="9" eb="11">
      <t>サガク</t>
    </rPh>
    <phoneticPr fontId="2"/>
  </si>
  <si>
    <r>
      <t>施 設 整 備 等 収 入 計　</t>
    </r>
    <r>
      <rPr>
        <b/>
        <sz val="10.5"/>
        <rFont val="HGSｺﾞｼｯｸM"/>
        <family val="3"/>
        <charset val="128"/>
      </rPr>
      <t>④</t>
    </r>
    <rPh sb="0" eb="1">
      <t>ホドコ</t>
    </rPh>
    <rPh sb="2" eb="3">
      <t>セツ</t>
    </rPh>
    <rPh sb="4" eb="5">
      <t>ヒトシ</t>
    </rPh>
    <rPh sb="6" eb="7">
      <t>ビ</t>
    </rPh>
    <rPh sb="8" eb="9">
      <t>トウ</t>
    </rPh>
    <rPh sb="10" eb="11">
      <t>オサム</t>
    </rPh>
    <rPh sb="12" eb="13">
      <t>イ</t>
    </rPh>
    <rPh sb="14" eb="15">
      <t>ケイ</t>
    </rPh>
    <phoneticPr fontId="2"/>
  </si>
  <si>
    <r>
      <t>施 設 整 備 等 支 出 計　</t>
    </r>
    <r>
      <rPr>
        <b/>
        <sz val="10.5"/>
        <rFont val="HGSｺﾞｼｯｸM"/>
        <family val="3"/>
        <charset val="128"/>
      </rPr>
      <t>⑤</t>
    </r>
    <rPh sb="0" eb="1">
      <t>ホドコ</t>
    </rPh>
    <rPh sb="2" eb="3">
      <t>セツ</t>
    </rPh>
    <rPh sb="4" eb="5">
      <t>ヒトシ</t>
    </rPh>
    <rPh sb="6" eb="7">
      <t>ビ</t>
    </rPh>
    <rPh sb="8" eb="9">
      <t>トウ</t>
    </rPh>
    <rPh sb="10" eb="11">
      <t>ササ</t>
    </rPh>
    <rPh sb="12" eb="13">
      <t>デ</t>
    </rPh>
    <rPh sb="14" eb="15">
      <t>ケイ</t>
    </rPh>
    <phoneticPr fontId="2"/>
  </si>
  <si>
    <r>
      <t>　施設整備等資金収支差額　</t>
    </r>
    <r>
      <rPr>
        <b/>
        <sz val="10.5"/>
        <rFont val="HGSｺﾞｼｯｸM"/>
        <family val="3"/>
        <charset val="128"/>
      </rPr>
      <t>⑥＝④－⑤</t>
    </r>
    <rPh sb="1" eb="3">
      <t>シセツ</t>
    </rPh>
    <rPh sb="3" eb="6">
      <t>セイビナド</t>
    </rPh>
    <rPh sb="6" eb="8">
      <t>シキン</t>
    </rPh>
    <rPh sb="8" eb="10">
      <t>シュウシ</t>
    </rPh>
    <rPh sb="10" eb="12">
      <t>サガク</t>
    </rPh>
    <phoneticPr fontId="2"/>
  </si>
  <si>
    <r>
      <t xml:space="preserve">その他の活動収入計 </t>
    </r>
    <r>
      <rPr>
        <b/>
        <sz val="10.5"/>
        <rFont val="HGSｺﾞｼｯｸM"/>
        <family val="3"/>
        <charset val="128"/>
      </rPr>
      <t>⑦</t>
    </r>
    <rPh sb="2" eb="3">
      <t>タ</t>
    </rPh>
    <rPh sb="4" eb="5">
      <t>カツ</t>
    </rPh>
    <rPh sb="5" eb="6">
      <t>ドウ</t>
    </rPh>
    <rPh sb="6" eb="7">
      <t>オサム</t>
    </rPh>
    <rPh sb="7" eb="8">
      <t>イ</t>
    </rPh>
    <rPh sb="8" eb="9">
      <t>ケイ</t>
    </rPh>
    <phoneticPr fontId="2"/>
  </si>
  <si>
    <r>
      <t xml:space="preserve">その他の活動等支出計 </t>
    </r>
    <r>
      <rPr>
        <b/>
        <sz val="10.5"/>
        <rFont val="HGSｺﾞｼｯｸM"/>
        <family val="3"/>
        <charset val="128"/>
      </rPr>
      <t>⑧</t>
    </r>
    <rPh sb="2" eb="3">
      <t>タ</t>
    </rPh>
    <rPh sb="4" eb="5">
      <t>カツ</t>
    </rPh>
    <rPh sb="5" eb="6">
      <t>ドウ</t>
    </rPh>
    <rPh sb="6" eb="7">
      <t>トウ</t>
    </rPh>
    <rPh sb="7" eb="8">
      <t>ササ</t>
    </rPh>
    <rPh sb="8" eb="9">
      <t>デ</t>
    </rPh>
    <rPh sb="9" eb="10">
      <t>ケイ</t>
    </rPh>
    <phoneticPr fontId="2"/>
  </si>
  <si>
    <r>
      <t>　その他の活動資金収支差額　</t>
    </r>
    <r>
      <rPr>
        <b/>
        <sz val="10.5"/>
        <rFont val="HGSｺﾞｼｯｸM"/>
        <family val="3"/>
        <charset val="128"/>
      </rPr>
      <t>⑨＝⑦－⑧</t>
    </r>
    <rPh sb="3" eb="4">
      <t>タ</t>
    </rPh>
    <rPh sb="5" eb="6">
      <t>カツ</t>
    </rPh>
    <rPh sb="6" eb="7">
      <t>ドウ</t>
    </rPh>
    <rPh sb="7" eb="9">
      <t>シキン</t>
    </rPh>
    <rPh sb="9" eb="11">
      <t>シュウシ</t>
    </rPh>
    <rPh sb="11" eb="13">
      <t>サガク</t>
    </rPh>
    <phoneticPr fontId="2"/>
  </si>
  <si>
    <r>
      <t xml:space="preserve"> 予備費　</t>
    </r>
    <r>
      <rPr>
        <b/>
        <sz val="10.5"/>
        <rFont val="HGSｺﾞｼｯｸM"/>
        <family val="3"/>
        <charset val="128"/>
      </rPr>
      <t>⑩</t>
    </r>
    <rPh sb="1" eb="4">
      <t>ヨビヒ</t>
    </rPh>
    <phoneticPr fontId="2"/>
  </si>
  <si>
    <r>
      <t xml:space="preserve"> 当期末支払資金残高　</t>
    </r>
    <r>
      <rPr>
        <b/>
        <sz val="10.5"/>
        <rFont val="HGSｺﾞｼｯｸM"/>
        <family val="3"/>
        <charset val="128"/>
      </rPr>
      <t>⑬＝⑪＋⑫</t>
    </r>
    <rPh sb="1" eb="3">
      <t>トウキ</t>
    </rPh>
    <rPh sb="3" eb="4">
      <t>マツ</t>
    </rPh>
    <rPh sb="4" eb="6">
      <t>シハライ</t>
    </rPh>
    <rPh sb="6" eb="8">
      <t>シキン</t>
    </rPh>
    <rPh sb="8" eb="10">
      <t>ザンダカ</t>
    </rPh>
    <phoneticPr fontId="2"/>
  </si>
  <si>
    <t>委員会活動費</t>
    <rPh sb="0" eb="3">
      <t>イインカイ</t>
    </rPh>
    <rPh sb="3" eb="5">
      <t>カツドウ</t>
    </rPh>
    <rPh sb="5" eb="6">
      <t>ヒ</t>
    </rPh>
    <phoneticPr fontId="2"/>
  </si>
  <si>
    <t>雑収入（退職共済退職金含む）</t>
    <rPh sb="0" eb="3">
      <t>ザッシュウニュウ</t>
    </rPh>
    <rPh sb="4" eb="6">
      <t>タイショク</t>
    </rPh>
    <rPh sb="6" eb="8">
      <t>キョウサイ</t>
    </rPh>
    <rPh sb="8" eb="10">
      <t>タイショク</t>
    </rPh>
    <rPh sb="10" eb="11">
      <t>キン</t>
    </rPh>
    <rPh sb="11" eb="12">
      <t>フク</t>
    </rPh>
    <phoneticPr fontId="2"/>
  </si>
  <si>
    <t>その他の活動による収入</t>
    <rPh sb="2" eb="3">
      <t>タ</t>
    </rPh>
    <rPh sb="4" eb="6">
      <t>カツドウ</t>
    </rPh>
    <rPh sb="9" eb="11">
      <t>シュウニュウ</t>
    </rPh>
    <phoneticPr fontId="2"/>
  </si>
  <si>
    <t>車輌購入積立資産支出</t>
    <rPh sb="0" eb="2">
      <t>シャリョウ</t>
    </rPh>
    <rPh sb="2" eb="4">
      <t>コウニュウ</t>
    </rPh>
    <rPh sb="4" eb="6">
      <t>ツミタテ</t>
    </rPh>
    <rPh sb="6" eb="8">
      <t>シサン</t>
    </rPh>
    <rPh sb="8" eb="10">
      <t>シシュツ</t>
    </rPh>
    <phoneticPr fontId="2"/>
  </si>
  <si>
    <t>修繕積立資産取崩収入</t>
    <rPh sb="0" eb="2">
      <t>シュウゼン</t>
    </rPh>
    <rPh sb="2" eb="4">
      <t>ツミタテ</t>
    </rPh>
    <rPh sb="4" eb="6">
      <t>シサン</t>
    </rPh>
    <rPh sb="6" eb="8">
      <t>トリクズシ</t>
    </rPh>
    <phoneticPr fontId="2"/>
  </si>
  <si>
    <t>設備資金借入金元金償還補助金収入</t>
    <rPh sb="0" eb="2">
      <t>セツビ</t>
    </rPh>
    <rPh sb="2" eb="4">
      <t>シキン</t>
    </rPh>
    <rPh sb="4" eb="5">
      <t>カ</t>
    </rPh>
    <rPh sb="5" eb="6">
      <t>イ</t>
    </rPh>
    <rPh sb="6" eb="7">
      <t>キン</t>
    </rPh>
    <rPh sb="7" eb="8">
      <t>ガン</t>
    </rPh>
    <rPh sb="8" eb="9">
      <t>キン</t>
    </rPh>
    <rPh sb="9" eb="11">
      <t>ショウカン</t>
    </rPh>
    <rPh sb="11" eb="14">
      <t>ホジョキン</t>
    </rPh>
    <rPh sb="14" eb="16">
      <t>シュウニュウ</t>
    </rPh>
    <phoneticPr fontId="2"/>
  </si>
  <si>
    <t>車輌購入積立資産取崩収入</t>
    <rPh sb="6" eb="8">
      <t>シサン</t>
    </rPh>
    <rPh sb="8" eb="10">
      <t>トリクズシ</t>
    </rPh>
    <phoneticPr fontId="2"/>
  </si>
  <si>
    <t>地域密着型介護料収入</t>
    <rPh sb="0" eb="2">
      <t>チイキ</t>
    </rPh>
    <rPh sb="2" eb="4">
      <t>ミッチャク</t>
    </rPh>
    <rPh sb="4" eb="5">
      <t>ガタ</t>
    </rPh>
    <rPh sb="5" eb="7">
      <t>カイゴ</t>
    </rPh>
    <rPh sb="7" eb="8">
      <t>リョウ</t>
    </rPh>
    <rPh sb="8" eb="10">
      <t>シュウニュウ</t>
    </rPh>
    <phoneticPr fontId="2"/>
  </si>
  <si>
    <t>介護予防・日常生活支援総合事業収入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7">
      <t>シュウニュウ</t>
    </rPh>
    <phoneticPr fontId="2"/>
  </si>
  <si>
    <t>地域密着型介護サービス利用料収入</t>
    <rPh sb="0" eb="2">
      <t>チイキ</t>
    </rPh>
    <rPh sb="2" eb="4">
      <t>ミッチャク</t>
    </rPh>
    <rPh sb="4" eb="5">
      <t>ガタ</t>
    </rPh>
    <rPh sb="5" eb="7">
      <t>カイゴ</t>
    </rPh>
    <rPh sb="11" eb="14">
      <t>リヨウリョウ</t>
    </rPh>
    <rPh sb="14" eb="16">
      <t>シュウニュウ</t>
    </rPh>
    <phoneticPr fontId="2"/>
  </si>
  <si>
    <t>介護予防・日常生活支援総合事業　　　　　利用料収入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20" eb="23">
      <t>リヨウリョウ</t>
    </rPh>
    <rPh sb="23" eb="25">
      <t>シュウニュウ</t>
    </rPh>
    <phoneticPr fontId="2"/>
  </si>
  <si>
    <t xml:space="preserve"> 　収　   　入</t>
    <rPh sb="2" eb="3">
      <t>オサム</t>
    </rPh>
    <rPh sb="8" eb="9">
      <t>イ</t>
    </rPh>
    <phoneticPr fontId="2"/>
  </si>
  <si>
    <t>　　収　   　入</t>
    <rPh sb="2" eb="3">
      <t>オサム</t>
    </rPh>
    <rPh sb="8" eb="9">
      <t>イ</t>
    </rPh>
    <phoneticPr fontId="2"/>
  </si>
  <si>
    <t xml:space="preserve"> 　支　   　出</t>
    <rPh sb="2" eb="3">
      <t>ササ</t>
    </rPh>
    <rPh sb="8" eb="9">
      <t>デ</t>
    </rPh>
    <phoneticPr fontId="2"/>
  </si>
  <si>
    <t>　　支　   　出</t>
    <rPh sb="2" eb="3">
      <t>ササ</t>
    </rPh>
    <rPh sb="8" eb="9">
      <t>デ</t>
    </rPh>
    <phoneticPr fontId="2"/>
  </si>
  <si>
    <t>　　支     出</t>
    <rPh sb="2" eb="3">
      <t>シ</t>
    </rPh>
    <rPh sb="8" eb="9">
      <t>シュツ</t>
    </rPh>
    <phoneticPr fontId="2"/>
  </si>
  <si>
    <t>　　収     入</t>
    <phoneticPr fontId="2"/>
  </si>
  <si>
    <t xml:space="preserve">  支　　　　　出</t>
    <rPh sb="2" eb="3">
      <t>ササ</t>
    </rPh>
    <rPh sb="8" eb="9">
      <t>デ</t>
    </rPh>
    <phoneticPr fontId="2"/>
  </si>
  <si>
    <t>　　収     入</t>
    <rPh sb="2" eb="3">
      <t>オサム</t>
    </rPh>
    <rPh sb="8" eb="9">
      <t>イ</t>
    </rPh>
    <phoneticPr fontId="2"/>
  </si>
  <si>
    <t>　　支     出</t>
    <rPh sb="2" eb="3">
      <t>ササ</t>
    </rPh>
    <rPh sb="8" eb="9">
      <t>デ</t>
    </rPh>
    <phoneticPr fontId="2"/>
  </si>
  <si>
    <t>清掃委託費</t>
    <rPh sb="0" eb="2">
      <t>セイソウ</t>
    </rPh>
    <rPh sb="2" eb="4">
      <t>イタク</t>
    </rPh>
    <rPh sb="4" eb="5">
      <t>ヒ</t>
    </rPh>
    <phoneticPr fontId="2"/>
  </si>
  <si>
    <t>車輌運搬具取得支出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2"/>
  </si>
  <si>
    <t>その他の活動による支出</t>
    <rPh sb="2" eb="3">
      <t>タ</t>
    </rPh>
    <rPh sb="4" eb="6">
      <t>カツドウ</t>
    </rPh>
    <rPh sb="9" eb="11">
      <t>シシュツ</t>
    </rPh>
    <phoneticPr fontId="2"/>
  </si>
  <si>
    <r>
      <t>社会福祉法人信徳会　</t>
    </r>
    <r>
      <rPr>
        <b/>
        <sz val="14"/>
        <rFont val="HGSｺﾞｼｯｸM"/>
        <family val="3"/>
        <charset val="128"/>
      </rPr>
      <t>令和３年度 当初予算書</t>
    </r>
    <rPh sb="0" eb="9">
      <t>シャカイ</t>
    </rPh>
    <rPh sb="10" eb="11">
      <t>レイ</t>
    </rPh>
    <rPh sb="11" eb="12">
      <t>ワ</t>
    </rPh>
    <rPh sb="13" eb="15">
      <t>ネンド</t>
    </rPh>
    <rPh sb="16" eb="18">
      <t>トウショ</t>
    </rPh>
    <rPh sb="18" eb="20">
      <t>ヨサン</t>
    </rPh>
    <rPh sb="20" eb="21">
      <t>ショ</t>
    </rPh>
    <phoneticPr fontId="2"/>
  </si>
  <si>
    <t>（自）令和　３年　４月　１日　（至）令和　４年　３月３１日</t>
    <rPh sb="1" eb="2">
      <t>ジ</t>
    </rPh>
    <rPh sb="3" eb="5">
      <t>レイワ</t>
    </rPh>
    <rPh sb="7" eb="8">
      <t>ネン</t>
    </rPh>
    <rPh sb="10" eb="11">
      <t>ツキ</t>
    </rPh>
    <rPh sb="13" eb="14">
      <t>ニチ</t>
    </rPh>
    <rPh sb="16" eb="17">
      <t>イタ</t>
    </rPh>
    <rPh sb="18" eb="20">
      <t>レイワ</t>
    </rPh>
    <rPh sb="22" eb="23">
      <t>ネン</t>
    </rPh>
    <rPh sb="25" eb="26">
      <t>ツキ</t>
    </rPh>
    <rPh sb="28" eb="29">
      <t>ニチ</t>
    </rPh>
    <phoneticPr fontId="2"/>
  </si>
  <si>
    <t>前年度(補正後)</t>
    <rPh sb="0" eb="3">
      <t>ゼンネンド</t>
    </rPh>
    <rPh sb="4" eb="6">
      <t>ホセイ</t>
    </rPh>
    <rPh sb="6" eb="7">
      <t>ゴ</t>
    </rPh>
    <phoneticPr fontId="2"/>
  </si>
  <si>
    <r>
      <t xml:space="preserve"> 前期末支払い資金残高　</t>
    </r>
    <r>
      <rPr>
        <b/>
        <sz val="10.5"/>
        <rFont val="HGSｺﾞｼｯｸM"/>
        <family val="3"/>
        <charset val="128"/>
      </rPr>
      <t>⑫</t>
    </r>
    <r>
      <rPr>
        <sz val="10.5"/>
        <rFont val="HGSｺﾞｼｯｸM"/>
        <family val="3"/>
        <charset val="128"/>
      </rPr>
      <t>（令和元年度決算額）</t>
    </r>
    <rPh sb="1" eb="3">
      <t>ゼンキ</t>
    </rPh>
    <rPh sb="3" eb="4">
      <t>マツ</t>
    </rPh>
    <rPh sb="4" eb="6">
      <t>シハラ</t>
    </rPh>
    <rPh sb="7" eb="9">
      <t>シキン</t>
    </rPh>
    <rPh sb="9" eb="11">
      <t>ザンダカ</t>
    </rPh>
    <phoneticPr fontId="2"/>
  </si>
  <si>
    <t>受託事業収入(包括･支援ｾﾝﾀｰ委託料)</t>
    <rPh sb="0" eb="2">
      <t>ジュタク</t>
    </rPh>
    <rPh sb="2" eb="4">
      <t>ジギョウ</t>
    </rPh>
    <rPh sb="4" eb="6">
      <t>シュウニュウ</t>
    </rPh>
    <rPh sb="7" eb="9">
      <t>ホウカツ</t>
    </rPh>
    <rPh sb="10" eb="12">
      <t>シエン</t>
    </rPh>
    <rPh sb="16" eb="18">
      <t>イタク</t>
    </rPh>
    <rPh sb="18" eb="19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</si>
</sst>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0.5"/>
      <name val="HGSｺﾞｼｯｸM"/>
      <family val="3"/>
      <charset val="128"/>
    </font>
    <font>
      <b/>
      <sz val="12"/>
      <name val="HGSｺﾞｼｯｸM"/>
      <family val="3"/>
      <charset val="128"/>
    </font>
    <font>
      <sz val="9.5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8">
    <xf numFmtId="0" fontId="0" fillId="0" borderId="0" xfId="0"/>
    <xf numFmtId="38" fontId="8" fillId="0" borderId="0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176" fontId="6" fillId="0" borderId="4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38" fontId="3" fillId="0" borderId="0" xfId="1" applyFont="1" applyFill="1" applyAlignment="1"/>
    <xf numFmtId="38" fontId="3" fillId="0" borderId="0" xfId="1" applyFont="1" applyFill="1" applyAlignment="1">
      <alignment vertical="center"/>
    </xf>
    <xf numFmtId="38" fontId="3" fillId="0" borderId="1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7" fillId="0" borderId="1" xfId="1" applyFont="1" applyFill="1" applyBorder="1" applyAlignment="1">
      <alignment horizontal="right" vertical="center"/>
    </xf>
    <xf numFmtId="38" fontId="6" fillId="0" borderId="0" xfId="1" applyFont="1" applyFill="1" applyAlignment="1">
      <alignment vertical="center"/>
    </xf>
    <xf numFmtId="38" fontId="8" fillId="0" borderId="13" xfId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38" fontId="8" fillId="0" borderId="7" xfId="1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vertical="center"/>
    </xf>
    <xf numFmtId="176" fontId="6" fillId="0" borderId="2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2" xfId="1" applyNumberFormat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vertical="center"/>
    </xf>
    <xf numFmtId="176" fontId="8" fillId="0" borderId="1" xfId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>
      <alignment vertical="center"/>
    </xf>
    <xf numFmtId="38" fontId="8" fillId="0" borderId="5" xfId="1" applyFont="1" applyFill="1" applyBorder="1" applyAlignment="1">
      <alignment horizontal="left" vertical="center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horizontal="left" vertical="center"/>
    </xf>
    <xf numFmtId="176" fontId="3" fillId="0" borderId="0" xfId="1" applyNumberFormat="1" applyFont="1" applyFill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>
      <alignment horizontal="right" vertical="center"/>
    </xf>
    <xf numFmtId="176" fontId="6" fillId="2" borderId="11" xfId="1" applyNumberFormat="1" applyFont="1" applyFill="1" applyBorder="1" applyAlignment="1">
      <alignment vertical="center"/>
    </xf>
    <xf numFmtId="176" fontId="6" fillId="2" borderId="10" xfId="1" applyNumberFormat="1" applyFont="1" applyFill="1" applyBorder="1" applyAlignment="1">
      <alignment vertical="center"/>
    </xf>
    <xf numFmtId="38" fontId="8" fillId="2" borderId="10" xfId="1" applyFont="1" applyFill="1" applyBorder="1" applyAlignment="1">
      <alignment vertical="center"/>
    </xf>
    <xf numFmtId="176" fontId="6" fillId="2" borderId="10" xfId="1" applyNumberFormat="1" applyFont="1" applyFill="1" applyBorder="1" applyAlignment="1">
      <alignment horizontal="right" vertical="center"/>
    </xf>
    <xf numFmtId="38" fontId="8" fillId="2" borderId="11" xfId="1" applyFont="1" applyFill="1" applyBorder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0" fillId="2" borderId="15" xfId="1" applyFont="1" applyFill="1" applyBorder="1" applyAlignment="1">
      <alignment horizontal="left" vertical="center"/>
    </xf>
    <xf numFmtId="38" fontId="10" fillId="2" borderId="16" xfId="1" applyFont="1" applyFill="1" applyBorder="1" applyAlignment="1">
      <alignment vertical="center"/>
    </xf>
    <xf numFmtId="38" fontId="10" fillId="2" borderId="16" xfId="1" applyFont="1" applyFill="1" applyBorder="1" applyAlignment="1">
      <alignment horizontal="left" vertical="center"/>
    </xf>
    <xf numFmtId="176" fontId="11" fillId="2" borderId="16" xfId="1" applyNumberFormat="1" applyFont="1" applyFill="1" applyBorder="1" applyAlignment="1">
      <alignment vertical="center"/>
    </xf>
    <xf numFmtId="176" fontId="11" fillId="2" borderId="15" xfId="1" applyNumberFormat="1" applyFont="1" applyFill="1" applyBorder="1" applyAlignment="1">
      <alignment vertical="center"/>
    </xf>
    <xf numFmtId="176" fontId="11" fillId="2" borderId="17" xfId="1" applyNumberFormat="1" applyFont="1" applyFill="1" applyBorder="1" applyAlignment="1">
      <alignment vertical="center"/>
    </xf>
    <xf numFmtId="38" fontId="10" fillId="2" borderId="17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176" fontId="6" fillId="3" borderId="2" xfId="1" applyNumberFormat="1" applyFont="1" applyFill="1" applyBorder="1" applyAlignment="1">
      <alignment vertical="center"/>
    </xf>
    <xf numFmtId="176" fontId="6" fillId="3" borderId="11" xfId="1" applyNumberFormat="1" applyFont="1" applyFill="1" applyBorder="1" applyAlignment="1">
      <alignment vertical="center"/>
    </xf>
    <xf numFmtId="176" fontId="6" fillId="3" borderId="10" xfId="1" applyNumberFormat="1" applyFont="1" applyFill="1" applyBorder="1" applyAlignment="1">
      <alignment vertical="center"/>
    </xf>
    <xf numFmtId="38" fontId="8" fillId="3" borderId="10" xfId="1" applyFont="1" applyFill="1" applyBorder="1" applyAlignment="1">
      <alignment vertical="center"/>
    </xf>
    <xf numFmtId="176" fontId="6" fillId="3" borderId="2" xfId="1" applyNumberFormat="1" applyFont="1" applyFill="1" applyBorder="1" applyAlignment="1">
      <alignment horizontal="right" vertical="center"/>
    </xf>
    <xf numFmtId="176" fontId="6" fillId="3" borderId="10" xfId="1" applyNumberFormat="1" applyFont="1" applyFill="1" applyBorder="1" applyAlignment="1">
      <alignment horizontal="right"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11" fillId="2" borderId="19" xfId="1" applyNumberFormat="1" applyFont="1" applyFill="1" applyBorder="1" applyAlignment="1">
      <alignment horizontal="right" vertical="center"/>
    </xf>
    <xf numFmtId="176" fontId="6" fillId="3" borderId="13" xfId="1" applyNumberFormat="1" applyFont="1" applyFill="1" applyBorder="1" applyAlignment="1">
      <alignment horizontal="right" vertical="center"/>
    </xf>
    <xf numFmtId="176" fontId="6" fillId="2" borderId="13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4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9" fillId="0" borderId="5" xfId="1" applyNumberFormat="1" applyFont="1" applyFill="1" applyBorder="1" applyAlignment="1">
      <alignment vertical="center"/>
    </xf>
    <xf numFmtId="176" fontId="3" fillId="0" borderId="6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38" fontId="9" fillId="0" borderId="4" xfId="1" applyFont="1" applyFill="1" applyBorder="1" applyAlignment="1">
      <alignment vertical="center"/>
    </xf>
    <xf numFmtId="176" fontId="3" fillId="0" borderId="13" xfId="1" applyNumberFormat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/>
    </xf>
    <xf numFmtId="176" fontId="3" fillId="0" borderId="7" xfId="1" applyNumberFormat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22" xfId="1" applyFont="1" applyFill="1" applyBorder="1" applyAlignment="1">
      <alignment vertical="center"/>
    </xf>
    <xf numFmtId="38" fontId="8" fillId="0" borderId="23" xfId="1" applyFont="1" applyFill="1" applyBorder="1" applyAlignment="1">
      <alignment vertical="center"/>
    </xf>
    <xf numFmtId="38" fontId="8" fillId="0" borderId="24" xfId="1" applyFont="1" applyFill="1" applyBorder="1" applyAlignment="1">
      <alignment vertical="center"/>
    </xf>
    <xf numFmtId="176" fontId="3" fillId="0" borderId="24" xfId="1" applyNumberFormat="1" applyFont="1" applyFill="1" applyBorder="1" applyAlignment="1">
      <alignment vertical="center"/>
    </xf>
    <xf numFmtId="176" fontId="3" fillId="0" borderId="25" xfId="1" applyNumberFormat="1" applyFont="1" applyFill="1" applyBorder="1" applyAlignment="1">
      <alignment vertical="center"/>
    </xf>
    <xf numFmtId="176" fontId="3" fillId="0" borderId="24" xfId="1" applyNumberFormat="1" applyFont="1" applyFill="1" applyBorder="1" applyAlignment="1">
      <alignment horizontal="right" vertical="center"/>
    </xf>
    <xf numFmtId="38" fontId="8" fillId="0" borderId="25" xfId="1" applyFont="1" applyFill="1" applyBorder="1" applyAlignment="1">
      <alignment vertical="center"/>
    </xf>
    <xf numFmtId="38" fontId="8" fillId="0" borderId="20" xfId="1" applyFont="1" applyBorder="1" applyAlignment="1">
      <alignment vertical="center"/>
    </xf>
    <xf numFmtId="38" fontId="8" fillId="0" borderId="21" xfId="1" applyFont="1" applyBorder="1" applyAlignment="1">
      <alignment vertical="center"/>
    </xf>
    <xf numFmtId="38" fontId="8" fillId="0" borderId="26" xfId="1" applyFont="1" applyFill="1" applyBorder="1" applyAlignment="1">
      <alignment vertical="center"/>
    </xf>
    <xf numFmtId="38" fontId="8" fillId="0" borderId="27" xfId="1" applyFont="1" applyFill="1" applyBorder="1" applyAlignment="1">
      <alignment vertical="center"/>
    </xf>
    <xf numFmtId="176" fontId="6" fillId="0" borderId="27" xfId="1" applyNumberFormat="1" applyFont="1" applyFill="1" applyBorder="1" applyAlignment="1">
      <alignment vertical="center"/>
    </xf>
    <xf numFmtId="176" fontId="6" fillId="0" borderId="26" xfId="1" applyNumberFormat="1" applyFont="1" applyFill="1" applyBorder="1" applyAlignment="1">
      <alignment vertical="center"/>
    </xf>
    <xf numFmtId="176" fontId="6" fillId="0" borderId="28" xfId="1" applyNumberFormat="1" applyFont="1" applyFill="1" applyBorder="1" applyAlignment="1">
      <alignment vertical="center"/>
    </xf>
    <xf numFmtId="176" fontId="6" fillId="0" borderId="27" xfId="1" applyNumberFormat="1" applyFont="1" applyFill="1" applyBorder="1" applyAlignment="1">
      <alignment horizontal="right" vertical="center"/>
    </xf>
    <xf numFmtId="38" fontId="8" fillId="0" borderId="28" xfId="1" applyFont="1" applyFill="1" applyBorder="1" applyAlignment="1">
      <alignment vertical="center"/>
    </xf>
    <xf numFmtId="38" fontId="8" fillId="0" borderId="29" xfId="1" applyFont="1" applyFill="1" applyBorder="1" applyAlignment="1">
      <alignment vertical="center"/>
    </xf>
    <xf numFmtId="38" fontId="8" fillId="0" borderId="30" xfId="1" applyFont="1" applyFill="1" applyBorder="1" applyAlignment="1">
      <alignment vertical="center"/>
    </xf>
    <xf numFmtId="38" fontId="8" fillId="0" borderId="31" xfId="1" applyFont="1" applyFill="1" applyBorder="1" applyAlignment="1">
      <alignment vertical="center"/>
    </xf>
    <xf numFmtId="38" fontId="8" fillId="0" borderId="32" xfId="1" applyFont="1" applyFill="1" applyBorder="1" applyAlignment="1">
      <alignment vertical="center"/>
    </xf>
    <xf numFmtId="38" fontId="8" fillId="0" borderId="33" xfId="1" applyFont="1" applyFill="1" applyBorder="1" applyAlignment="1">
      <alignment vertical="center"/>
    </xf>
    <xf numFmtId="176" fontId="6" fillId="0" borderId="33" xfId="1" applyNumberFormat="1" applyFont="1" applyFill="1" applyBorder="1" applyAlignment="1">
      <alignment horizontal="right" vertical="center"/>
    </xf>
    <xf numFmtId="176" fontId="6" fillId="0" borderId="34" xfId="1" applyNumberFormat="1" applyFont="1" applyFill="1" applyBorder="1" applyAlignment="1">
      <alignment vertical="center"/>
    </xf>
    <xf numFmtId="176" fontId="6" fillId="0" borderId="33" xfId="1" applyNumberFormat="1" applyFont="1" applyFill="1" applyBorder="1" applyAlignment="1">
      <alignment vertical="center"/>
    </xf>
    <xf numFmtId="38" fontId="8" fillId="0" borderId="34" xfId="1" applyFont="1" applyFill="1" applyBorder="1" applyAlignme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176" fontId="9" fillId="0" borderId="30" xfId="1" applyNumberFormat="1" applyFont="1" applyFill="1" applyBorder="1" applyAlignment="1">
      <alignment vertical="center"/>
    </xf>
    <xf numFmtId="176" fontId="9" fillId="0" borderId="31" xfId="1" applyNumberFormat="1" applyFont="1" applyFill="1" applyBorder="1" applyAlignment="1">
      <alignment vertical="center"/>
    </xf>
    <xf numFmtId="176" fontId="9" fillId="0" borderId="30" xfId="1" applyNumberFormat="1" applyFont="1" applyFill="1" applyBorder="1" applyAlignment="1">
      <alignment horizontal="right" vertical="center"/>
    </xf>
    <xf numFmtId="38" fontId="7" fillId="0" borderId="13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176" fontId="9" fillId="0" borderId="1" xfId="1" applyNumberFormat="1" applyFont="1" applyFill="1" applyBorder="1" applyAlignment="1">
      <alignment vertical="center"/>
    </xf>
    <xf numFmtId="176" fontId="9" fillId="0" borderId="6" xfId="1" applyNumberFormat="1" applyFont="1" applyFill="1" applyBorder="1" applyAlignment="1">
      <alignment vertical="center"/>
    </xf>
    <xf numFmtId="176" fontId="6" fillId="0" borderId="35" xfId="1" applyNumberFormat="1" applyFont="1" applyFill="1" applyBorder="1" applyAlignment="1">
      <alignment vertical="center"/>
    </xf>
    <xf numFmtId="38" fontId="8" fillId="0" borderId="11" xfId="1" applyFont="1" applyFill="1" applyBorder="1" applyAlignment="1">
      <alignment horizontal="left" vertical="center"/>
    </xf>
    <xf numFmtId="176" fontId="9" fillId="0" borderId="21" xfId="1" applyNumberFormat="1" applyFont="1" applyFill="1" applyBorder="1" applyAlignment="1">
      <alignment vertical="center"/>
    </xf>
    <xf numFmtId="176" fontId="9" fillId="0" borderId="22" xfId="1" applyNumberFormat="1" applyFont="1" applyFill="1" applyBorder="1" applyAlignment="1">
      <alignment vertical="center"/>
    </xf>
    <xf numFmtId="176" fontId="9" fillId="0" borderId="21" xfId="1" applyNumberFormat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vertical="center"/>
    </xf>
    <xf numFmtId="38" fontId="6" fillId="3" borderId="11" xfId="1" applyFont="1" applyFill="1" applyBorder="1" applyAlignment="1">
      <alignment horizontal="center" vertical="center"/>
    </xf>
    <xf numFmtId="176" fontId="6" fillId="0" borderId="36" xfId="1" applyNumberFormat="1" applyFont="1" applyFill="1" applyBorder="1" applyAlignment="1">
      <alignment vertical="center"/>
    </xf>
    <xf numFmtId="38" fontId="8" fillId="0" borderId="3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0" fontId="0" fillId="0" borderId="1" xfId="0" applyBorder="1" applyAlignment="1"/>
    <xf numFmtId="0" fontId="0" fillId="0" borderId="6" xfId="0" applyBorder="1" applyAlignment="1"/>
    <xf numFmtId="38" fontId="6" fillId="4" borderId="7" xfId="1" applyFont="1" applyFill="1" applyBorder="1" applyAlignment="1">
      <alignment horizontal="center" vertical="center"/>
    </xf>
    <xf numFmtId="38" fontId="6" fillId="4" borderId="11" xfId="1" applyFont="1" applyFill="1" applyBorder="1" applyAlignment="1">
      <alignment horizontal="center" vertical="center"/>
    </xf>
    <xf numFmtId="38" fontId="8" fillId="4" borderId="2" xfId="1" applyFont="1" applyFill="1" applyBorder="1" applyAlignment="1">
      <alignment horizontal="distributed" vertical="center" wrapText="1"/>
    </xf>
    <xf numFmtId="38" fontId="8" fillId="4" borderId="10" xfId="1" applyFont="1" applyFill="1" applyBorder="1" applyAlignment="1">
      <alignment horizontal="distributed" vertical="center" wrapText="1"/>
    </xf>
    <xf numFmtId="38" fontId="8" fillId="4" borderId="10" xfId="1" applyFont="1" applyFill="1" applyBorder="1" applyAlignment="1">
      <alignment horizontal="center" vertical="center"/>
    </xf>
    <xf numFmtId="38" fontId="8" fillId="0" borderId="37" xfId="1" applyFont="1" applyFill="1" applyBorder="1" applyAlignment="1">
      <alignment vertical="center"/>
    </xf>
    <xf numFmtId="38" fontId="8" fillId="0" borderId="36" xfId="1" applyFont="1" applyFill="1" applyBorder="1" applyAlignment="1">
      <alignment vertical="center"/>
    </xf>
    <xf numFmtId="176" fontId="6" fillId="0" borderId="37" xfId="1" applyNumberFormat="1" applyFont="1" applyFill="1" applyBorder="1" applyAlignment="1">
      <alignment vertical="center"/>
    </xf>
    <xf numFmtId="176" fontId="6" fillId="0" borderId="38" xfId="1" applyNumberFormat="1" applyFont="1" applyFill="1" applyBorder="1" applyAlignment="1">
      <alignment vertical="center"/>
    </xf>
    <xf numFmtId="176" fontId="6" fillId="0" borderId="36" xfId="1" applyNumberFormat="1" applyFont="1" applyFill="1" applyBorder="1" applyAlignment="1">
      <alignment horizontal="right" vertical="center"/>
    </xf>
    <xf numFmtId="38" fontId="8" fillId="0" borderId="38" xfId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38" fontId="8" fillId="3" borderId="11" xfId="1" applyFont="1" applyFill="1" applyBorder="1" applyAlignment="1">
      <alignment horizontal="center" vertical="center"/>
    </xf>
    <xf numFmtId="38" fontId="8" fillId="3" borderId="12" xfId="1" applyFont="1" applyFill="1" applyBorder="1" applyAlignment="1">
      <alignment horizontal="center" vertical="center"/>
    </xf>
    <xf numFmtId="38" fontId="8" fillId="2" borderId="11" xfId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horizontal="left" vertical="center"/>
    </xf>
    <xf numFmtId="38" fontId="8" fillId="0" borderId="1" xfId="1" applyFont="1" applyFill="1" applyBorder="1" applyAlignment="1">
      <alignment horizontal="left" vertical="center"/>
    </xf>
    <xf numFmtId="38" fontId="6" fillId="4" borderId="12" xfId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vertical="center"/>
    </xf>
    <xf numFmtId="176" fontId="3" fillId="0" borderId="2" xfId="1" applyNumberFormat="1" applyFont="1" applyFill="1" applyBorder="1" applyAlignment="1">
      <alignment vertical="center"/>
    </xf>
    <xf numFmtId="38" fontId="6" fillId="0" borderId="26" xfId="1" applyFont="1" applyFill="1" applyBorder="1" applyAlignment="1">
      <alignment vertical="center"/>
    </xf>
    <xf numFmtId="38" fontId="7" fillId="4" borderId="2" xfId="1" applyFont="1" applyFill="1" applyBorder="1" applyAlignment="1">
      <alignment horizontal="distributed" vertical="center" wrapText="1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2" xfId="1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top" textRotation="255"/>
    </xf>
    <xf numFmtId="0" fontId="9" fillId="0" borderId="9" xfId="0" applyFont="1" applyFill="1" applyBorder="1" applyAlignment="1">
      <alignment horizontal="center" vertical="top" textRotation="255"/>
    </xf>
    <xf numFmtId="0" fontId="9" fillId="0" borderId="8" xfId="0" applyFont="1" applyFill="1" applyBorder="1" applyAlignment="1">
      <alignment horizontal="center" vertical="top" textRotation="255"/>
    </xf>
    <xf numFmtId="38" fontId="8" fillId="0" borderId="14" xfId="1" applyFont="1" applyFill="1" applyBorder="1" applyAlignment="1">
      <alignment horizontal="center" vertical="top" textRotation="255"/>
    </xf>
    <xf numFmtId="38" fontId="8" fillId="0" borderId="9" xfId="1" applyFont="1" applyFill="1" applyBorder="1" applyAlignment="1">
      <alignment horizontal="center" vertical="top" textRotation="255"/>
    </xf>
    <xf numFmtId="38" fontId="8" fillId="0" borderId="8" xfId="1" applyFont="1" applyFill="1" applyBorder="1" applyAlignment="1">
      <alignment horizontal="center" vertical="top" textRotation="255"/>
    </xf>
    <xf numFmtId="176" fontId="3" fillId="0" borderId="0" xfId="1" applyNumberFormat="1" applyFont="1" applyFill="1" applyAlignment="1">
      <alignment horizontal="center" vertical="center"/>
    </xf>
    <xf numFmtId="38" fontId="7" fillId="0" borderId="13" xfId="1" applyFont="1" applyFill="1" applyBorder="1" applyAlignment="1">
      <alignment horizontal="left" wrapText="1"/>
    </xf>
    <xf numFmtId="38" fontId="7" fillId="0" borderId="7" xfId="1" applyFont="1" applyFill="1" applyBorder="1" applyAlignment="1">
      <alignment horizontal="left" wrapText="1"/>
    </xf>
    <xf numFmtId="38" fontId="8" fillId="3" borderId="11" xfId="1" applyFont="1" applyFill="1" applyBorder="1" applyAlignment="1">
      <alignment horizontal="center" vertical="center"/>
    </xf>
    <xf numFmtId="38" fontId="8" fillId="3" borderId="2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3" borderId="12" xfId="1" applyFont="1" applyFill="1" applyBorder="1" applyAlignment="1">
      <alignment horizontal="center" vertical="center"/>
    </xf>
    <xf numFmtId="38" fontId="8" fillId="3" borderId="13" xfId="1" applyFont="1" applyFill="1" applyBorder="1" applyAlignment="1">
      <alignment horizontal="center" vertical="center"/>
    </xf>
    <xf numFmtId="38" fontId="8" fillId="2" borderId="11" xfId="1" applyFont="1" applyFill="1" applyBorder="1" applyAlignment="1">
      <alignment horizontal="left" vertical="center"/>
    </xf>
    <xf numFmtId="38" fontId="8" fillId="2" borderId="2" xfId="1" applyFont="1" applyFill="1" applyBorder="1" applyAlignment="1">
      <alignment horizontal="left" vertical="center"/>
    </xf>
    <xf numFmtId="38" fontId="8" fillId="0" borderId="13" xfId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3" borderId="10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/>
    </xf>
    <xf numFmtId="38" fontId="6" fillId="4" borderId="12" xfId="1" applyFont="1" applyFill="1" applyBorder="1" applyAlignment="1">
      <alignment horizontal="center" vertical="center"/>
    </xf>
    <xf numFmtId="38" fontId="6" fillId="4" borderId="13" xfId="1" applyFont="1" applyFill="1" applyBorder="1" applyAlignment="1">
      <alignment horizontal="center" vertical="center"/>
    </xf>
    <xf numFmtId="38" fontId="6" fillId="4" borderId="3" xfId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  <xf numFmtId="38" fontId="8" fillId="4" borderId="13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1143000</xdr:colOff>
      <xdr:row>151</xdr:row>
      <xdr:rowOff>0</xdr:rowOff>
    </xdr:from>
    <xdr:to>
      <xdr:col>6</xdr:col>
      <xdr:colOff>1943100</xdr:colOff>
      <xdr:row>151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4FE8B18-CB06-414F-A368-5D79EDA39DED}"/>
            </a:ext>
          </a:extLst>
        </xdr:cNvPr>
        <xdr:cNvSpPr txBox="1">
          <a:spLocks noChangeArrowheads="1"/>
        </xdr:cNvSpPr>
      </xdr:nvSpPr>
      <xdr:spPr bwMode="auto">
        <a:xfrm>
          <a:off x="2409825" y="4777740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strike="noStrike">
              <a:solidFill>
                <a:srgbClr val="000000"/>
              </a:solidFill>
              <a:latin typeface="ＭＳ 明朝"/>
              <a:ea typeface="ＭＳ 明朝"/>
            </a:rPr>
            <a:t>-(10)</a:t>
          </a:r>
        </a:p>
      </xdr:txBody>
    </xdr:sp>
    <xdr:clientData/>
  </xdr:twoCellAnchor>
  <xdr:twoCellAnchor>
    <xdr:from>
      <xdr:col>6</xdr:col>
      <xdr:colOff>1143000</xdr:colOff>
      <xdr:row>180</xdr:row>
      <xdr:rowOff>0</xdr:rowOff>
    </xdr:from>
    <xdr:to>
      <xdr:col>6</xdr:col>
      <xdr:colOff>1943100</xdr:colOff>
      <xdr:row>180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699FAA09-9EED-4445-A89B-5BBDEADEC5DC}"/>
            </a:ext>
          </a:extLst>
        </xdr:cNvPr>
        <xdr:cNvSpPr txBox="1">
          <a:spLocks noChangeArrowheads="1"/>
        </xdr:cNvSpPr>
      </xdr:nvSpPr>
      <xdr:spPr bwMode="auto">
        <a:xfrm>
          <a:off x="2409825" y="55597425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strike="noStrike">
              <a:solidFill>
                <a:srgbClr val="000000"/>
              </a:solidFill>
              <a:latin typeface="ＭＳ 明朝"/>
              <a:ea typeface="ＭＳ 明朝"/>
            </a:rPr>
            <a:t>-(10)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8FFAE-8DCC-451F-866F-3D2469EF74DD}">
  <sheetPr>
    <tabColor rgb="FFFFFF00"/>
  </sheetPr>
  <dimension ref="A1:P238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T94" sqref="T94"/>
    </sheetView>
  </sheetViews>
  <sheetFormatPr defaultRowHeight="12" x14ac:dyDescent="0.15"/>
  <cols>
    <col min="1" max="1" width="4.625" style="16" customWidth="1"/>
    <col min="2" max="2" width="3.625" style="16" customWidth="1"/>
    <col min="3" max="3" width="0.875" style="16" customWidth="1"/>
    <col min="4" max="4" width="1.625" style="16" customWidth="1"/>
    <col min="5" max="5" width="2.5" style="16" customWidth="1"/>
    <col min="6" max="6" width="2.375" style="16" customWidth="1"/>
    <col min="7" max="7" width="28" style="16" customWidth="1"/>
    <col min="8" max="8" width="0.75" style="16" customWidth="1"/>
    <col min="9" max="9" width="12" style="16" customWidth="1"/>
    <col min="10" max="11" width="0.75" style="16" customWidth="1"/>
    <col min="12" max="12" width="12" style="16" customWidth="1"/>
    <col min="13" max="14" width="0.75" style="16" customWidth="1"/>
    <col min="15" max="15" width="12" style="16" customWidth="1"/>
    <col min="16" max="16" width="0.75" style="16" customWidth="1"/>
    <col min="17" max="16384" width="9" style="16"/>
  </cols>
  <sheetData>
    <row r="1" spans="1:16" s="15" customFormat="1" ht="22.5" customHeight="1" x14ac:dyDescent="0.2">
      <c r="A1" s="182" t="s">
        <v>169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8.75" customHeight="1" x14ac:dyDescent="0.15">
      <c r="A2" s="167" t="s">
        <v>170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7.25" customHeight="1" x14ac:dyDescent="0.15">
      <c r="A3" s="17" t="s">
        <v>36</v>
      </c>
      <c r="B3" s="18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9" t="s">
        <v>0</v>
      </c>
      <c r="P3" s="17"/>
    </row>
    <row r="4" spans="1:16" s="20" customFormat="1" ht="22.5" customHeight="1" x14ac:dyDescent="0.15">
      <c r="A4" s="183" t="s">
        <v>22</v>
      </c>
      <c r="B4" s="184"/>
      <c r="C4" s="184"/>
      <c r="D4" s="184"/>
      <c r="E4" s="184"/>
      <c r="F4" s="184"/>
      <c r="G4" s="184"/>
      <c r="H4" s="153"/>
      <c r="I4" s="187" t="s">
        <v>25</v>
      </c>
      <c r="J4" s="187"/>
      <c r="K4" s="187"/>
      <c r="L4" s="187"/>
      <c r="M4" s="187"/>
      <c r="N4" s="187"/>
      <c r="O4" s="187"/>
      <c r="P4" s="136"/>
    </row>
    <row r="5" spans="1:16" s="20" customFormat="1" ht="22.5" customHeight="1" x14ac:dyDescent="0.15">
      <c r="A5" s="185"/>
      <c r="B5" s="186"/>
      <c r="C5" s="186"/>
      <c r="D5" s="186"/>
      <c r="E5" s="186"/>
      <c r="F5" s="186"/>
      <c r="G5" s="186"/>
      <c r="H5" s="137"/>
      <c r="I5" s="158" t="s">
        <v>171</v>
      </c>
      <c r="J5" s="139"/>
      <c r="K5" s="138"/>
      <c r="L5" s="138" t="s">
        <v>26</v>
      </c>
      <c r="M5" s="139"/>
      <c r="N5" s="138"/>
      <c r="O5" s="138" t="s">
        <v>27</v>
      </c>
      <c r="P5" s="140"/>
    </row>
    <row r="6" spans="1:16" s="14" customFormat="1" ht="24.75" customHeight="1" x14ac:dyDescent="0.15">
      <c r="A6" s="164" t="s">
        <v>125</v>
      </c>
      <c r="B6" s="164" t="s">
        <v>157</v>
      </c>
      <c r="C6" s="109"/>
      <c r="D6" s="110" t="s">
        <v>126</v>
      </c>
      <c r="E6" s="110"/>
      <c r="F6" s="110"/>
      <c r="G6" s="110"/>
      <c r="H6" s="109"/>
      <c r="I6" s="104">
        <f>SUM(I7+I10+I17+I22+I25+I28+I38)</f>
        <v>380801</v>
      </c>
      <c r="J6" s="112"/>
      <c r="K6" s="113"/>
      <c r="L6" s="111">
        <f>SUM(L7+L10+L17+L22+L25+L28+L38)</f>
        <v>385370</v>
      </c>
      <c r="M6" s="112"/>
      <c r="N6" s="113"/>
      <c r="O6" s="111">
        <f>SUM(L6-I6)</f>
        <v>4569</v>
      </c>
      <c r="P6" s="114"/>
    </row>
    <row r="7" spans="1:16" s="14" customFormat="1" ht="24.75" customHeight="1" x14ac:dyDescent="0.15">
      <c r="A7" s="165"/>
      <c r="B7" s="165"/>
      <c r="C7" s="7"/>
      <c r="D7" s="5"/>
      <c r="E7" s="5" t="s">
        <v>38</v>
      </c>
      <c r="F7" s="5"/>
      <c r="G7" s="5"/>
      <c r="H7" s="7"/>
      <c r="I7" s="78">
        <f>SUM(I8:I9)</f>
        <v>170051</v>
      </c>
      <c r="J7" s="77"/>
      <c r="K7" s="76"/>
      <c r="L7" s="78">
        <f>SUM(L8:L9)</f>
        <v>172037</v>
      </c>
      <c r="M7" s="77"/>
      <c r="N7" s="76"/>
      <c r="O7" s="78">
        <f>SUM(L7-I7)</f>
        <v>1986</v>
      </c>
      <c r="P7" s="10"/>
    </row>
    <row r="8" spans="1:16" s="14" customFormat="1" ht="24.75" customHeight="1" x14ac:dyDescent="0.15">
      <c r="A8" s="165"/>
      <c r="B8" s="165"/>
      <c r="C8" s="7"/>
      <c r="D8" s="5"/>
      <c r="E8" s="5"/>
      <c r="F8" s="5" t="s">
        <v>11</v>
      </c>
      <c r="G8" s="5"/>
      <c r="H8" s="7"/>
      <c r="I8" s="48">
        <v>154250</v>
      </c>
      <c r="J8" s="49"/>
      <c r="K8" s="47"/>
      <c r="L8" s="48">
        <v>154834</v>
      </c>
      <c r="M8" s="49"/>
      <c r="N8" s="47"/>
      <c r="O8" s="48">
        <f t="shared" ref="O8:O80" si="0">SUM(L8-I8)</f>
        <v>584</v>
      </c>
      <c r="P8" s="10"/>
    </row>
    <row r="9" spans="1:16" s="14" customFormat="1" ht="24.75" customHeight="1" x14ac:dyDescent="0.15">
      <c r="A9" s="165"/>
      <c r="B9" s="165"/>
      <c r="C9" s="91"/>
      <c r="D9" s="92"/>
      <c r="E9" s="92"/>
      <c r="F9" s="92" t="s">
        <v>37</v>
      </c>
      <c r="G9" s="92"/>
      <c r="H9" s="91"/>
      <c r="I9" s="48">
        <v>15801</v>
      </c>
      <c r="J9" s="94"/>
      <c r="K9" s="93"/>
      <c r="L9" s="95">
        <v>17203</v>
      </c>
      <c r="M9" s="94"/>
      <c r="N9" s="93"/>
      <c r="O9" s="95">
        <f t="shared" si="0"/>
        <v>1402</v>
      </c>
      <c r="P9" s="96"/>
    </row>
    <row r="10" spans="1:16" s="14" customFormat="1" ht="24.75" customHeight="1" x14ac:dyDescent="0.15">
      <c r="A10" s="165"/>
      <c r="B10" s="165"/>
      <c r="C10" s="7"/>
      <c r="D10" s="5"/>
      <c r="E10" s="5" t="s">
        <v>12</v>
      </c>
      <c r="F10" s="5"/>
      <c r="G10" s="5"/>
      <c r="H10" s="7"/>
      <c r="I10" s="126">
        <f>SUM(I11+I14)</f>
        <v>93889</v>
      </c>
      <c r="J10" s="76">
        <f>SUM(J11+J16)</f>
        <v>0</v>
      </c>
      <c r="K10" s="81">
        <f>SUM(K11+K16)</f>
        <v>0</v>
      </c>
      <c r="L10" s="76">
        <f>SUM(L11+L14)</f>
        <v>98087</v>
      </c>
      <c r="M10" s="77"/>
      <c r="N10" s="76"/>
      <c r="O10" s="78">
        <f t="shared" si="0"/>
        <v>4198</v>
      </c>
      <c r="P10" s="10"/>
    </row>
    <row r="11" spans="1:16" s="14" customFormat="1" ht="24.75" customHeight="1" x14ac:dyDescent="0.15">
      <c r="A11" s="165"/>
      <c r="B11" s="165"/>
      <c r="C11" s="5"/>
      <c r="D11" s="5"/>
      <c r="E11" s="5" t="s">
        <v>39</v>
      </c>
      <c r="F11" s="5"/>
      <c r="G11" s="5"/>
      <c r="H11" s="7"/>
      <c r="I11" s="76">
        <f>SUM(I12:I13)</f>
        <v>84885</v>
      </c>
      <c r="J11" s="77"/>
      <c r="K11" s="76"/>
      <c r="L11" s="76">
        <f>SUM(L12:L13)</f>
        <v>88279</v>
      </c>
      <c r="M11" s="77"/>
      <c r="N11" s="76"/>
      <c r="O11" s="78">
        <f t="shared" si="0"/>
        <v>3394</v>
      </c>
      <c r="P11" s="10"/>
    </row>
    <row r="12" spans="1:16" s="14" customFormat="1" ht="24.75" customHeight="1" x14ac:dyDescent="0.15">
      <c r="A12" s="165"/>
      <c r="B12" s="165"/>
      <c r="C12" s="5"/>
      <c r="D12" s="5"/>
      <c r="E12" s="5"/>
      <c r="F12" s="5" t="s">
        <v>11</v>
      </c>
      <c r="G12" s="5"/>
      <c r="H12" s="7"/>
      <c r="I12" s="47">
        <v>84721</v>
      </c>
      <c r="J12" s="49"/>
      <c r="K12" s="47"/>
      <c r="L12" s="47">
        <v>88140</v>
      </c>
      <c r="M12" s="49"/>
      <c r="N12" s="47"/>
      <c r="O12" s="48">
        <f t="shared" si="0"/>
        <v>3419</v>
      </c>
      <c r="P12" s="10"/>
    </row>
    <row r="13" spans="1:16" s="14" customFormat="1" ht="24.75" customHeight="1" x14ac:dyDescent="0.15">
      <c r="A13" s="165"/>
      <c r="B13" s="165"/>
      <c r="C13" s="5"/>
      <c r="D13" s="5"/>
      <c r="E13" s="5"/>
      <c r="F13" s="5" t="s">
        <v>29</v>
      </c>
      <c r="G13" s="5"/>
      <c r="H13" s="7"/>
      <c r="I13" s="47">
        <v>164</v>
      </c>
      <c r="J13" s="49"/>
      <c r="K13" s="47"/>
      <c r="L13" s="47">
        <v>139</v>
      </c>
      <c r="M13" s="49"/>
      <c r="N13" s="47"/>
      <c r="O13" s="48">
        <f t="shared" si="0"/>
        <v>-25</v>
      </c>
      <c r="P13" s="10"/>
    </row>
    <row r="14" spans="1:16" s="14" customFormat="1" ht="24.75" customHeight="1" x14ac:dyDescent="0.15">
      <c r="A14" s="165"/>
      <c r="B14" s="165"/>
      <c r="C14" s="5"/>
      <c r="D14" s="5"/>
      <c r="E14" s="5" t="s">
        <v>40</v>
      </c>
      <c r="F14" s="5"/>
      <c r="G14" s="5"/>
      <c r="H14" s="7"/>
      <c r="I14" s="76">
        <f>SUM(I15:I16)</f>
        <v>9004</v>
      </c>
      <c r="J14" s="77"/>
      <c r="K14" s="76"/>
      <c r="L14" s="76">
        <f>SUM(L15:L16)</f>
        <v>9808</v>
      </c>
      <c r="M14" s="77"/>
      <c r="N14" s="76"/>
      <c r="O14" s="78">
        <f t="shared" si="0"/>
        <v>804</v>
      </c>
      <c r="P14" s="10"/>
    </row>
    <row r="15" spans="1:16" s="14" customFormat="1" ht="24.75" customHeight="1" x14ac:dyDescent="0.15">
      <c r="A15" s="165"/>
      <c r="B15" s="165"/>
      <c r="C15" s="5"/>
      <c r="D15" s="5"/>
      <c r="E15" s="5"/>
      <c r="F15" s="5" t="s">
        <v>41</v>
      </c>
      <c r="G15" s="12"/>
      <c r="H15" s="13"/>
      <c r="I15" s="47">
        <v>8989</v>
      </c>
      <c r="J15" s="49"/>
      <c r="K15" s="47"/>
      <c r="L15" s="47">
        <v>9793</v>
      </c>
      <c r="M15" s="49"/>
      <c r="N15" s="47"/>
      <c r="O15" s="48">
        <f t="shared" si="0"/>
        <v>804</v>
      </c>
      <c r="P15" s="10"/>
    </row>
    <row r="16" spans="1:16" s="14" customFormat="1" ht="24.75" customHeight="1" x14ac:dyDescent="0.15">
      <c r="A16" s="165"/>
      <c r="B16" s="165"/>
      <c r="C16" s="91"/>
      <c r="D16" s="92"/>
      <c r="E16" s="92"/>
      <c r="F16" s="92" t="s">
        <v>127</v>
      </c>
      <c r="G16" s="92"/>
      <c r="H16" s="91"/>
      <c r="I16" s="93">
        <v>15</v>
      </c>
      <c r="J16" s="94"/>
      <c r="K16" s="93"/>
      <c r="L16" s="93">
        <v>15</v>
      </c>
      <c r="M16" s="94"/>
      <c r="N16" s="93"/>
      <c r="O16" s="95">
        <f t="shared" si="0"/>
        <v>0</v>
      </c>
      <c r="P16" s="96"/>
    </row>
    <row r="17" spans="1:16" s="14" customFormat="1" ht="24.75" customHeight="1" x14ac:dyDescent="0.15">
      <c r="A17" s="165"/>
      <c r="B17" s="165"/>
      <c r="C17" s="7"/>
      <c r="D17" s="89"/>
      <c r="E17" s="89" t="s">
        <v>153</v>
      </c>
      <c r="F17" s="89"/>
      <c r="G17" s="89"/>
      <c r="H17" s="88"/>
      <c r="I17" s="76">
        <f>SUM(I18+I20)</f>
        <v>13030</v>
      </c>
      <c r="J17" s="127"/>
      <c r="K17" s="126"/>
      <c r="L17" s="126">
        <f>SUM(L18+L20)</f>
        <v>13576</v>
      </c>
      <c r="M17" s="127"/>
      <c r="N17" s="126"/>
      <c r="O17" s="128">
        <f t="shared" si="0"/>
        <v>546</v>
      </c>
      <c r="P17" s="90"/>
    </row>
    <row r="18" spans="1:16" s="14" customFormat="1" ht="24.75" customHeight="1" x14ac:dyDescent="0.15">
      <c r="A18" s="165"/>
      <c r="B18" s="165"/>
      <c r="C18" s="5"/>
      <c r="D18" s="5"/>
      <c r="E18" s="5" t="s">
        <v>39</v>
      </c>
      <c r="F18" s="5"/>
      <c r="G18" s="5"/>
      <c r="H18" s="7"/>
      <c r="I18" s="76">
        <f>SUM(I19:I19)</f>
        <v>11510</v>
      </c>
      <c r="J18" s="49"/>
      <c r="K18" s="47"/>
      <c r="L18" s="76">
        <f>SUM(L19:L19)</f>
        <v>12219</v>
      </c>
      <c r="M18" s="49"/>
      <c r="N18" s="47"/>
      <c r="O18" s="78">
        <f t="shared" si="0"/>
        <v>709</v>
      </c>
      <c r="P18" s="10"/>
    </row>
    <row r="19" spans="1:16" s="14" customFormat="1" ht="24.75" customHeight="1" x14ac:dyDescent="0.15">
      <c r="A19" s="165"/>
      <c r="B19" s="165"/>
      <c r="C19" s="5"/>
      <c r="D19" s="5"/>
      <c r="E19" s="5"/>
      <c r="F19" s="5" t="s">
        <v>11</v>
      </c>
      <c r="G19" s="5"/>
      <c r="H19" s="7"/>
      <c r="I19" s="47">
        <v>11510</v>
      </c>
      <c r="J19" s="49"/>
      <c r="K19" s="47"/>
      <c r="L19" s="47">
        <v>12219</v>
      </c>
      <c r="M19" s="49"/>
      <c r="N19" s="47"/>
      <c r="O19" s="48">
        <f t="shared" si="0"/>
        <v>709</v>
      </c>
      <c r="P19" s="10"/>
    </row>
    <row r="20" spans="1:16" s="14" customFormat="1" ht="24.75" customHeight="1" x14ac:dyDescent="0.15">
      <c r="A20" s="165"/>
      <c r="B20" s="165"/>
      <c r="C20" s="5"/>
      <c r="D20" s="5"/>
      <c r="E20" s="5" t="s">
        <v>40</v>
      </c>
      <c r="F20" s="5"/>
      <c r="G20" s="5"/>
      <c r="H20" s="7"/>
      <c r="I20" s="76">
        <f>SUM(I21:I21)</f>
        <v>1520</v>
      </c>
      <c r="J20" s="49"/>
      <c r="K20" s="47"/>
      <c r="L20" s="76">
        <f>SUM(L21:L21)</f>
        <v>1357</v>
      </c>
      <c r="M20" s="49"/>
      <c r="N20" s="47"/>
      <c r="O20" s="78">
        <f t="shared" si="0"/>
        <v>-163</v>
      </c>
      <c r="P20" s="10"/>
    </row>
    <row r="21" spans="1:16" s="14" customFormat="1" ht="24.75" customHeight="1" x14ac:dyDescent="0.15">
      <c r="A21" s="165"/>
      <c r="B21" s="165"/>
      <c r="C21" s="5"/>
      <c r="D21" s="5"/>
      <c r="E21" s="5"/>
      <c r="F21" s="5" t="s">
        <v>41</v>
      </c>
      <c r="G21" s="12"/>
      <c r="H21" s="7"/>
      <c r="I21" s="47">
        <v>1520</v>
      </c>
      <c r="J21" s="49"/>
      <c r="K21" s="47"/>
      <c r="L21" s="47">
        <v>1357</v>
      </c>
      <c r="M21" s="49"/>
      <c r="N21" s="47"/>
      <c r="O21" s="48">
        <f t="shared" si="0"/>
        <v>-163</v>
      </c>
      <c r="P21" s="10"/>
    </row>
    <row r="22" spans="1:16" s="14" customFormat="1" ht="24.75" customHeight="1" x14ac:dyDescent="0.15">
      <c r="A22" s="165"/>
      <c r="B22" s="165"/>
      <c r="C22" s="88"/>
      <c r="D22" s="89"/>
      <c r="E22" s="89" t="s">
        <v>13</v>
      </c>
      <c r="F22" s="89"/>
      <c r="G22" s="89"/>
      <c r="H22" s="88"/>
      <c r="I22" s="126">
        <f>SUM(I23:I24)</f>
        <v>24664</v>
      </c>
      <c r="J22" s="127"/>
      <c r="K22" s="126"/>
      <c r="L22" s="126">
        <f>SUM(L23:L24)</f>
        <v>26853</v>
      </c>
      <c r="M22" s="127"/>
      <c r="N22" s="126"/>
      <c r="O22" s="128">
        <f t="shared" si="0"/>
        <v>2189</v>
      </c>
      <c r="P22" s="90"/>
    </row>
    <row r="23" spans="1:16" s="14" customFormat="1" ht="24.75" customHeight="1" x14ac:dyDescent="0.15">
      <c r="A23" s="165"/>
      <c r="B23" s="165"/>
      <c r="C23" s="7"/>
      <c r="D23" s="5"/>
      <c r="E23" s="5"/>
      <c r="F23" s="5" t="s">
        <v>30</v>
      </c>
      <c r="G23" s="5"/>
      <c r="H23" s="7"/>
      <c r="I23" s="47">
        <v>18691</v>
      </c>
      <c r="J23" s="49"/>
      <c r="K23" s="47"/>
      <c r="L23" s="47">
        <v>20880</v>
      </c>
      <c r="M23" s="49"/>
      <c r="N23" s="47"/>
      <c r="O23" s="48">
        <f t="shared" si="0"/>
        <v>2189</v>
      </c>
      <c r="P23" s="10"/>
    </row>
    <row r="24" spans="1:16" s="14" customFormat="1" ht="24.75" customHeight="1" x14ac:dyDescent="0.15">
      <c r="A24" s="165"/>
      <c r="B24" s="165"/>
      <c r="C24" s="91"/>
      <c r="D24" s="92"/>
      <c r="E24" s="92"/>
      <c r="F24" s="92" t="s">
        <v>31</v>
      </c>
      <c r="G24" s="92"/>
      <c r="H24" s="91"/>
      <c r="I24" s="93">
        <v>5973</v>
      </c>
      <c r="J24" s="94"/>
      <c r="K24" s="93"/>
      <c r="L24" s="93">
        <v>5973</v>
      </c>
      <c r="M24" s="94"/>
      <c r="N24" s="93"/>
      <c r="O24" s="95">
        <f t="shared" si="0"/>
        <v>0</v>
      </c>
      <c r="P24" s="96"/>
    </row>
    <row r="25" spans="1:16" s="14" customFormat="1" ht="24.75" customHeight="1" x14ac:dyDescent="0.15">
      <c r="A25" s="165"/>
      <c r="B25" s="165"/>
      <c r="C25" s="7"/>
      <c r="D25" s="5"/>
      <c r="E25" s="12" t="s">
        <v>154</v>
      </c>
      <c r="F25" s="5"/>
      <c r="G25" s="5"/>
      <c r="H25" s="7"/>
      <c r="I25" s="76">
        <f>SUM(I26:I27)</f>
        <v>4996</v>
      </c>
      <c r="J25" s="77"/>
      <c r="K25" s="76"/>
      <c r="L25" s="76">
        <f>SUM(L26:L27)</f>
        <v>5580</v>
      </c>
      <c r="M25" s="77"/>
      <c r="N25" s="76"/>
      <c r="O25" s="78">
        <f t="shared" si="0"/>
        <v>584</v>
      </c>
      <c r="P25" s="10"/>
    </row>
    <row r="26" spans="1:16" s="14" customFormat="1" ht="24.75" customHeight="1" x14ac:dyDescent="0.15">
      <c r="A26" s="165"/>
      <c r="B26" s="165"/>
      <c r="C26" s="5"/>
      <c r="D26" s="5"/>
      <c r="E26" s="5"/>
      <c r="F26" s="5" t="s">
        <v>11</v>
      </c>
      <c r="G26" s="5"/>
      <c r="H26" s="7"/>
      <c r="I26" s="47">
        <v>4552</v>
      </c>
      <c r="J26" s="49"/>
      <c r="K26" s="47"/>
      <c r="L26" s="47">
        <v>5023</v>
      </c>
      <c r="M26" s="49"/>
      <c r="N26" s="47"/>
      <c r="O26" s="48">
        <f t="shared" si="0"/>
        <v>471</v>
      </c>
      <c r="P26" s="10"/>
    </row>
    <row r="27" spans="1:16" s="14" customFormat="1" ht="24.75" customHeight="1" x14ac:dyDescent="0.15">
      <c r="A27" s="165"/>
      <c r="B27" s="165"/>
      <c r="C27" s="7"/>
      <c r="D27" s="5"/>
      <c r="E27" s="5"/>
      <c r="F27" s="5" t="s">
        <v>37</v>
      </c>
      <c r="G27" s="5"/>
      <c r="H27" s="7"/>
      <c r="I27" s="47">
        <v>444</v>
      </c>
      <c r="J27" s="49"/>
      <c r="K27" s="47"/>
      <c r="L27" s="47">
        <v>557</v>
      </c>
      <c r="M27" s="49"/>
      <c r="N27" s="47"/>
      <c r="O27" s="48">
        <f t="shared" si="0"/>
        <v>113</v>
      </c>
      <c r="P27" s="10"/>
    </row>
    <row r="28" spans="1:16" s="14" customFormat="1" ht="24.75" customHeight="1" x14ac:dyDescent="0.15">
      <c r="A28" s="165"/>
      <c r="B28" s="165"/>
      <c r="C28" s="88"/>
      <c r="D28" s="89"/>
      <c r="E28" s="89" t="s">
        <v>14</v>
      </c>
      <c r="F28" s="89"/>
      <c r="G28" s="89"/>
      <c r="H28" s="88"/>
      <c r="I28" s="126">
        <f>SUM(I29:I37)</f>
        <v>52022</v>
      </c>
      <c r="J28" s="127"/>
      <c r="K28" s="126"/>
      <c r="L28" s="126">
        <f>SUM(L29:L37)</f>
        <v>52615</v>
      </c>
      <c r="M28" s="127"/>
      <c r="N28" s="126"/>
      <c r="O28" s="128">
        <f t="shared" si="0"/>
        <v>593</v>
      </c>
      <c r="P28" s="90"/>
    </row>
    <row r="29" spans="1:16" s="14" customFormat="1" ht="24.75" customHeight="1" x14ac:dyDescent="0.15">
      <c r="A29" s="165"/>
      <c r="B29" s="165"/>
      <c r="C29" s="7"/>
      <c r="D29" s="5"/>
      <c r="E29" s="5"/>
      <c r="F29" s="5" t="s">
        <v>42</v>
      </c>
      <c r="G29" s="5"/>
      <c r="H29" s="7"/>
      <c r="I29" s="47">
        <v>543</v>
      </c>
      <c r="J29" s="49"/>
      <c r="K29" s="47"/>
      <c r="L29" s="47">
        <v>543</v>
      </c>
      <c r="M29" s="49"/>
      <c r="N29" s="47"/>
      <c r="O29" s="48">
        <f t="shared" si="0"/>
        <v>0</v>
      </c>
      <c r="P29" s="10"/>
    </row>
    <row r="30" spans="1:16" s="14" customFormat="1" ht="24.75" customHeight="1" x14ac:dyDescent="0.15">
      <c r="A30" s="165"/>
      <c r="B30" s="165"/>
      <c r="C30" s="7"/>
      <c r="D30" s="5"/>
      <c r="E30" s="5"/>
      <c r="F30" s="5" t="s">
        <v>15</v>
      </c>
      <c r="G30" s="5"/>
      <c r="H30" s="7"/>
      <c r="I30" s="47">
        <v>845</v>
      </c>
      <c r="J30" s="49"/>
      <c r="K30" s="47"/>
      <c r="L30" s="47">
        <v>845</v>
      </c>
      <c r="M30" s="49"/>
      <c r="N30" s="47"/>
      <c r="O30" s="48">
        <f t="shared" si="0"/>
        <v>0</v>
      </c>
      <c r="P30" s="10"/>
    </row>
    <row r="31" spans="1:16" s="14" customFormat="1" ht="24.75" customHeight="1" x14ac:dyDescent="0.15">
      <c r="A31" s="165"/>
      <c r="B31" s="165"/>
      <c r="C31" s="7"/>
      <c r="D31" s="5"/>
      <c r="E31" s="5"/>
      <c r="F31" s="12" t="s">
        <v>155</v>
      </c>
      <c r="G31" s="5"/>
      <c r="H31" s="7"/>
      <c r="I31" s="47">
        <v>5</v>
      </c>
      <c r="J31" s="49"/>
      <c r="K31" s="47"/>
      <c r="L31" s="47">
        <v>5</v>
      </c>
      <c r="M31" s="49"/>
      <c r="N31" s="47"/>
      <c r="O31" s="48">
        <f t="shared" si="0"/>
        <v>0</v>
      </c>
      <c r="P31" s="10"/>
    </row>
    <row r="32" spans="1:16" s="14" customFormat="1" ht="24.75" customHeight="1" x14ac:dyDescent="0.15">
      <c r="A32" s="165"/>
      <c r="B32" s="165"/>
      <c r="C32" s="7"/>
      <c r="D32" s="5"/>
      <c r="E32" s="5"/>
      <c r="F32" s="5" t="s">
        <v>43</v>
      </c>
      <c r="G32" s="10"/>
      <c r="H32" s="27"/>
      <c r="I32" s="47">
        <v>13307</v>
      </c>
      <c r="J32" s="49"/>
      <c r="K32" s="47"/>
      <c r="L32" s="47">
        <v>13600</v>
      </c>
      <c r="M32" s="49"/>
      <c r="N32" s="47"/>
      <c r="O32" s="48">
        <f t="shared" si="0"/>
        <v>293</v>
      </c>
      <c r="P32" s="10"/>
    </row>
    <row r="33" spans="1:16" s="14" customFormat="1" ht="24.75" customHeight="1" x14ac:dyDescent="0.15">
      <c r="A33" s="165"/>
      <c r="B33" s="165"/>
      <c r="C33" s="7"/>
      <c r="D33" s="5"/>
      <c r="E33" s="5"/>
      <c r="F33" s="5" t="s">
        <v>44</v>
      </c>
      <c r="G33" s="10"/>
      <c r="H33" s="27"/>
      <c r="I33" s="47">
        <v>20120</v>
      </c>
      <c r="J33" s="49"/>
      <c r="K33" s="47"/>
      <c r="L33" s="47">
        <v>20420</v>
      </c>
      <c r="M33" s="49"/>
      <c r="N33" s="47"/>
      <c r="O33" s="48">
        <f t="shared" si="0"/>
        <v>300</v>
      </c>
      <c r="P33" s="10"/>
    </row>
    <row r="34" spans="1:16" s="14" customFormat="1" ht="24.75" customHeight="1" x14ac:dyDescent="0.15">
      <c r="A34" s="165"/>
      <c r="B34" s="165"/>
      <c r="C34" s="7"/>
      <c r="D34" s="5"/>
      <c r="E34" s="5"/>
      <c r="F34" s="5" t="s">
        <v>45</v>
      </c>
      <c r="G34" s="10"/>
      <c r="H34" s="27"/>
      <c r="I34" s="47">
        <v>7851</v>
      </c>
      <c r="J34" s="49"/>
      <c r="K34" s="47"/>
      <c r="L34" s="47">
        <v>7851</v>
      </c>
      <c r="M34" s="49"/>
      <c r="N34" s="47"/>
      <c r="O34" s="48">
        <f t="shared" si="0"/>
        <v>0</v>
      </c>
      <c r="P34" s="10"/>
    </row>
    <row r="35" spans="1:16" s="14" customFormat="1" ht="24.75" customHeight="1" x14ac:dyDescent="0.15">
      <c r="A35" s="166"/>
      <c r="B35" s="166"/>
      <c r="C35" s="29"/>
      <c r="D35" s="28"/>
      <c r="E35" s="28"/>
      <c r="F35" s="28" t="s">
        <v>46</v>
      </c>
      <c r="G35" s="33"/>
      <c r="H35" s="86"/>
      <c r="I35" s="83">
        <v>9274</v>
      </c>
      <c r="J35" s="82"/>
      <c r="K35" s="83"/>
      <c r="L35" s="83">
        <v>9274</v>
      </c>
      <c r="M35" s="82"/>
      <c r="N35" s="83"/>
      <c r="O35" s="80">
        <f t="shared" si="0"/>
        <v>0</v>
      </c>
      <c r="P35" s="33"/>
    </row>
    <row r="36" spans="1:16" s="14" customFormat="1" ht="24.75" customHeight="1" x14ac:dyDescent="0.15">
      <c r="A36" s="161" t="s">
        <v>128</v>
      </c>
      <c r="B36" s="164" t="s">
        <v>158</v>
      </c>
      <c r="C36" s="22"/>
      <c r="D36" s="21"/>
      <c r="E36" s="21"/>
      <c r="F36" s="168" t="s">
        <v>156</v>
      </c>
      <c r="G36" s="169"/>
      <c r="H36" s="147"/>
      <c r="I36" s="85">
        <v>77</v>
      </c>
      <c r="J36" s="87"/>
      <c r="K36" s="85"/>
      <c r="L36" s="85">
        <v>77</v>
      </c>
      <c r="M36" s="87"/>
      <c r="N36" s="85"/>
      <c r="O36" s="79">
        <f t="shared" si="0"/>
        <v>0</v>
      </c>
      <c r="P36" s="26"/>
    </row>
    <row r="37" spans="1:16" s="14" customFormat="1" ht="24.75" customHeight="1" x14ac:dyDescent="0.15">
      <c r="A37" s="162"/>
      <c r="B37" s="165"/>
      <c r="C37" s="91"/>
      <c r="D37" s="92"/>
      <c r="E37" s="92"/>
      <c r="F37" s="92" t="s">
        <v>16</v>
      </c>
      <c r="G37" s="92"/>
      <c r="H37" s="91"/>
      <c r="I37" s="93">
        <v>0</v>
      </c>
      <c r="J37" s="94"/>
      <c r="K37" s="93"/>
      <c r="L37" s="93">
        <v>0</v>
      </c>
      <c r="M37" s="94"/>
      <c r="N37" s="93"/>
      <c r="O37" s="95">
        <f t="shared" si="0"/>
        <v>0</v>
      </c>
      <c r="P37" s="96"/>
    </row>
    <row r="38" spans="1:16" s="14" customFormat="1" ht="24.75" customHeight="1" x14ac:dyDescent="0.15">
      <c r="A38" s="162"/>
      <c r="B38" s="165"/>
      <c r="C38" s="97"/>
      <c r="D38" s="98"/>
      <c r="E38" s="98" t="s">
        <v>17</v>
      </c>
      <c r="F38" s="98"/>
      <c r="G38" s="98"/>
      <c r="H38" s="88"/>
      <c r="I38" s="126">
        <f>SUM(I39:I42)</f>
        <v>22149</v>
      </c>
      <c r="J38" s="127"/>
      <c r="K38" s="126"/>
      <c r="L38" s="126">
        <f>SUM(L39:L42)</f>
        <v>16622</v>
      </c>
      <c r="M38" s="127"/>
      <c r="N38" s="126"/>
      <c r="O38" s="128">
        <f t="shared" si="0"/>
        <v>-5527</v>
      </c>
      <c r="P38" s="90"/>
    </row>
    <row r="39" spans="1:16" s="14" customFormat="1" ht="24.75" customHeight="1" x14ac:dyDescent="0.15">
      <c r="A39" s="162"/>
      <c r="B39" s="165"/>
      <c r="C39" s="2"/>
      <c r="D39" s="1"/>
      <c r="E39" s="1"/>
      <c r="F39" s="1" t="s">
        <v>47</v>
      </c>
      <c r="G39" s="1"/>
      <c r="H39" s="7"/>
      <c r="I39" s="47">
        <v>5657</v>
      </c>
      <c r="J39" s="49"/>
      <c r="K39" s="47"/>
      <c r="L39" s="47">
        <v>0</v>
      </c>
      <c r="M39" s="49"/>
      <c r="N39" s="47"/>
      <c r="O39" s="48">
        <f t="shared" si="0"/>
        <v>-5657</v>
      </c>
      <c r="P39" s="10"/>
    </row>
    <row r="40" spans="1:16" s="14" customFormat="1" ht="24.75" customHeight="1" x14ac:dyDescent="0.15">
      <c r="A40" s="162"/>
      <c r="B40" s="165"/>
      <c r="C40" s="1"/>
      <c r="D40" s="1"/>
      <c r="E40" s="1"/>
      <c r="F40" s="1" t="s">
        <v>18</v>
      </c>
      <c r="G40" s="3"/>
      <c r="H40" s="13"/>
      <c r="I40" s="47">
        <v>27</v>
      </c>
      <c r="J40" s="49"/>
      <c r="K40" s="47"/>
      <c r="L40" s="47">
        <v>27</v>
      </c>
      <c r="M40" s="49"/>
      <c r="N40" s="47"/>
      <c r="O40" s="48">
        <f t="shared" si="0"/>
        <v>0</v>
      </c>
      <c r="P40" s="10"/>
    </row>
    <row r="41" spans="1:16" s="14" customFormat="1" ht="24.75" customHeight="1" x14ac:dyDescent="0.15">
      <c r="A41" s="162"/>
      <c r="B41" s="165"/>
      <c r="C41" s="1"/>
      <c r="D41" s="1"/>
      <c r="E41" s="1"/>
      <c r="F41" s="4" t="s">
        <v>173</v>
      </c>
      <c r="G41" s="4"/>
      <c r="H41" s="13"/>
      <c r="I41" s="47">
        <v>16465</v>
      </c>
      <c r="J41" s="49"/>
      <c r="K41" s="47"/>
      <c r="L41" s="47">
        <v>16595</v>
      </c>
      <c r="M41" s="49"/>
      <c r="N41" s="47"/>
      <c r="O41" s="48">
        <f t="shared" si="0"/>
        <v>130</v>
      </c>
      <c r="P41" s="10"/>
    </row>
    <row r="42" spans="1:16" s="14" customFormat="1" ht="24.75" customHeight="1" x14ac:dyDescent="0.15">
      <c r="A42" s="162"/>
      <c r="B42" s="165"/>
      <c r="C42" s="132"/>
      <c r="D42" s="133"/>
      <c r="E42" s="134"/>
      <c r="F42" s="133" t="s">
        <v>17</v>
      </c>
      <c r="G42" s="135"/>
      <c r="H42" s="65"/>
      <c r="I42" s="83">
        <v>0</v>
      </c>
      <c r="J42" s="82"/>
      <c r="K42" s="83"/>
      <c r="L42" s="83">
        <v>0</v>
      </c>
      <c r="M42" s="82"/>
      <c r="N42" s="83"/>
      <c r="O42" s="80">
        <f t="shared" si="0"/>
        <v>0</v>
      </c>
      <c r="P42" s="33"/>
    </row>
    <row r="43" spans="1:16" s="14" customFormat="1" ht="24.75" customHeight="1" x14ac:dyDescent="0.15">
      <c r="A43" s="162"/>
      <c r="B43" s="165"/>
      <c r="C43" s="29"/>
      <c r="D43" s="28"/>
      <c r="E43" s="28"/>
      <c r="F43" s="28" t="s">
        <v>48</v>
      </c>
      <c r="G43" s="28"/>
      <c r="H43" s="29"/>
      <c r="I43" s="30">
        <v>0</v>
      </c>
      <c r="J43" s="31"/>
      <c r="K43" s="30"/>
      <c r="L43" s="30">
        <v>0</v>
      </c>
      <c r="M43" s="31"/>
      <c r="N43" s="45"/>
      <c r="O43" s="32">
        <f t="shared" si="0"/>
        <v>0</v>
      </c>
      <c r="P43" s="33"/>
    </row>
    <row r="44" spans="1:16" s="14" customFormat="1" ht="24.75" customHeight="1" x14ac:dyDescent="0.15">
      <c r="A44" s="162"/>
      <c r="B44" s="165"/>
      <c r="C44" s="46"/>
      <c r="D44" s="42" t="s">
        <v>19</v>
      </c>
      <c r="E44" s="42"/>
      <c r="F44" s="42"/>
      <c r="G44" s="42"/>
      <c r="H44" s="46"/>
      <c r="I44" s="34">
        <v>0</v>
      </c>
      <c r="J44" s="36"/>
      <c r="K44" s="34"/>
      <c r="L44" s="34">
        <v>0</v>
      </c>
      <c r="M44" s="36"/>
      <c r="N44" s="34"/>
      <c r="O44" s="23">
        <f t="shared" si="0"/>
        <v>0</v>
      </c>
      <c r="P44" s="38"/>
    </row>
    <row r="45" spans="1:16" s="14" customFormat="1" ht="24.75" customHeight="1" x14ac:dyDescent="0.15">
      <c r="A45" s="162"/>
      <c r="B45" s="165"/>
      <c r="C45" s="7"/>
      <c r="D45" s="5" t="s">
        <v>49</v>
      </c>
      <c r="E45" s="5"/>
      <c r="F45" s="5"/>
      <c r="G45" s="5"/>
      <c r="H45" s="7"/>
      <c r="I45" s="6">
        <v>370</v>
      </c>
      <c r="J45" s="8"/>
      <c r="K45" s="6"/>
      <c r="L45" s="6">
        <v>50</v>
      </c>
      <c r="M45" s="8"/>
      <c r="N45" s="6"/>
      <c r="O45" s="23">
        <f t="shared" si="0"/>
        <v>-320</v>
      </c>
      <c r="P45" s="10"/>
    </row>
    <row r="46" spans="1:16" s="14" customFormat="1" ht="24.75" customHeight="1" x14ac:dyDescent="0.15">
      <c r="A46" s="162"/>
      <c r="B46" s="165"/>
      <c r="C46" s="46"/>
      <c r="D46" s="42" t="s">
        <v>1</v>
      </c>
      <c r="E46" s="42"/>
      <c r="F46" s="42"/>
      <c r="G46" s="42"/>
      <c r="H46" s="46"/>
      <c r="I46" s="34">
        <v>789</v>
      </c>
      <c r="J46" s="36"/>
      <c r="K46" s="34"/>
      <c r="L46" s="34">
        <v>5</v>
      </c>
      <c r="M46" s="36"/>
      <c r="N46" s="34"/>
      <c r="O46" s="23">
        <f t="shared" si="0"/>
        <v>-784</v>
      </c>
      <c r="P46" s="38"/>
    </row>
    <row r="47" spans="1:16" s="14" customFormat="1" ht="24.75" customHeight="1" x14ac:dyDescent="0.15">
      <c r="A47" s="162"/>
      <c r="B47" s="165"/>
      <c r="C47" s="22"/>
      <c r="D47" s="21" t="s">
        <v>21</v>
      </c>
      <c r="E47" s="21"/>
      <c r="F47" s="21"/>
      <c r="G47" s="21"/>
      <c r="H47" s="22"/>
      <c r="I47" s="25">
        <f>SUM(I48:I50)</f>
        <v>3451</v>
      </c>
      <c r="J47" s="24"/>
      <c r="K47" s="25"/>
      <c r="L47" s="25">
        <f>SUM(L48:L50)</f>
        <v>3451</v>
      </c>
      <c r="M47" s="24"/>
      <c r="N47" s="25"/>
      <c r="O47" s="23">
        <f t="shared" si="0"/>
        <v>0</v>
      </c>
      <c r="P47" s="26"/>
    </row>
    <row r="48" spans="1:16" s="14" customFormat="1" ht="24.75" customHeight="1" x14ac:dyDescent="0.15">
      <c r="A48" s="162"/>
      <c r="B48" s="165"/>
      <c r="C48" s="7"/>
      <c r="D48" s="5"/>
      <c r="E48" s="5" t="s">
        <v>32</v>
      </c>
      <c r="F48" s="5"/>
      <c r="G48" s="12"/>
      <c r="H48" s="13"/>
      <c r="I48" s="76">
        <v>100</v>
      </c>
      <c r="J48" s="77"/>
      <c r="K48" s="76"/>
      <c r="L48" s="76">
        <v>100</v>
      </c>
      <c r="M48" s="77"/>
      <c r="N48" s="76"/>
      <c r="O48" s="78">
        <f t="shared" si="0"/>
        <v>0</v>
      </c>
      <c r="P48" s="10"/>
    </row>
    <row r="49" spans="1:16" s="14" customFormat="1" ht="24.75" customHeight="1" x14ac:dyDescent="0.15">
      <c r="A49" s="162"/>
      <c r="B49" s="165"/>
      <c r="C49" s="7"/>
      <c r="D49" s="5"/>
      <c r="E49" s="5" t="s">
        <v>50</v>
      </c>
      <c r="F49" s="5"/>
      <c r="G49" s="12"/>
      <c r="H49" s="13"/>
      <c r="I49" s="76">
        <v>1851</v>
      </c>
      <c r="J49" s="77"/>
      <c r="K49" s="76"/>
      <c r="L49" s="76">
        <v>1851</v>
      </c>
      <c r="M49" s="77"/>
      <c r="N49" s="76"/>
      <c r="O49" s="78">
        <f t="shared" si="0"/>
        <v>0</v>
      </c>
      <c r="P49" s="10"/>
    </row>
    <row r="50" spans="1:16" s="14" customFormat="1" ht="24.75" customHeight="1" x14ac:dyDescent="0.15">
      <c r="A50" s="162"/>
      <c r="B50" s="165"/>
      <c r="C50" s="29"/>
      <c r="D50" s="28"/>
      <c r="E50" s="28" t="s">
        <v>147</v>
      </c>
      <c r="F50" s="28"/>
      <c r="G50" s="28"/>
      <c r="H50" s="29"/>
      <c r="I50" s="76">
        <v>1500</v>
      </c>
      <c r="J50" s="123"/>
      <c r="K50" s="122"/>
      <c r="L50" s="122">
        <v>1500</v>
      </c>
      <c r="M50" s="123"/>
      <c r="N50" s="122"/>
      <c r="O50" s="115">
        <f t="shared" si="0"/>
        <v>0</v>
      </c>
      <c r="P50" s="33"/>
    </row>
    <row r="51" spans="1:16" s="14" customFormat="1" ht="24.75" customHeight="1" x14ac:dyDescent="0.15">
      <c r="A51" s="162"/>
      <c r="B51" s="165"/>
      <c r="C51" s="22"/>
      <c r="D51" s="21" t="s">
        <v>51</v>
      </c>
      <c r="E51" s="21"/>
      <c r="F51" s="119"/>
      <c r="G51" s="120"/>
      <c r="H51" s="121"/>
      <c r="I51" s="25">
        <f>SUM(I52:I53)</f>
        <v>18157</v>
      </c>
      <c r="J51" s="24"/>
      <c r="K51" s="25"/>
      <c r="L51" s="25">
        <v>0</v>
      </c>
      <c r="M51" s="24"/>
      <c r="N51" s="25"/>
      <c r="O51" s="23">
        <f t="shared" si="0"/>
        <v>-18157</v>
      </c>
      <c r="P51" s="26"/>
    </row>
    <row r="52" spans="1:16" s="14" customFormat="1" ht="24.75" customHeight="1" x14ac:dyDescent="0.15">
      <c r="A52" s="162"/>
      <c r="B52" s="165"/>
      <c r="C52" s="5"/>
      <c r="D52" s="5"/>
      <c r="E52" s="5" t="s">
        <v>52</v>
      </c>
      <c r="F52" s="11"/>
      <c r="G52" s="12"/>
      <c r="H52" s="13"/>
      <c r="I52" s="76">
        <v>18157</v>
      </c>
      <c r="J52" s="77"/>
      <c r="K52" s="76"/>
      <c r="L52" s="76">
        <v>0</v>
      </c>
      <c r="M52" s="77"/>
      <c r="N52" s="76"/>
      <c r="O52" s="78">
        <f t="shared" si="0"/>
        <v>-18157</v>
      </c>
      <c r="P52" s="10"/>
    </row>
    <row r="53" spans="1:16" s="14" customFormat="1" ht="24.75" customHeight="1" x14ac:dyDescent="0.15">
      <c r="A53" s="162"/>
      <c r="B53" s="165"/>
      <c r="C53" s="5"/>
      <c r="D53" s="5"/>
      <c r="E53" s="5" t="s">
        <v>53</v>
      </c>
      <c r="F53" s="11"/>
      <c r="G53" s="12"/>
      <c r="H53" s="13"/>
      <c r="I53" s="76">
        <v>0</v>
      </c>
      <c r="J53" s="77"/>
      <c r="K53" s="76"/>
      <c r="L53" s="76">
        <v>0</v>
      </c>
      <c r="M53" s="77"/>
      <c r="N53" s="76"/>
      <c r="O53" s="115">
        <f t="shared" si="0"/>
        <v>0</v>
      </c>
      <c r="P53" s="10"/>
    </row>
    <row r="54" spans="1:16" s="14" customFormat="1" ht="24.75" customHeight="1" x14ac:dyDescent="0.15">
      <c r="A54" s="162"/>
      <c r="B54" s="166"/>
      <c r="C54" s="170" t="s">
        <v>135</v>
      </c>
      <c r="D54" s="171"/>
      <c r="E54" s="171"/>
      <c r="F54" s="171"/>
      <c r="G54" s="171"/>
      <c r="H54" s="148"/>
      <c r="I54" s="66">
        <f>SUM(I6+I44+I45+I46+I47+I51)</f>
        <v>403568</v>
      </c>
      <c r="J54" s="66">
        <f>SUM(J6+J10+J22+J28+J38+J43+J44+J46+J50)</f>
        <v>0</v>
      </c>
      <c r="K54" s="67">
        <f>SUM(K6+K10+K22+K28+K38+K43+K44+K46+K50)</f>
        <v>0</v>
      </c>
      <c r="L54" s="66">
        <f>SUM(L6+L44+L45+L46+L47+L51)</f>
        <v>388876</v>
      </c>
      <c r="M54" s="68"/>
      <c r="N54" s="66"/>
      <c r="O54" s="70">
        <f t="shared" si="0"/>
        <v>-14692</v>
      </c>
      <c r="P54" s="69"/>
    </row>
    <row r="55" spans="1:16" s="14" customFormat="1" ht="24.75" customHeight="1" x14ac:dyDescent="0.15">
      <c r="A55" s="162"/>
      <c r="B55" s="165" t="s">
        <v>159</v>
      </c>
      <c r="C55" s="141"/>
      <c r="D55" s="142" t="s">
        <v>2</v>
      </c>
      <c r="E55" s="142"/>
      <c r="F55" s="142"/>
      <c r="G55" s="142"/>
      <c r="H55" s="141"/>
      <c r="I55" s="101">
        <f>SUM(I56:I62)</f>
        <v>292480</v>
      </c>
      <c r="J55" s="131">
        <f>SUM(J56:J62)</f>
        <v>0</v>
      </c>
      <c r="K55" s="143">
        <f>SUM(K56:K62)</f>
        <v>0</v>
      </c>
      <c r="L55" s="131">
        <f>SUM(L56:L62)</f>
        <v>295032</v>
      </c>
      <c r="M55" s="144"/>
      <c r="N55" s="131"/>
      <c r="O55" s="145">
        <f t="shared" si="0"/>
        <v>2552</v>
      </c>
      <c r="P55" s="146"/>
    </row>
    <row r="56" spans="1:16" s="14" customFormat="1" ht="24.75" customHeight="1" x14ac:dyDescent="0.15">
      <c r="A56" s="162"/>
      <c r="B56" s="165"/>
      <c r="C56" s="7"/>
      <c r="D56" s="5"/>
      <c r="E56" s="5" t="s">
        <v>54</v>
      </c>
      <c r="F56" s="5"/>
      <c r="G56" s="5"/>
      <c r="H56" s="7"/>
      <c r="I56" s="76">
        <v>80</v>
      </c>
      <c r="J56" s="77"/>
      <c r="K56" s="76"/>
      <c r="L56" s="76">
        <v>80</v>
      </c>
      <c r="M56" s="77"/>
      <c r="N56" s="76"/>
      <c r="O56" s="78">
        <f t="shared" si="0"/>
        <v>0</v>
      </c>
      <c r="P56" s="10"/>
    </row>
    <row r="57" spans="1:16" s="14" customFormat="1" ht="24.75" customHeight="1" x14ac:dyDescent="0.15">
      <c r="A57" s="162"/>
      <c r="B57" s="165"/>
      <c r="C57" s="7"/>
      <c r="D57" s="5"/>
      <c r="E57" s="5" t="s">
        <v>55</v>
      </c>
      <c r="F57" s="5"/>
      <c r="G57" s="5"/>
      <c r="H57" s="7"/>
      <c r="I57" s="76">
        <v>161866</v>
      </c>
      <c r="J57" s="77"/>
      <c r="K57" s="76"/>
      <c r="L57" s="76">
        <v>164018</v>
      </c>
      <c r="M57" s="77"/>
      <c r="N57" s="76"/>
      <c r="O57" s="78">
        <f t="shared" si="0"/>
        <v>2152</v>
      </c>
      <c r="P57" s="10"/>
    </row>
    <row r="58" spans="1:16" s="14" customFormat="1" ht="24.75" customHeight="1" x14ac:dyDescent="0.15">
      <c r="A58" s="162"/>
      <c r="B58" s="165"/>
      <c r="C58" s="7"/>
      <c r="D58" s="5"/>
      <c r="E58" s="5" t="s">
        <v>56</v>
      </c>
      <c r="F58" s="5"/>
      <c r="G58" s="5"/>
      <c r="H58" s="7"/>
      <c r="I58" s="76">
        <v>39084</v>
      </c>
      <c r="J58" s="77"/>
      <c r="K58" s="76"/>
      <c r="L58" s="76">
        <v>39484</v>
      </c>
      <c r="M58" s="77"/>
      <c r="N58" s="76"/>
      <c r="O58" s="78">
        <f t="shared" si="0"/>
        <v>400</v>
      </c>
      <c r="P58" s="10"/>
    </row>
    <row r="59" spans="1:16" s="14" customFormat="1" ht="24.75" customHeight="1" x14ac:dyDescent="0.15">
      <c r="A59" s="162"/>
      <c r="B59" s="165"/>
      <c r="C59" s="7"/>
      <c r="D59" s="5"/>
      <c r="E59" s="5" t="s">
        <v>57</v>
      </c>
      <c r="F59" s="5"/>
      <c r="G59" s="5"/>
      <c r="H59" s="7"/>
      <c r="I59" s="76">
        <v>52000</v>
      </c>
      <c r="J59" s="77"/>
      <c r="K59" s="76"/>
      <c r="L59" s="76">
        <v>52000</v>
      </c>
      <c r="M59" s="77"/>
      <c r="N59" s="76"/>
      <c r="O59" s="78">
        <f>SUM(L59-I59)</f>
        <v>0</v>
      </c>
      <c r="P59" s="10"/>
    </row>
    <row r="60" spans="1:16" s="14" customFormat="1" ht="24.75" customHeight="1" x14ac:dyDescent="0.15">
      <c r="A60" s="162"/>
      <c r="B60" s="165"/>
      <c r="C60" s="7"/>
      <c r="D60" s="5"/>
      <c r="E60" s="5" t="s">
        <v>58</v>
      </c>
      <c r="F60" s="5"/>
      <c r="G60" s="5"/>
      <c r="H60" s="7"/>
      <c r="I60" s="76">
        <v>0</v>
      </c>
      <c r="J60" s="77"/>
      <c r="K60" s="76"/>
      <c r="L60" s="76">
        <v>0</v>
      </c>
      <c r="M60" s="77"/>
      <c r="N60" s="76"/>
      <c r="O60" s="78">
        <f t="shared" si="0"/>
        <v>0</v>
      </c>
      <c r="P60" s="10"/>
    </row>
    <row r="61" spans="1:16" s="14" customFormat="1" ht="24.75" customHeight="1" x14ac:dyDescent="0.15">
      <c r="A61" s="162"/>
      <c r="B61" s="165"/>
      <c r="C61" s="7"/>
      <c r="D61" s="5"/>
      <c r="E61" s="5" t="s">
        <v>59</v>
      </c>
      <c r="F61" s="5"/>
      <c r="G61" s="5"/>
      <c r="H61" s="7"/>
      <c r="I61" s="76">
        <v>4950</v>
      </c>
      <c r="J61" s="77"/>
      <c r="K61" s="76"/>
      <c r="L61" s="76">
        <v>4950</v>
      </c>
      <c r="M61" s="77"/>
      <c r="N61" s="76"/>
      <c r="O61" s="78">
        <f t="shared" si="0"/>
        <v>0</v>
      </c>
      <c r="P61" s="10"/>
    </row>
    <row r="62" spans="1:16" s="14" customFormat="1" ht="24.75" customHeight="1" x14ac:dyDescent="0.15">
      <c r="A62" s="162"/>
      <c r="B62" s="165"/>
      <c r="C62" s="7"/>
      <c r="D62" s="5"/>
      <c r="E62" s="5" t="s">
        <v>3</v>
      </c>
      <c r="F62" s="5"/>
      <c r="G62" s="5"/>
      <c r="H62" s="7"/>
      <c r="I62" s="76">
        <v>34500</v>
      </c>
      <c r="J62" s="77"/>
      <c r="K62" s="76"/>
      <c r="L62" s="76">
        <v>34500</v>
      </c>
      <c r="M62" s="77"/>
      <c r="N62" s="76"/>
      <c r="O62" s="78">
        <f t="shared" si="0"/>
        <v>0</v>
      </c>
      <c r="P62" s="10"/>
    </row>
    <row r="63" spans="1:16" s="14" customFormat="1" ht="24.75" customHeight="1" x14ac:dyDescent="0.15">
      <c r="A63" s="162"/>
      <c r="B63" s="165"/>
      <c r="C63" s="99"/>
      <c r="D63" s="100" t="s">
        <v>60</v>
      </c>
      <c r="E63" s="100"/>
      <c r="F63" s="100"/>
      <c r="G63" s="100"/>
      <c r="H63" s="99"/>
      <c r="I63" s="124">
        <f>SUM(I64:I77)</f>
        <v>64728</v>
      </c>
      <c r="J63" s="101"/>
      <c r="K63" s="102"/>
      <c r="L63" s="101">
        <f>SUM(L64:L77)</f>
        <v>62357</v>
      </c>
      <c r="M63" s="103"/>
      <c r="N63" s="101"/>
      <c r="O63" s="104">
        <f t="shared" si="0"/>
        <v>-2371</v>
      </c>
      <c r="P63" s="105"/>
    </row>
    <row r="64" spans="1:16" s="14" customFormat="1" ht="24.75" customHeight="1" x14ac:dyDescent="0.15">
      <c r="A64" s="162"/>
      <c r="B64" s="165"/>
      <c r="C64" s="5"/>
      <c r="D64" s="5"/>
      <c r="E64" s="5" t="s">
        <v>61</v>
      </c>
      <c r="F64" s="5"/>
      <c r="G64" s="5"/>
      <c r="H64" s="7"/>
      <c r="I64" s="76">
        <v>20795</v>
      </c>
      <c r="J64" s="77"/>
      <c r="K64" s="76"/>
      <c r="L64" s="76">
        <v>20795</v>
      </c>
      <c r="M64" s="77"/>
      <c r="N64" s="76"/>
      <c r="O64" s="78">
        <f t="shared" si="0"/>
        <v>0</v>
      </c>
      <c r="P64" s="10"/>
    </row>
    <row r="65" spans="1:16" s="14" customFormat="1" ht="24.75" customHeight="1" x14ac:dyDescent="0.15">
      <c r="A65" s="162"/>
      <c r="B65" s="165"/>
      <c r="C65" s="5"/>
      <c r="D65" s="5"/>
      <c r="E65" s="5" t="s">
        <v>62</v>
      </c>
      <c r="F65" s="5"/>
      <c r="G65" s="5"/>
      <c r="H65" s="7"/>
      <c r="I65" s="76">
        <v>2848</v>
      </c>
      <c r="J65" s="77"/>
      <c r="K65" s="76"/>
      <c r="L65" s="76">
        <v>2848</v>
      </c>
      <c r="M65" s="77"/>
      <c r="N65" s="76"/>
      <c r="O65" s="78">
        <f t="shared" si="0"/>
        <v>0</v>
      </c>
      <c r="P65" s="10"/>
    </row>
    <row r="66" spans="1:16" s="14" customFormat="1" ht="24.75" customHeight="1" x14ac:dyDescent="0.15">
      <c r="A66" s="162"/>
      <c r="B66" s="165"/>
      <c r="C66" s="5"/>
      <c r="D66" s="5"/>
      <c r="E66" s="5" t="s">
        <v>63</v>
      </c>
      <c r="F66" s="5"/>
      <c r="G66" s="5"/>
      <c r="H66" s="7"/>
      <c r="I66" s="76">
        <v>4499</v>
      </c>
      <c r="J66" s="77"/>
      <c r="K66" s="76"/>
      <c r="L66" s="76">
        <v>3083</v>
      </c>
      <c r="M66" s="77"/>
      <c r="N66" s="76"/>
      <c r="O66" s="78">
        <f t="shared" si="0"/>
        <v>-1416</v>
      </c>
      <c r="P66" s="10"/>
    </row>
    <row r="67" spans="1:16" s="14" customFormat="1" ht="24.75" customHeight="1" x14ac:dyDescent="0.15">
      <c r="A67" s="162"/>
      <c r="B67" s="165"/>
      <c r="C67" s="5"/>
      <c r="D67" s="5"/>
      <c r="E67" s="5" t="s">
        <v>64</v>
      </c>
      <c r="F67" s="5"/>
      <c r="G67" s="5"/>
      <c r="H67" s="7"/>
      <c r="I67" s="76">
        <v>251</v>
      </c>
      <c r="J67" s="77"/>
      <c r="K67" s="76"/>
      <c r="L67" s="76">
        <v>251</v>
      </c>
      <c r="M67" s="77"/>
      <c r="N67" s="76"/>
      <c r="O67" s="78">
        <f t="shared" si="0"/>
        <v>0</v>
      </c>
      <c r="P67" s="10"/>
    </row>
    <row r="68" spans="1:16" s="14" customFormat="1" ht="24.75" customHeight="1" x14ac:dyDescent="0.15">
      <c r="A68" s="162"/>
      <c r="B68" s="165"/>
      <c r="C68" s="5"/>
      <c r="D68" s="5"/>
      <c r="E68" s="5" t="s">
        <v>65</v>
      </c>
      <c r="F68" s="5"/>
      <c r="G68" s="5"/>
      <c r="H68" s="7"/>
      <c r="I68" s="76">
        <v>1540</v>
      </c>
      <c r="J68" s="77"/>
      <c r="K68" s="76"/>
      <c r="L68" s="76">
        <v>1540</v>
      </c>
      <c r="M68" s="77"/>
      <c r="N68" s="76"/>
      <c r="O68" s="78">
        <f t="shared" si="0"/>
        <v>0</v>
      </c>
      <c r="P68" s="10"/>
    </row>
    <row r="69" spans="1:16" s="14" customFormat="1" ht="24.75" customHeight="1" x14ac:dyDescent="0.15">
      <c r="A69" s="163"/>
      <c r="B69" s="166"/>
      <c r="C69" s="28"/>
      <c r="D69" s="28"/>
      <c r="E69" s="28" t="s">
        <v>66</v>
      </c>
      <c r="F69" s="28"/>
      <c r="G69" s="28"/>
      <c r="H69" s="29"/>
      <c r="I69" s="122">
        <v>700</v>
      </c>
      <c r="J69" s="123"/>
      <c r="K69" s="122"/>
      <c r="L69" s="122">
        <v>700</v>
      </c>
      <c r="M69" s="123"/>
      <c r="N69" s="122"/>
      <c r="O69" s="115">
        <f t="shared" si="0"/>
        <v>0</v>
      </c>
      <c r="P69" s="33"/>
    </row>
    <row r="70" spans="1:16" s="14" customFormat="1" ht="24.75" customHeight="1" x14ac:dyDescent="0.15">
      <c r="A70" s="161" t="s">
        <v>128</v>
      </c>
      <c r="B70" s="164" t="s">
        <v>160</v>
      </c>
      <c r="C70" s="5"/>
      <c r="D70" s="5"/>
      <c r="E70" s="5" t="s">
        <v>80</v>
      </c>
      <c r="F70" s="5"/>
      <c r="G70" s="5"/>
      <c r="H70" s="7"/>
      <c r="I70" s="76">
        <v>12500</v>
      </c>
      <c r="J70" s="77"/>
      <c r="K70" s="76"/>
      <c r="L70" s="76">
        <v>12500</v>
      </c>
      <c r="M70" s="77"/>
      <c r="N70" s="76"/>
      <c r="O70" s="78">
        <f t="shared" si="0"/>
        <v>0</v>
      </c>
      <c r="P70" s="10"/>
    </row>
    <row r="71" spans="1:16" s="14" customFormat="1" ht="24.75" customHeight="1" x14ac:dyDescent="0.15">
      <c r="A71" s="162"/>
      <c r="B71" s="165"/>
      <c r="C71" s="7"/>
      <c r="D71" s="5"/>
      <c r="E71" s="5" t="s">
        <v>68</v>
      </c>
      <c r="F71" s="5"/>
      <c r="G71" s="5"/>
      <c r="H71" s="7"/>
      <c r="I71" s="76">
        <v>3500</v>
      </c>
      <c r="J71" s="77"/>
      <c r="K71" s="76"/>
      <c r="L71" s="76">
        <v>3500</v>
      </c>
      <c r="M71" s="77"/>
      <c r="N71" s="81"/>
      <c r="O71" s="78">
        <f t="shared" si="0"/>
        <v>0</v>
      </c>
      <c r="P71" s="10"/>
    </row>
    <row r="72" spans="1:16" s="14" customFormat="1" ht="24.75" customHeight="1" x14ac:dyDescent="0.15">
      <c r="A72" s="162"/>
      <c r="B72" s="165"/>
      <c r="C72" s="5"/>
      <c r="D72" s="5"/>
      <c r="E72" s="5" t="s">
        <v>67</v>
      </c>
      <c r="F72" s="5"/>
      <c r="G72" s="5"/>
      <c r="H72" s="7"/>
      <c r="I72" s="76">
        <v>6455</v>
      </c>
      <c r="J72" s="77"/>
      <c r="K72" s="76"/>
      <c r="L72" s="76">
        <v>5500</v>
      </c>
      <c r="M72" s="77"/>
      <c r="N72" s="76"/>
      <c r="O72" s="78">
        <f t="shared" si="0"/>
        <v>-955</v>
      </c>
      <c r="P72" s="10"/>
    </row>
    <row r="73" spans="1:16" s="14" customFormat="1" ht="24.75" customHeight="1" x14ac:dyDescent="0.15">
      <c r="A73" s="162"/>
      <c r="B73" s="165"/>
      <c r="C73" s="5"/>
      <c r="D73" s="5"/>
      <c r="E73" s="5" t="s">
        <v>69</v>
      </c>
      <c r="F73" s="5"/>
      <c r="G73" s="5"/>
      <c r="H73" s="7"/>
      <c r="I73" s="76">
        <v>2273</v>
      </c>
      <c r="J73" s="77"/>
      <c r="K73" s="76"/>
      <c r="L73" s="76">
        <v>2273</v>
      </c>
      <c r="M73" s="77"/>
      <c r="N73" s="76"/>
      <c r="O73" s="78">
        <f t="shared" si="0"/>
        <v>0</v>
      </c>
      <c r="P73" s="10"/>
    </row>
    <row r="74" spans="1:16" s="14" customFormat="1" ht="24.75" customHeight="1" x14ac:dyDescent="0.15">
      <c r="A74" s="162"/>
      <c r="B74" s="165"/>
      <c r="C74" s="5"/>
      <c r="D74" s="5"/>
      <c r="E74" s="5" t="s">
        <v>70</v>
      </c>
      <c r="F74" s="5"/>
      <c r="G74" s="5"/>
      <c r="H74" s="7"/>
      <c r="I74" s="76">
        <v>4355</v>
      </c>
      <c r="J74" s="77"/>
      <c r="K74" s="76"/>
      <c r="L74" s="76">
        <v>4355</v>
      </c>
      <c r="M74" s="77"/>
      <c r="N74" s="76"/>
      <c r="O74" s="78">
        <f t="shared" si="0"/>
        <v>0</v>
      </c>
      <c r="P74" s="10"/>
    </row>
    <row r="75" spans="1:16" s="14" customFormat="1" ht="24.75" customHeight="1" x14ac:dyDescent="0.15">
      <c r="A75" s="162"/>
      <c r="B75" s="165"/>
      <c r="C75" s="5"/>
      <c r="D75" s="5"/>
      <c r="E75" s="5" t="s">
        <v>71</v>
      </c>
      <c r="F75" s="5"/>
      <c r="G75" s="5"/>
      <c r="H75" s="7"/>
      <c r="I75" s="76">
        <v>120</v>
      </c>
      <c r="J75" s="77"/>
      <c r="K75" s="76"/>
      <c r="L75" s="76">
        <v>120</v>
      </c>
      <c r="M75" s="77"/>
      <c r="N75" s="76"/>
      <c r="O75" s="78">
        <f t="shared" si="0"/>
        <v>0</v>
      </c>
      <c r="P75" s="10"/>
    </row>
    <row r="76" spans="1:16" s="14" customFormat="1" ht="24.75" customHeight="1" x14ac:dyDescent="0.15">
      <c r="A76" s="162"/>
      <c r="B76" s="165"/>
      <c r="C76" s="5"/>
      <c r="D76" s="5"/>
      <c r="E76" s="5" t="s">
        <v>72</v>
      </c>
      <c r="F76" s="5"/>
      <c r="G76" s="5"/>
      <c r="H76" s="7"/>
      <c r="I76" s="76">
        <v>4752</v>
      </c>
      <c r="J76" s="77"/>
      <c r="K76" s="76"/>
      <c r="L76" s="76">
        <v>4752</v>
      </c>
      <c r="M76" s="77"/>
      <c r="N76" s="76"/>
      <c r="O76" s="78">
        <f t="shared" si="0"/>
        <v>0</v>
      </c>
      <c r="P76" s="10"/>
    </row>
    <row r="77" spans="1:16" s="14" customFormat="1" ht="24.75" customHeight="1" x14ac:dyDescent="0.15">
      <c r="A77" s="162"/>
      <c r="B77" s="165"/>
      <c r="C77" s="28"/>
      <c r="D77" s="28"/>
      <c r="E77" s="28" t="s">
        <v>34</v>
      </c>
      <c r="F77" s="28"/>
      <c r="G77" s="28"/>
      <c r="H77" s="29"/>
      <c r="I77" s="122">
        <v>140</v>
      </c>
      <c r="J77" s="123"/>
      <c r="K77" s="122"/>
      <c r="L77" s="122">
        <v>140</v>
      </c>
      <c r="M77" s="123"/>
      <c r="N77" s="122"/>
      <c r="O77" s="115">
        <f t="shared" si="0"/>
        <v>0</v>
      </c>
      <c r="P77" s="33"/>
    </row>
    <row r="78" spans="1:16" s="14" customFormat="1" ht="24.75" customHeight="1" x14ac:dyDescent="0.15">
      <c r="A78" s="162"/>
      <c r="B78" s="165"/>
      <c r="C78" s="99"/>
      <c r="D78" s="100" t="s">
        <v>73</v>
      </c>
      <c r="E78" s="100"/>
      <c r="F78" s="100"/>
      <c r="G78" s="100"/>
      <c r="H78" s="99"/>
      <c r="I78" s="101">
        <f>SUM(I79+I80+I81+I82+I83+I84+I85+I86+I87+I88+I89+I96+I97+I98+I99+I100+I101+I102+I103+I104+I105)</f>
        <v>54492</v>
      </c>
      <c r="J78" s="101"/>
      <c r="K78" s="102"/>
      <c r="L78" s="101">
        <f>SUM(L79+L80+L81+L82+L83+L84+L85+L86+L87+L88+L89+L96+L97+L98+L99+L100+L101+L102+L103+L104+L105)</f>
        <v>54452</v>
      </c>
      <c r="M78" s="103"/>
      <c r="N78" s="101"/>
      <c r="O78" s="104">
        <f t="shared" si="0"/>
        <v>-40</v>
      </c>
      <c r="P78" s="105"/>
    </row>
    <row r="79" spans="1:16" s="14" customFormat="1" ht="24.75" customHeight="1" x14ac:dyDescent="0.15">
      <c r="A79" s="162"/>
      <c r="B79" s="165"/>
      <c r="C79" s="7"/>
      <c r="D79" s="5"/>
      <c r="E79" s="5" t="s">
        <v>74</v>
      </c>
      <c r="F79" s="5"/>
      <c r="G79" s="5"/>
      <c r="H79" s="7"/>
      <c r="I79" s="76">
        <v>1280</v>
      </c>
      <c r="J79" s="77"/>
      <c r="K79" s="76"/>
      <c r="L79" s="76">
        <v>1280</v>
      </c>
      <c r="M79" s="77"/>
      <c r="N79" s="76"/>
      <c r="O79" s="78">
        <f t="shared" si="0"/>
        <v>0</v>
      </c>
      <c r="P79" s="10"/>
    </row>
    <row r="80" spans="1:16" s="14" customFormat="1" ht="24.75" customHeight="1" x14ac:dyDescent="0.15">
      <c r="A80" s="162"/>
      <c r="B80" s="165"/>
      <c r="C80" s="7"/>
      <c r="D80" s="5"/>
      <c r="E80" s="5" t="s">
        <v>75</v>
      </c>
      <c r="F80" s="5"/>
      <c r="G80" s="5"/>
      <c r="H80" s="7"/>
      <c r="I80" s="76">
        <v>100</v>
      </c>
      <c r="J80" s="77"/>
      <c r="K80" s="76"/>
      <c r="L80" s="76">
        <v>100</v>
      </c>
      <c r="M80" s="77"/>
      <c r="N80" s="76"/>
      <c r="O80" s="78">
        <f t="shared" si="0"/>
        <v>0</v>
      </c>
      <c r="P80" s="10"/>
    </row>
    <row r="81" spans="1:16" s="14" customFormat="1" ht="24.75" customHeight="1" x14ac:dyDescent="0.15">
      <c r="A81" s="162"/>
      <c r="B81" s="165"/>
      <c r="C81" s="7"/>
      <c r="D81" s="5"/>
      <c r="E81" s="5" t="s">
        <v>76</v>
      </c>
      <c r="F81" s="5"/>
      <c r="G81" s="5"/>
      <c r="H81" s="7"/>
      <c r="I81" s="76">
        <v>567</v>
      </c>
      <c r="J81" s="77"/>
      <c r="K81" s="76"/>
      <c r="L81" s="76">
        <v>567</v>
      </c>
      <c r="M81" s="77"/>
      <c r="N81" s="76"/>
      <c r="O81" s="78">
        <f t="shared" ref="O81:O146" si="1">SUM(L81-I81)</f>
        <v>0</v>
      </c>
      <c r="P81" s="10"/>
    </row>
    <row r="82" spans="1:16" s="14" customFormat="1" ht="24.75" customHeight="1" x14ac:dyDescent="0.15">
      <c r="A82" s="162"/>
      <c r="B82" s="165"/>
      <c r="C82" s="7"/>
      <c r="D82" s="5"/>
      <c r="E82" s="5" t="s">
        <v>77</v>
      </c>
      <c r="F82" s="5"/>
      <c r="G82" s="5"/>
      <c r="H82" s="7"/>
      <c r="I82" s="76">
        <v>510</v>
      </c>
      <c r="J82" s="77"/>
      <c r="K82" s="76"/>
      <c r="L82" s="76">
        <v>510</v>
      </c>
      <c r="M82" s="77"/>
      <c r="N82" s="76"/>
      <c r="O82" s="78">
        <f t="shared" si="1"/>
        <v>0</v>
      </c>
      <c r="P82" s="10"/>
    </row>
    <row r="83" spans="1:16" s="14" customFormat="1" ht="24.75" customHeight="1" x14ac:dyDescent="0.15">
      <c r="A83" s="162"/>
      <c r="B83" s="165"/>
      <c r="C83" s="7"/>
      <c r="D83" s="5"/>
      <c r="E83" s="5" t="s">
        <v>78</v>
      </c>
      <c r="F83" s="5"/>
      <c r="G83" s="5"/>
      <c r="H83" s="7"/>
      <c r="I83" s="76">
        <v>1815</v>
      </c>
      <c r="J83" s="77"/>
      <c r="K83" s="76"/>
      <c r="L83" s="76">
        <v>1815</v>
      </c>
      <c r="M83" s="77"/>
      <c r="N83" s="76"/>
      <c r="O83" s="78">
        <f t="shared" si="1"/>
        <v>0</v>
      </c>
      <c r="P83" s="10"/>
    </row>
    <row r="84" spans="1:16" s="14" customFormat="1" ht="24.75" customHeight="1" x14ac:dyDescent="0.15">
      <c r="A84" s="162"/>
      <c r="B84" s="165"/>
      <c r="C84" s="7"/>
      <c r="D84" s="5"/>
      <c r="E84" s="5" t="s">
        <v>79</v>
      </c>
      <c r="F84" s="5"/>
      <c r="G84" s="5"/>
      <c r="H84" s="7"/>
      <c r="I84" s="76">
        <v>500</v>
      </c>
      <c r="J84" s="77"/>
      <c r="K84" s="76"/>
      <c r="L84" s="76">
        <v>500</v>
      </c>
      <c r="M84" s="77"/>
      <c r="N84" s="76"/>
      <c r="O84" s="78">
        <f t="shared" si="1"/>
        <v>0</v>
      </c>
      <c r="P84" s="10"/>
    </row>
    <row r="85" spans="1:16" s="14" customFormat="1" ht="24.75" customHeight="1" x14ac:dyDescent="0.15">
      <c r="A85" s="162"/>
      <c r="B85" s="165"/>
      <c r="C85" s="7"/>
      <c r="D85" s="5"/>
      <c r="E85" s="5" t="s">
        <v>81</v>
      </c>
      <c r="F85" s="5"/>
      <c r="G85" s="5"/>
      <c r="H85" s="7"/>
      <c r="I85" s="76">
        <v>10000</v>
      </c>
      <c r="J85" s="77"/>
      <c r="K85" s="76"/>
      <c r="L85" s="76">
        <v>10000</v>
      </c>
      <c r="M85" s="77"/>
      <c r="N85" s="76"/>
      <c r="O85" s="78">
        <f t="shared" si="1"/>
        <v>0</v>
      </c>
      <c r="P85" s="10"/>
    </row>
    <row r="86" spans="1:16" s="14" customFormat="1" ht="24.75" customHeight="1" x14ac:dyDescent="0.15">
      <c r="A86" s="162"/>
      <c r="B86" s="165"/>
      <c r="C86" s="7"/>
      <c r="D86" s="5"/>
      <c r="E86" s="5" t="s">
        <v>82</v>
      </c>
      <c r="F86" s="5"/>
      <c r="G86" s="5"/>
      <c r="H86" s="7"/>
      <c r="I86" s="76">
        <v>1314</v>
      </c>
      <c r="J86" s="77"/>
      <c r="K86" s="76"/>
      <c r="L86" s="76">
        <v>1314</v>
      </c>
      <c r="M86" s="77"/>
      <c r="N86" s="76"/>
      <c r="O86" s="78">
        <f t="shared" si="1"/>
        <v>0</v>
      </c>
      <c r="P86" s="10"/>
    </row>
    <row r="87" spans="1:16" s="14" customFormat="1" ht="24.75" customHeight="1" x14ac:dyDescent="0.15">
      <c r="A87" s="162"/>
      <c r="B87" s="165"/>
      <c r="C87" s="7"/>
      <c r="D87" s="5"/>
      <c r="E87" s="5" t="s">
        <v>83</v>
      </c>
      <c r="F87" s="5"/>
      <c r="G87" s="5"/>
      <c r="H87" s="7"/>
      <c r="I87" s="76">
        <v>476</v>
      </c>
      <c r="J87" s="77"/>
      <c r="K87" s="76"/>
      <c r="L87" s="76">
        <v>476</v>
      </c>
      <c r="M87" s="77"/>
      <c r="N87" s="76"/>
      <c r="O87" s="78">
        <f t="shared" si="1"/>
        <v>0</v>
      </c>
      <c r="P87" s="10"/>
    </row>
    <row r="88" spans="1:16" s="14" customFormat="1" ht="24.75" customHeight="1" x14ac:dyDescent="0.15">
      <c r="A88" s="162"/>
      <c r="B88" s="165"/>
      <c r="C88" s="7"/>
      <c r="D88" s="5"/>
      <c r="E88" s="5" t="s">
        <v>84</v>
      </c>
      <c r="F88" s="5"/>
      <c r="G88" s="5"/>
      <c r="H88" s="7"/>
      <c r="I88" s="76">
        <v>800</v>
      </c>
      <c r="J88" s="77"/>
      <c r="K88" s="76"/>
      <c r="L88" s="76">
        <v>800</v>
      </c>
      <c r="M88" s="77"/>
      <c r="N88" s="76"/>
      <c r="O88" s="78">
        <f t="shared" si="1"/>
        <v>0</v>
      </c>
      <c r="P88" s="10"/>
    </row>
    <row r="89" spans="1:16" s="14" customFormat="1" ht="24.75" customHeight="1" x14ac:dyDescent="0.15">
      <c r="A89" s="162"/>
      <c r="B89" s="165"/>
      <c r="C89" s="7"/>
      <c r="D89" s="5"/>
      <c r="E89" s="5" t="s">
        <v>85</v>
      </c>
      <c r="F89" s="5"/>
      <c r="G89" s="5"/>
      <c r="H89" s="7"/>
      <c r="I89" s="76">
        <f>SUM(I90:I95)</f>
        <v>29142</v>
      </c>
      <c r="J89" s="77"/>
      <c r="K89" s="76"/>
      <c r="L89" s="76">
        <f>SUM(L90:L95)</f>
        <v>29142</v>
      </c>
      <c r="M89" s="77"/>
      <c r="N89" s="76"/>
      <c r="O89" s="78">
        <f t="shared" si="1"/>
        <v>0</v>
      </c>
      <c r="P89" s="10"/>
    </row>
    <row r="90" spans="1:16" s="14" customFormat="1" ht="24.75" customHeight="1" x14ac:dyDescent="0.15">
      <c r="A90" s="162"/>
      <c r="B90" s="165"/>
      <c r="C90" s="7"/>
      <c r="D90" s="5"/>
      <c r="E90" s="5"/>
      <c r="F90" s="5" t="s">
        <v>86</v>
      </c>
      <c r="G90" s="5"/>
      <c r="H90" s="7"/>
      <c r="I90" s="47">
        <v>19140</v>
      </c>
      <c r="J90" s="49"/>
      <c r="K90" s="47"/>
      <c r="L90" s="47">
        <v>19140</v>
      </c>
      <c r="M90" s="49"/>
      <c r="N90" s="47"/>
      <c r="O90" s="48">
        <f t="shared" si="1"/>
        <v>0</v>
      </c>
      <c r="P90" s="10"/>
    </row>
    <row r="91" spans="1:16" s="14" customFormat="1" ht="24.75" customHeight="1" x14ac:dyDescent="0.15">
      <c r="A91" s="162"/>
      <c r="B91" s="165"/>
      <c r="C91" s="7"/>
      <c r="D91" s="5"/>
      <c r="E91" s="5"/>
      <c r="F91" s="5" t="s">
        <v>87</v>
      </c>
      <c r="G91" s="5"/>
      <c r="H91" s="7"/>
      <c r="I91" s="47">
        <v>1450</v>
      </c>
      <c r="J91" s="49"/>
      <c r="K91" s="47"/>
      <c r="L91" s="47">
        <v>1450</v>
      </c>
      <c r="M91" s="49"/>
      <c r="N91" s="47"/>
      <c r="O91" s="48">
        <f t="shared" si="1"/>
        <v>0</v>
      </c>
      <c r="P91" s="10"/>
    </row>
    <row r="92" spans="1:16" s="14" customFormat="1" ht="24.75" customHeight="1" x14ac:dyDescent="0.15">
      <c r="A92" s="162"/>
      <c r="B92" s="165"/>
      <c r="C92" s="7"/>
      <c r="D92" s="5"/>
      <c r="E92" s="5"/>
      <c r="F92" s="5" t="s">
        <v>88</v>
      </c>
      <c r="G92" s="5"/>
      <c r="H92" s="7"/>
      <c r="I92" s="47">
        <v>1565</v>
      </c>
      <c r="J92" s="49"/>
      <c r="K92" s="47"/>
      <c r="L92" s="47">
        <v>1565</v>
      </c>
      <c r="M92" s="49"/>
      <c r="N92" s="47"/>
      <c r="O92" s="48">
        <f t="shared" si="1"/>
        <v>0</v>
      </c>
      <c r="P92" s="10"/>
    </row>
    <row r="93" spans="1:16" s="14" customFormat="1" ht="24.75" customHeight="1" x14ac:dyDescent="0.15">
      <c r="A93" s="162"/>
      <c r="B93" s="165"/>
      <c r="C93" s="7"/>
      <c r="D93" s="5"/>
      <c r="E93" s="5"/>
      <c r="F93" s="5" t="s">
        <v>131</v>
      </c>
      <c r="G93" s="5"/>
      <c r="H93" s="7"/>
      <c r="I93" s="47">
        <v>2534</v>
      </c>
      <c r="J93" s="49"/>
      <c r="K93" s="47"/>
      <c r="L93" s="47">
        <v>2534</v>
      </c>
      <c r="M93" s="49"/>
      <c r="N93" s="47"/>
      <c r="O93" s="48">
        <f t="shared" si="1"/>
        <v>0</v>
      </c>
      <c r="P93" s="10"/>
    </row>
    <row r="94" spans="1:16" s="14" customFormat="1" ht="24.75" customHeight="1" x14ac:dyDescent="0.15">
      <c r="A94" s="162"/>
      <c r="B94" s="165"/>
      <c r="C94" s="7"/>
      <c r="D94" s="5"/>
      <c r="E94" s="5"/>
      <c r="F94" s="5" t="s">
        <v>166</v>
      </c>
      <c r="G94" s="5"/>
      <c r="H94" s="7"/>
      <c r="I94" s="47">
        <v>2400</v>
      </c>
      <c r="J94" s="49"/>
      <c r="K94" s="47"/>
      <c r="L94" s="47">
        <v>2400</v>
      </c>
      <c r="M94" s="49"/>
      <c r="N94" s="47"/>
      <c r="O94" s="48">
        <f t="shared" si="1"/>
        <v>0</v>
      </c>
      <c r="P94" s="10"/>
    </row>
    <row r="95" spans="1:16" s="14" customFormat="1" ht="24.75" customHeight="1" x14ac:dyDescent="0.15">
      <c r="A95" s="162"/>
      <c r="B95" s="165"/>
      <c r="C95" s="7"/>
      <c r="D95" s="5"/>
      <c r="E95" s="5"/>
      <c r="F95" s="5" t="s">
        <v>89</v>
      </c>
      <c r="G95" s="5"/>
      <c r="H95" s="7"/>
      <c r="I95" s="47">
        <v>2053</v>
      </c>
      <c r="J95" s="49"/>
      <c r="K95" s="47"/>
      <c r="L95" s="47">
        <v>2053</v>
      </c>
      <c r="M95" s="49"/>
      <c r="N95" s="47"/>
      <c r="O95" s="48">
        <f t="shared" si="1"/>
        <v>0</v>
      </c>
      <c r="P95" s="10"/>
    </row>
    <row r="96" spans="1:16" s="14" customFormat="1" ht="24.75" customHeight="1" x14ac:dyDescent="0.15">
      <c r="A96" s="162"/>
      <c r="B96" s="165"/>
      <c r="C96" s="7"/>
      <c r="D96" s="5"/>
      <c r="E96" s="5" t="s">
        <v>90</v>
      </c>
      <c r="F96" s="5"/>
      <c r="G96" s="5"/>
      <c r="H96" s="7"/>
      <c r="I96" s="76">
        <v>890</v>
      </c>
      <c r="J96" s="77"/>
      <c r="K96" s="76"/>
      <c r="L96" s="76">
        <v>890</v>
      </c>
      <c r="M96" s="77"/>
      <c r="N96" s="76"/>
      <c r="O96" s="78">
        <f t="shared" si="1"/>
        <v>0</v>
      </c>
      <c r="P96" s="10"/>
    </row>
    <row r="97" spans="1:16" s="14" customFormat="1" ht="24.75" customHeight="1" x14ac:dyDescent="0.15">
      <c r="A97" s="162"/>
      <c r="B97" s="165"/>
      <c r="C97" s="7"/>
      <c r="D97" s="5"/>
      <c r="E97" s="5" t="s">
        <v>69</v>
      </c>
      <c r="F97" s="5"/>
      <c r="G97" s="5"/>
      <c r="H97" s="7"/>
      <c r="I97" s="76">
        <v>2700</v>
      </c>
      <c r="J97" s="77"/>
      <c r="K97" s="76"/>
      <c r="L97" s="76">
        <v>2700</v>
      </c>
      <c r="M97" s="77"/>
      <c r="N97" s="76"/>
      <c r="O97" s="78">
        <f t="shared" si="1"/>
        <v>0</v>
      </c>
      <c r="P97" s="10"/>
    </row>
    <row r="98" spans="1:16" s="14" customFormat="1" ht="24.75" customHeight="1" x14ac:dyDescent="0.15">
      <c r="A98" s="162"/>
      <c r="B98" s="165"/>
      <c r="C98" s="7"/>
      <c r="D98" s="5"/>
      <c r="E98" s="5" t="s">
        <v>70</v>
      </c>
      <c r="F98" s="5"/>
      <c r="G98" s="5"/>
      <c r="H98" s="7"/>
      <c r="I98" s="76">
        <v>0</v>
      </c>
      <c r="J98" s="77"/>
      <c r="K98" s="76"/>
      <c r="L98" s="76">
        <v>0</v>
      </c>
      <c r="M98" s="77"/>
      <c r="N98" s="76"/>
      <c r="O98" s="78">
        <f t="shared" si="1"/>
        <v>0</v>
      </c>
      <c r="P98" s="10"/>
    </row>
    <row r="99" spans="1:16" s="14" customFormat="1" ht="24.75" customHeight="1" x14ac:dyDescent="0.15">
      <c r="A99" s="162"/>
      <c r="B99" s="165"/>
      <c r="C99" s="7"/>
      <c r="D99" s="5"/>
      <c r="E99" s="5" t="s">
        <v>91</v>
      </c>
      <c r="F99" s="5"/>
      <c r="G99" s="5"/>
      <c r="H99" s="7"/>
      <c r="I99" s="76">
        <v>40</v>
      </c>
      <c r="J99" s="77"/>
      <c r="K99" s="76"/>
      <c r="L99" s="76">
        <v>0</v>
      </c>
      <c r="M99" s="77"/>
      <c r="N99" s="76"/>
      <c r="O99" s="78">
        <f t="shared" si="1"/>
        <v>-40</v>
      </c>
      <c r="P99" s="10"/>
    </row>
    <row r="100" spans="1:16" s="14" customFormat="1" ht="24.75" customHeight="1" x14ac:dyDescent="0.15">
      <c r="A100" s="162"/>
      <c r="B100" s="165"/>
      <c r="C100" s="7"/>
      <c r="D100" s="5"/>
      <c r="E100" s="5" t="s">
        <v>92</v>
      </c>
      <c r="F100" s="5"/>
      <c r="G100" s="5"/>
      <c r="H100" s="7"/>
      <c r="I100" s="76">
        <v>300</v>
      </c>
      <c r="J100" s="77"/>
      <c r="K100" s="76"/>
      <c r="L100" s="76">
        <v>300</v>
      </c>
      <c r="M100" s="77"/>
      <c r="N100" s="76"/>
      <c r="O100" s="78">
        <f t="shared" si="1"/>
        <v>0</v>
      </c>
      <c r="P100" s="10"/>
    </row>
    <row r="101" spans="1:16" s="14" customFormat="1" ht="24.75" customHeight="1" x14ac:dyDescent="0.15">
      <c r="A101" s="162"/>
      <c r="B101" s="165"/>
      <c r="C101" s="7"/>
      <c r="D101" s="5"/>
      <c r="E101" s="5" t="s">
        <v>93</v>
      </c>
      <c r="F101" s="5"/>
      <c r="G101" s="5"/>
      <c r="H101" s="7"/>
      <c r="I101" s="76">
        <v>1500</v>
      </c>
      <c r="J101" s="77"/>
      <c r="K101" s="76"/>
      <c r="L101" s="76">
        <v>1500</v>
      </c>
      <c r="M101" s="77"/>
      <c r="N101" s="76"/>
      <c r="O101" s="78">
        <f t="shared" si="1"/>
        <v>0</v>
      </c>
      <c r="P101" s="10"/>
    </row>
    <row r="102" spans="1:16" s="14" customFormat="1" ht="24.75" customHeight="1" x14ac:dyDescent="0.15">
      <c r="A102" s="162"/>
      <c r="B102" s="165"/>
      <c r="C102" s="7"/>
      <c r="D102" s="5"/>
      <c r="E102" s="5" t="s">
        <v>94</v>
      </c>
      <c r="F102" s="5"/>
      <c r="G102" s="5"/>
      <c r="H102" s="7"/>
      <c r="I102" s="76">
        <v>1400</v>
      </c>
      <c r="J102" s="77"/>
      <c r="K102" s="76"/>
      <c r="L102" s="76">
        <v>1400</v>
      </c>
      <c r="M102" s="77"/>
      <c r="N102" s="76"/>
      <c r="O102" s="78">
        <f t="shared" si="1"/>
        <v>0</v>
      </c>
      <c r="P102" s="10"/>
    </row>
    <row r="103" spans="1:16" s="14" customFormat="1" ht="24.75" customHeight="1" x14ac:dyDescent="0.15">
      <c r="A103" s="162"/>
      <c r="B103" s="165"/>
      <c r="C103" s="7"/>
      <c r="D103" s="5"/>
      <c r="E103" s="5" t="s">
        <v>95</v>
      </c>
      <c r="F103" s="5"/>
      <c r="G103" s="5"/>
      <c r="H103" s="7"/>
      <c r="I103" s="76">
        <v>800</v>
      </c>
      <c r="J103" s="77"/>
      <c r="K103" s="76"/>
      <c r="L103" s="76">
        <v>800</v>
      </c>
      <c r="M103" s="77"/>
      <c r="N103" s="76"/>
      <c r="O103" s="78">
        <f t="shared" si="1"/>
        <v>0</v>
      </c>
      <c r="P103" s="10"/>
    </row>
    <row r="104" spans="1:16" s="14" customFormat="1" ht="24.75" customHeight="1" x14ac:dyDescent="0.15">
      <c r="A104" s="162"/>
      <c r="B104" s="165"/>
      <c r="C104" s="7"/>
      <c r="D104" s="5"/>
      <c r="E104" s="5" t="s">
        <v>146</v>
      </c>
      <c r="F104" s="5"/>
      <c r="G104" s="5"/>
      <c r="H104" s="7"/>
      <c r="I104" s="76">
        <v>100</v>
      </c>
      <c r="J104" s="77"/>
      <c r="K104" s="76"/>
      <c r="L104" s="76">
        <v>100</v>
      </c>
      <c r="M104" s="77"/>
      <c r="N104" s="76"/>
      <c r="O104" s="78">
        <f t="shared" si="1"/>
        <v>0</v>
      </c>
      <c r="P104" s="10"/>
    </row>
    <row r="105" spans="1:16" s="14" customFormat="1" ht="24.75" customHeight="1" x14ac:dyDescent="0.15">
      <c r="A105" s="163"/>
      <c r="B105" s="166"/>
      <c r="C105" s="29"/>
      <c r="D105" s="28"/>
      <c r="E105" s="28" t="s">
        <v>34</v>
      </c>
      <c r="F105" s="28"/>
      <c r="G105" s="28"/>
      <c r="H105" s="29"/>
      <c r="I105" s="122">
        <v>258</v>
      </c>
      <c r="J105" s="123"/>
      <c r="K105" s="122"/>
      <c r="L105" s="122">
        <v>258</v>
      </c>
      <c r="M105" s="123"/>
      <c r="N105" s="122"/>
      <c r="O105" s="115">
        <f t="shared" si="1"/>
        <v>0</v>
      </c>
      <c r="P105" s="33"/>
    </row>
    <row r="106" spans="1:16" s="14" customFormat="1" ht="24.75" customHeight="1" x14ac:dyDescent="0.15">
      <c r="A106" s="161" t="s">
        <v>129</v>
      </c>
      <c r="B106" s="164" t="s">
        <v>161</v>
      </c>
      <c r="C106" s="29"/>
      <c r="D106" s="28" t="s">
        <v>28</v>
      </c>
      <c r="E106" s="28"/>
      <c r="F106" s="28"/>
      <c r="G106" s="33"/>
      <c r="H106" s="29"/>
      <c r="I106" s="32">
        <v>680</v>
      </c>
      <c r="J106" s="31"/>
      <c r="K106" s="30"/>
      <c r="L106" s="32">
        <v>680</v>
      </c>
      <c r="M106" s="31"/>
      <c r="N106" s="30"/>
      <c r="O106" s="9">
        <f t="shared" si="1"/>
        <v>0</v>
      </c>
      <c r="P106" s="33"/>
    </row>
    <row r="107" spans="1:16" s="14" customFormat="1" ht="24.75" customHeight="1" x14ac:dyDescent="0.15">
      <c r="A107" s="162"/>
      <c r="B107" s="165"/>
      <c r="C107" s="46"/>
      <c r="D107" s="42" t="s">
        <v>96</v>
      </c>
      <c r="E107" s="5"/>
      <c r="F107" s="42"/>
      <c r="G107" s="38"/>
      <c r="H107" s="46"/>
      <c r="I107" s="37">
        <v>0</v>
      </c>
      <c r="J107" s="36"/>
      <c r="K107" s="34"/>
      <c r="L107" s="37">
        <v>0</v>
      </c>
      <c r="M107" s="36"/>
      <c r="N107" s="34"/>
      <c r="O107" s="23">
        <f t="shared" si="1"/>
        <v>0</v>
      </c>
      <c r="P107" s="38"/>
    </row>
    <row r="108" spans="1:16" s="14" customFormat="1" ht="24.75" customHeight="1" x14ac:dyDescent="0.15">
      <c r="A108" s="162"/>
      <c r="B108" s="165"/>
      <c r="C108" s="22"/>
      <c r="D108" s="21" t="s">
        <v>97</v>
      </c>
      <c r="E108" s="21"/>
      <c r="F108" s="21"/>
      <c r="G108" s="21"/>
      <c r="H108" s="22"/>
      <c r="I108" s="25">
        <f>SUM(I109:I110)</f>
        <v>1851</v>
      </c>
      <c r="J108" s="24"/>
      <c r="K108" s="25"/>
      <c r="L108" s="25">
        <f>SUM(L109:L110)</f>
        <v>1851</v>
      </c>
      <c r="M108" s="24"/>
      <c r="N108" s="25"/>
      <c r="O108" s="23">
        <f t="shared" si="1"/>
        <v>0</v>
      </c>
      <c r="P108" s="26"/>
    </row>
    <row r="109" spans="1:16" s="14" customFormat="1" ht="24.75" customHeight="1" x14ac:dyDescent="0.15">
      <c r="A109" s="162"/>
      <c r="B109" s="165"/>
      <c r="C109" s="5"/>
      <c r="D109" s="151"/>
      <c r="E109" s="5" t="s">
        <v>98</v>
      </c>
      <c r="F109" s="5"/>
      <c r="G109" s="10"/>
      <c r="H109" s="7"/>
      <c r="I109" s="78">
        <v>1851</v>
      </c>
      <c r="J109" s="77"/>
      <c r="K109" s="76"/>
      <c r="L109" s="78">
        <v>1851</v>
      </c>
      <c r="M109" s="77"/>
      <c r="N109" s="76"/>
      <c r="O109" s="78">
        <f t="shared" si="1"/>
        <v>0</v>
      </c>
      <c r="P109" s="10"/>
    </row>
    <row r="110" spans="1:16" s="14" customFormat="1" ht="24.75" customHeight="1" x14ac:dyDescent="0.15">
      <c r="A110" s="162"/>
      <c r="B110" s="165"/>
      <c r="C110" s="28"/>
      <c r="D110" s="152"/>
      <c r="E110" s="152" t="s">
        <v>34</v>
      </c>
      <c r="F110" s="152"/>
      <c r="G110" s="152"/>
      <c r="H110" s="29"/>
      <c r="I110" s="115">
        <v>0</v>
      </c>
      <c r="J110" s="123"/>
      <c r="K110" s="122"/>
      <c r="L110" s="115">
        <v>0</v>
      </c>
      <c r="M110" s="123"/>
      <c r="N110" s="122"/>
      <c r="O110" s="115">
        <f t="shared" si="1"/>
        <v>0</v>
      </c>
      <c r="P110" s="33"/>
    </row>
    <row r="111" spans="1:16" s="14" customFormat="1" ht="24.75" customHeight="1" x14ac:dyDescent="0.15">
      <c r="A111" s="162"/>
      <c r="B111" s="165"/>
      <c r="C111" s="22"/>
      <c r="D111" s="21" t="s">
        <v>99</v>
      </c>
      <c r="E111" s="21"/>
      <c r="F111" s="119"/>
      <c r="G111" s="120"/>
      <c r="H111" s="121"/>
      <c r="I111" s="25">
        <f>SUM(I112:I113)</f>
        <v>6008</v>
      </c>
      <c r="J111" s="24"/>
      <c r="K111" s="25"/>
      <c r="L111" s="25">
        <v>0</v>
      </c>
      <c r="M111" s="24"/>
      <c r="N111" s="25"/>
      <c r="O111" s="23">
        <f t="shared" si="1"/>
        <v>-6008</v>
      </c>
      <c r="P111" s="26"/>
    </row>
    <row r="112" spans="1:16" s="14" customFormat="1" ht="24.75" customHeight="1" x14ac:dyDescent="0.15">
      <c r="A112" s="162"/>
      <c r="B112" s="165"/>
      <c r="C112" s="7"/>
      <c r="D112" s="5"/>
      <c r="E112" s="5" t="s">
        <v>100</v>
      </c>
      <c r="F112" s="11"/>
      <c r="G112" s="12"/>
      <c r="H112" s="13"/>
      <c r="I112" s="76">
        <v>6008</v>
      </c>
      <c r="J112" s="77"/>
      <c r="K112" s="76"/>
      <c r="L112" s="76">
        <v>0</v>
      </c>
      <c r="M112" s="77"/>
      <c r="N112" s="76"/>
      <c r="O112" s="78">
        <f t="shared" si="1"/>
        <v>-6008</v>
      </c>
      <c r="P112" s="10"/>
    </row>
    <row r="113" spans="1:16" s="14" customFormat="1" ht="24.75" customHeight="1" x14ac:dyDescent="0.15">
      <c r="A113" s="162"/>
      <c r="B113" s="165"/>
      <c r="C113" s="7"/>
      <c r="D113" s="5"/>
      <c r="E113" s="5" t="s">
        <v>101</v>
      </c>
      <c r="F113" s="11"/>
      <c r="G113" s="12"/>
      <c r="H113" s="13"/>
      <c r="I113" s="76">
        <f>SUM(I114)</f>
        <v>0</v>
      </c>
      <c r="J113" s="77"/>
      <c r="K113" s="76"/>
      <c r="L113" s="76">
        <v>0</v>
      </c>
      <c r="M113" s="77"/>
      <c r="N113" s="76"/>
      <c r="O113" s="78">
        <f t="shared" si="1"/>
        <v>0</v>
      </c>
      <c r="P113" s="10"/>
    </row>
    <row r="114" spans="1:16" s="14" customFormat="1" ht="24.75" customHeight="1" x14ac:dyDescent="0.15">
      <c r="A114" s="162"/>
      <c r="B114" s="165"/>
      <c r="C114" s="29"/>
      <c r="D114" s="28"/>
      <c r="E114" s="28"/>
      <c r="F114" s="28" t="s">
        <v>102</v>
      </c>
      <c r="G114" s="17"/>
      <c r="H114" s="65"/>
      <c r="I114" s="83">
        <v>0</v>
      </c>
      <c r="J114" s="82"/>
      <c r="K114" s="83"/>
      <c r="L114" s="83">
        <v>0</v>
      </c>
      <c r="M114" s="40"/>
      <c r="N114" s="39"/>
      <c r="O114" s="80">
        <f t="shared" si="1"/>
        <v>0</v>
      </c>
      <c r="P114" s="33"/>
    </row>
    <row r="115" spans="1:16" s="14" customFormat="1" ht="24.75" customHeight="1" x14ac:dyDescent="0.15">
      <c r="A115" s="162"/>
      <c r="B115" s="165"/>
      <c r="C115" s="5"/>
      <c r="D115" s="28"/>
      <c r="E115" s="28" t="s">
        <v>33</v>
      </c>
      <c r="F115" s="28"/>
      <c r="G115" s="33"/>
      <c r="H115" s="7"/>
      <c r="I115" s="9">
        <v>0</v>
      </c>
      <c r="J115" s="77"/>
      <c r="K115" s="76"/>
      <c r="L115" s="78">
        <v>0</v>
      </c>
      <c r="M115" s="77"/>
      <c r="N115" s="76"/>
      <c r="O115" s="78">
        <f t="shared" si="1"/>
        <v>0</v>
      </c>
      <c r="P115" s="10"/>
    </row>
    <row r="116" spans="1:16" s="14" customFormat="1" ht="24.75" customHeight="1" x14ac:dyDescent="0.15">
      <c r="A116" s="162"/>
      <c r="B116" s="166"/>
      <c r="C116" s="170" t="s">
        <v>136</v>
      </c>
      <c r="D116" s="171"/>
      <c r="E116" s="171"/>
      <c r="F116" s="171"/>
      <c r="G116" s="181"/>
      <c r="H116" s="149"/>
      <c r="I116" s="66">
        <f>SUM(I55+I63+I78+I106+I107+I108+I111+I115)</f>
        <v>420239</v>
      </c>
      <c r="J116" s="66"/>
      <c r="K116" s="67"/>
      <c r="L116" s="66">
        <f>SUM(L55+L63+L78+L106+L107+L108+L111+L115)</f>
        <v>414372</v>
      </c>
      <c r="M116" s="68"/>
      <c r="N116" s="66"/>
      <c r="O116" s="74">
        <f t="shared" si="1"/>
        <v>-5867</v>
      </c>
      <c r="P116" s="69"/>
    </row>
    <row r="117" spans="1:16" s="14" customFormat="1" ht="24.75" customHeight="1" x14ac:dyDescent="0.15">
      <c r="A117" s="163"/>
      <c r="B117" s="56" t="s">
        <v>137</v>
      </c>
      <c r="C117" s="57"/>
      <c r="D117" s="57"/>
      <c r="E117" s="57"/>
      <c r="F117" s="57"/>
      <c r="G117" s="54"/>
      <c r="H117" s="150"/>
      <c r="I117" s="50">
        <f>SUM(I54-I116)</f>
        <v>-16671</v>
      </c>
      <c r="J117" s="50">
        <f>SUM(J54-J116)</f>
        <v>0</v>
      </c>
      <c r="K117" s="52">
        <f>SUM(K54-K116)</f>
        <v>0</v>
      </c>
      <c r="L117" s="50">
        <f>SUM(L54-L116)</f>
        <v>-25496</v>
      </c>
      <c r="M117" s="53"/>
      <c r="N117" s="50"/>
      <c r="O117" s="75">
        <f t="shared" si="1"/>
        <v>-8825</v>
      </c>
      <c r="P117" s="54"/>
    </row>
    <row r="118" spans="1:16" s="14" customFormat="1" ht="24.75" customHeight="1" x14ac:dyDescent="0.15">
      <c r="A118" s="164" t="s">
        <v>130</v>
      </c>
      <c r="B118" s="164" t="s">
        <v>162</v>
      </c>
      <c r="C118" s="22"/>
      <c r="D118" s="21" t="s">
        <v>4</v>
      </c>
      <c r="E118" s="21"/>
      <c r="F118" s="21"/>
      <c r="G118" s="21"/>
      <c r="H118" s="22"/>
      <c r="I118" s="23">
        <f>SUM(I119:I120)</f>
        <v>0</v>
      </c>
      <c r="J118" s="24"/>
      <c r="K118" s="25"/>
      <c r="L118" s="25">
        <f>SUM(L119:L120)</f>
        <v>0</v>
      </c>
      <c r="M118" s="24"/>
      <c r="N118" s="25"/>
      <c r="O118" s="23">
        <f t="shared" si="1"/>
        <v>0</v>
      </c>
      <c r="P118" s="26"/>
    </row>
    <row r="119" spans="1:16" s="14" customFormat="1" ht="24.75" customHeight="1" x14ac:dyDescent="0.15">
      <c r="A119" s="165"/>
      <c r="B119" s="165"/>
      <c r="C119" s="7"/>
      <c r="D119" s="5"/>
      <c r="E119" s="5" t="s">
        <v>4</v>
      </c>
      <c r="F119" s="5"/>
      <c r="G119" s="5"/>
      <c r="H119" s="7"/>
      <c r="I119" s="78">
        <v>0</v>
      </c>
      <c r="J119" s="77"/>
      <c r="K119" s="76"/>
      <c r="L119" s="76">
        <v>0</v>
      </c>
      <c r="M119" s="77"/>
      <c r="N119" s="76"/>
      <c r="O119" s="78">
        <f t="shared" si="1"/>
        <v>0</v>
      </c>
      <c r="P119" s="10"/>
    </row>
    <row r="120" spans="1:16" s="14" customFormat="1" ht="24.75" customHeight="1" x14ac:dyDescent="0.15">
      <c r="A120" s="165"/>
      <c r="B120" s="165"/>
      <c r="C120" s="7"/>
      <c r="D120" s="5"/>
      <c r="E120" s="12" t="s">
        <v>151</v>
      </c>
      <c r="F120" s="5"/>
      <c r="G120" s="5"/>
      <c r="H120" s="7"/>
      <c r="I120" s="115">
        <v>0</v>
      </c>
      <c r="J120" s="77"/>
      <c r="K120" s="76"/>
      <c r="L120" s="76">
        <v>0</v>
      </c>
      <c r="M120" s="77"/>
      <c r="N120" s="76"/>
      <c r="O120" s="115">
        <f t="shared" si="1"/>
        <v>0</v>
      </c>
      <c r="P120" s="10"/>
    </row>
    <row r="121" spans="1:16" s="14" customFormat="1" ht="24.75" customHeight="1" x14ac:dyDescent="0.15">
      <c r="A121" s="165"/>
      <c r="B121" s="165"/>
      <c r="C121" s="22"/>
      <c r="D121" s="21" t="s">
        <v>103</v>
      </c>
      <c r="E121" s="21"/>
      <c r="F121" s="21"/>
      <c r="G121" s="21"/>
      <c r="H121" s="22"/>
      <c r="I121" s="23">
        <v>0</v>
      </c>
      <c r="J121" s="24"/>
      <c r="K121" s="25"/>
      <c r="L121" s="25">
        <v>0</v>
      </c>
      <c r="M121" s="24"/>
      <c r="N121" s="25"/>
      <c r="O121" s="23">
        <f t="shared" si="1"/>
        <v>0</v>
      </c>
      <c r="P121" s="26"/>
    </row>
    <row r="122" spans="1:16" s="14" customFormat="1" ht="24.75" customHeight="1" x14ac:dyDescent="0.15">
      <c r="A122" s="165"/>
      <c r="B122" s="165"/>
      <c r="C122" s="7"/>
      <c r="D122" s="5"/>
      <c r="E122" s="5" t="s">
        <v>103</v>
      </c>
      <c r="F122" s="5"/>
      <c r="G122" s="5"/>
      <c r="H122" s="7"/>
      <c r="I122" s="78">
        <v>0</v>
      </c>
      <c r="J122" s="77"/>
      <c r="K122" s="76"/>
      <c r="L122" s="76">
        <v>0</v>
      </c>
      <c r="M122" s="77"/>
      <c r="N122" s="76"/>
      <c r="O122" s="78">
        <f t="shared" si="1"/>
        <v>0</v>
      </c>
      <c r="P122" s="10"/>
    </row>
    <row r="123" spans="1:16" s="14" customFormat="1" ht="24.75" customHeight="1" x14ac:dyDescent="0.15">
      <c r="A123" s="165"/>
      <c r="B123" s="165"/>
      <c r="C123" s="7"/>
      <c r="D123" s="5"/>
      <c r="E123" s="12" t="s">
        <v>104</v>
      </c>
      <c r="F123" s="5"/>
      <c r="G123" s="5"/>
      <c r="H123" s="7"/>
      <c r="I123" s="115">
        <v>0</v>
      </c>
      <c r="J123" s="77"/>
      <c r="K123" s="76"/>
      <c r="L123" s="76">
        <v>0</v>
      </c>
      <c r="M123" s="77"/>
      <c r="N123" s="76"/>
      <c r="O123" s="115">
        <f t="shared" si="1"/>
        <v>0</v>
      </c>
      <c r="P123" s="10"/>
    </row>
    <row r="124" spans="1:16" s="14" customFormat="1" ht="24.75" customHeight="1" x14ac:dyDescent="0.15">
      <c r="A124" s="165"/>
      <c r="B124" s="165"/>
      <c r="C124" s="46"/>
      <c r="D124" s="42" t="s">
        <v>105</v>
      </c>
      <c r="E124" s="42"/>
      <c r="F124" s="42"/>
      <c r="G124" s="42"/>
      <c r="H124" s="46"/>
      <c r="I124" s="23">
        <v>0</v>
      </c>
      <c r="J124" s="36"/>
      <c r="K124" s="34"/>
      <c r="L124" s="34">
        <v>0</v>
      </c>
      <c r="M124" s="36"/>
      <c r="N124" s="34"/>
      <c r="O124" s="23">
        <f t="shared" si="1"/>
        <v>0</v>
      </c>
      <c r="P124" s="38"/>
    </row>
    <row r="125" spans="1:16" s="14" customFormat="1" ht="24.75" customHeight="1" x14ac:dyDescent="0.15">
      <c r="A125" s="165"/>
      <c r="B125" s="165"/>
      <c r="C125" s="22"/>
      <c r="D125" s="21" t="s">
        <v>5</v>
      </c>
      <c r="E125" s="21"/>
      <c r="F125" s="21"/>
      <c r="G125" s="21"/>
      <c r="H125" s="22"/>
      <c r="I125" s="23">
        <v>0</v>
      </c>
      <c r="J125" s="24"/>
      <c r="K125" s="25"/>
      <c r="L125" s="25">
        <v>0</v>
      </c>
      <c r="M125" s="24"/>
      <c r="N125" s="25"/>
      <c r="O125" s="23">
        <f t="shared" si="1"/>
        <v>0</v>
      </c>
      <c r="P125" s="26"/>
    </row>
    <row r="126" spans="1:16" s="14" customFormat="1" ht="24.75" customHeight="1" x14ac:dyDescent="0.15">
      <c r="A126" s="165"/>
      <c r="B126" s="165"/>
      <c r="C126" s="7"/>
      <c r="D126" s="5"/>
      <c r="E126" s="5" t="s">
        <v>106</v>
      </c>
      <c r="F126" s="5"/>
      <c r="G126" s="5"/>
      <c r="H126" s="7"/>
      <c r="I126" s="78">
        <v>0</v>
      </c>
      <c r="J126" s="77"/>
      <c r="K126" s="76"/>
      <c r="L126" s="76">
        <v>0</v>
      </c>
      <c r="M126" s="77"/>
      <c r="N126" s="76"/>
      <c r="O126" s="78">
        <f t="shared" si="1"/>
        <v>0</v>
      </c>
      <c r="P126" s="10"/>
    </row>
    <row r="127" spans="1:16" s="14" customFormat="1" ht="24.75" customHeight="1" x14ac:dyDescent="0.15">
      <c r="A127" s="165"/>
      <c r="B127" s="165"/>
      <c r="C127" s="7"/>
      <c r="D127" s="5"/>
      <c r="E127" s="5" t="s">
        <v>6</v>
      </c>
      <c r="F127" s="5"/>
      <c r="G127" s="5"/>
      <c r="H127" s="7"/>
      <c r="I127" s="115">
        <v>0</v>
      </c>
      <c r="J127" s="77"/>
      <c r="K127" s="76"/>
      <c r="L127" s="76">
        <v>0</v>
      </c>
      <c r="M127" s="77"/>
      <c r="N127" s="76"/>
      <c r="O127" s="115">
        <f t="shared" si="1"/>
        <v>0</v>
      </c>
      <c r="P127" s="10"/>
    </row>
    <row r="128" spans="1:16" s="14" customFormat="1" ht="24.75" customHeight="1" x14ac:dyDescent="0.15">
      <c r="A128" s="165"/>
      <c r="B128" s="165"/>
      <c r="C128" s="22"/>
      <c r="D128" s="21" t="s">
        <v>107</v>
      </c>
      <c r="E128" s="21"/>
      <c r="F128" s="21"/>
      <c r="G128" s="21"/>
      <c r="H128" s="22"/>
      <c r="I128" s="23">
        <v>0</v>
      </c>
      <c r="J128" s="24"/>
      <c r="K128" s="25"/>
      <c r="L128" s="25">
        <v>0</v>
      </c>
      <c r="M128" s="24"/>
      <c r="N128" s="25"/>
      <c r="O128" s="23">
        <f t="shared" si="1"/>
        <v>0</v>
      </c>
      <c r="P128" s="26"/>
    </row>
    <row r="129" spans="1:16" s="14" customFormat="1" ht="24.75" customHeight="1" x14ac:dyDescent="0.15">
      <c r="A129" s="165"/>
      <c r="B129" s="165"/>
      <c r="C129" s="7"/>
      <c r="D129" s="5"/>
      <c r="E129" s="5" t="s">
        <v>107</v>
      </c>
      <c r="F129" s="5"/>
      <c r="G129" s="5"/>
      <c r="H129" s="7"/>
      <c r="I129" s="78">
        <v>0</v>
      </c>
      <c r="J129" s="77"/>
      <c r="K129" s="76"/>
      <c r="L129" s="76">
        <v>0</v>
      </c>
      <c r="M129" s="77"/>
      <c r="N129" s="76"/>
      <c r="O129" s="78">
        <f t="shared" si="1"/>
        <v>0</v>
      </c>
      <c r="P129" s="10"/>
    </row>
    <row r="130" spans="1:16" s="14" customFormat="1" ht="24.75" customHeight="1" x14ac:dyDescent="0.15">
      <c r="A130" s="165"/>
      <c r="B130" s="166"/>
      <c r="C130" s="170" t="s">
        <v>138</v>
      </c>
      <c r="D130" s="171"/>
      <c r="E130" s="171"/>
      <c r="F130" s="171"/>
      <c r="G130" s="171"/>
      <c r="H130" s="148"/>
      <c r="I130" s="74">
        <f>SUM(I118+I121+I124+I125+I128)</f>
        <v>0</v>
      </c>
      <c r="J130" s="68"/>
      <c r="K130" s="66"/>
      <c r="L130" s="66">
        <f>SUM(L118+L121+L124+L125+L128)</f>
        <v>0</v>
      </c>
      <c r="M130" s="68"/>
      <c r="N130" s="66"/>
      <c r="O130" s="74">
        <f t="shared" si="1"/>
        <v>0</v>
      </c>
      <c r="P130" s="69"/>
    </row>
    <row r="131" spans="1:16" s="14" customFormat="1" ht="24.75" customHeight="1" x14ac:dyDescent="0.15">
      <c r="A131" s="165"/>
      <c r="B131" s="164" t="s">
        <v>163</v>
      </c>
      <c r="C131" s="46"/>
      <c r="D131" s="42" t="s">
        <v>108</v>
      </c>
      <c r="E131" s="42"/>
      <c r="F131" s="42"/>
      <c r="G131" s="42"/>
      <c r="H131" s="46"/>
      <c r="I131" s="23">
        <v>0</v>
      </c>
      <c r="J131" s="36"/>
      <c r="K131" s="34"/>
      <c r="L131" s="34">
        <v>0</v>
      </c>
      <c r="M131" s="36"/>
      <c r="N131" s="34"/>
      <c r="O131" s="23">
        <f t="shared" si="1"/>
        <v>0</v>
      </c>
      <c r="P131" s="38"/>
    </row>
    <row r="132" spans="1:16" s="14" customFormat="1" ht="24.75" customHeight="1" x14ac:dyDescent="0.15">
      <c r="A132" s="165"/>
      <c r="B132" s="165"/>
      <c r="C132" s="22"/>
      <c r="D132" s="21" t="s">
        <v>7</v>
      </c>
      <c r="E132" s="21"/>
      <c r="F132" s="21"/>
      <c r="G132" s="21"/>
      <c r="H132" s="7"/>
      <c r="I132" s="23">
        <f>SUM(I133:I135)</f>
        <v>28665</v>
      </c>
      <c r="J132" s="8"/>
      <c r="K132" s="25"/>
      <c r="L132" s="25">
        <f>SUM(L133:L135)</f>
        <v>24100</v>
      </c>
      <c r="M132" s="24"/>
      <c r="N132" s="25"/>
      <c r="O132" s="23">
        <f t="shared" si="1"/>
        <v>-4565</v>
      </c>
      <c r="P132" s="26"/>
    </row>
    <row r="133" spans="1:16" s="14" customFormat="1" ht="24.75" customHeight="1" x14ac:dyDescent="0.15">
      <c r="A133" s="165"/>
      <c r="B133" s="165"/>
      <c r="C133" s="5"/>
      <c r="D133" s="5"/>
      <c r="E133" s="5" t="s">
        <v>8</v>
      </c>
      <c r="F133" s="5"/>
      <c r="G133" s="5"/>
      <c r="H133" s="7"/>
      <c r="I133" s="78">
        <v>21773</v>
      </c>
      <c r="J133" s="77"/>
      <c r="K133" s="76"/>
      <c r="L133" s="76">
        <v>13000</v>
      </c>
      <c r="M133" s="77"/>
      <c r="N133" s="76"/>
      <c r="O133" s="78">
        <f t="shared" si="1"/>
        <v>-8773</v>
      </c>
      <c r="P133" s="84"/>
    </row>
    <row r="134" spans="1:16" s="14" customFormat="1" ht="24.75" customHeight="1" x14ac:dyDescent="0.15">
      <c r="A134" s="165"/>
      <c r="B134" s="165"/>
      <c r="C134" s="5"/>
      <c r="D134" s="5"/>
      <c r="E134" s="5" t="s">
        <v>20</v>
      </c>
      <c r="F134" s="5"/>
      <c r="G134" s="5"/>
      <c r="H134" s="7"/>
      <c r="I134" s="78">
        <v>6892</v>
      </c>
      <c r="J134" s="77"/>
      <c r="K134" s="76"/>
      <c r="L134" s="76">
        <v>7100</v>
      </c>
      <c r="M134" s="77"/>
      <c r="N134" s="76"/>
      <c r="O134" s="78">
        <f t="shared" si="1"/>
        <v>208</v>
      </c>
      <c r="P134" s="84"/>
    </row>
    <row r="135" spans="1:16" s="14" customFormat="1" ht="24.75" customHeight="1" x14ac:dyDescent="0.15">
      <c r="A135" s="165"/>
      <c r="B135" s="165"/>
      <c r="C135" s="5"/>
      <c r="D135" s="5"/>
      <c r="E135" s="5" t="s">
        <v>167</v>
      </c>
      <c r="F135" s="5"/>
      <c r="G135" s="5"/>
      <c r="H135" s="7"/>
      <c r="I135" s="78">
        <v>0</v>
      </c>
      <c r="J135" s="77"/>
      <c r="K135" s="76"/>
      <c r="L135" s="76">
        <v>4000</v>
      </c>
      <c r="M135" s="77"/>
      <c r="N135" s="76"/>
      <c r="O135" s="78">
        <f t="shared" si="1"/>
        <v>4000</v>
      </c>
      <c r="P135" s="84"/>
    </row>
    <row r="136" spans="1:16" s="14" customFormat="1" ht="24.75" customHeight="1" x14ac:dyDescent="0.15">
      <c r="A136" s="165"/>
      <c r="B136" s="165"/>
      <c r="C136" s="46"/>
      <c r="D136" s="172" t="s">
        <v>35</v>
      </c>
      <c r="E136" s="172"/>
      <c r="F136" s="172"/>
      <c r="G136" s="173"/>
      <c r="H136" s="129"/>
      <c r="I136" s="23">
        <v>0</v>
      </c>
      <c r="J136" s="36"/>
      <c r="K136" s="34"/>
      <c r="L136" s="34">
        <v>0</v>
      </c>
      <c r="M136" s="36"/>
      <c r="N136" s="34"/>
      <c r="O136" s="23">
        <f t="shared" si="1"/>
        <v>0</v>
      </c>
      <c r="P136" s="38"/>
    </row>
    <row r="137" spans="1:16" s="14" customFormat="1" ht="24.75" customHeight="1" x14ac:dyDescent="0.15">
      <c r="A137" s="165"/>
      <c r="B137" s="165"/>
      <c r="C137" s="46"/>
      <c r="D137" s="42" t="s">
        <v>109</v>
      </c>
      <c r="E137" s="42"/>
      <c r="F137" s="42"/>
      <c r="G137" s="42"/>
      <c r="H137" s="129"/>
      <c r="I137" s="23">
        <v>2000</v>
      </c>
      <c r="J137" s="36"/>
      <c r="K137" s="34"/>
      <c r="L137" s="34">
        <v>2000</v>
      </c>
      <c r="M137" s="36"/>
      <c r="N137" s="34"/>
      <c r="O137" s="23">
        <f t="shared" si="1"/>
        <v>0</v>
      </c>
      <c r="P137" s="38"/>
    </row>
    <row r="138" spans="1:16" s="14" customFormat="1" ht="24.75" customHeight="1" x14ac:dyDescent="0.15">
      <c r="A138" s="165"/>
      <c r="B138" s="165"/>
      <c r="C138" s="22"/>
      <c r="D138" s="21" t="s">
        <v>110</v>
      </c>
      <c r="E138" s="21"/>
      <c r="F138" s="21"/>
      <c r="G138" s="100"/>
      <c r="H138" s="157"/>
      <c r="I138" s="104">
        <v>0</v>
      </c>
      <c r="J138" s="103"/>
      <c r="K138" s="101"/>
      <c r="L138" s="101">
        <v>0</v>
      </c>
      <c r="M138" s="24"/>
      <c r="N138" s="25"/>
      <c r="O138" s="23">
        <f t="shared" si="1"/>
        <v>0</v>
      </c>
      <c r="P138" s="26"/>
    </row>
    <row r="139" spans="1:16" s="14" customFormat="1" ht="24.75" customHeight="1" x14ac:dyDescent="0.15">
      <c r="A139" s="165"/>
      <c r="B139" s="165"/>
      <c r="C139" s="106"/>
      <c r="D139" s="107"/>
      <c r="E139" s="107" t="s">
        <v>110</v>
      </c>
      <c r="F139" s="107"/>
      <c r="G139" s="28"/>
      <c r="H139" s="7"/>
      <c r="I139" s="76">
        <v>0</v>
      </c>
      <c r="J139" s="77"/>
      <c r="K139" s="122"/>
      <c r="L139" s="122">
        <v>0</v>
      </c>
      <c r="M139" s="117"/>
      <c r="N139" s="116"/>
      <c r="O139" s="118">
        <f t="shared" si="1"/>
        <v>0</v>
      </c>
      <c r="P139" s="108"/>
    </row>
    <row r="140" spans="1:16" s="14" customFormat="1" ht="24.75" customHeight="1" x14ac:dyDescent="0.15">
      <c r="A140" s="165"/>
      <c r="B140" s="166"/>
      <c r="C140" s="174" t="s">
        <v>139</v>
      </c>
      <c r="D140" s="175"/>
      <c r="E140" s="175"/>
      <c r="F140" s="175"/>
      <c r="G140" s="175"/>
      <c r="H140" s="130"/>
      <c r="I140" s="74">
        <f>SUM(I131+I132+I136+I137+I138)</f>
        <v>30665</v>
      </c>
      <c r="J140" s="71"/>
      <c r="K140" s="70"/>
      <c r="L140" s="70">
        <f>SUM(L131+L132+L136+L137+L138)</f>
        <v>26100</v>
      </c>
      <c r="M140" s="68"/>
      <c r="N140" s="66"/>
      <c r="O140" s="74">
        <f t="shared" si="1"/>
        <v>-4565</v>
      </c>
      <c r="P140" s="69"/>
    </row>
    <row r="141" spans="1:16" s="14" customFormat="1" ht="24.75" customHeight="1" x14ac:dyDescent="0.15">
      <c r="A141" s="166"/>
      <c r="B141" s="176" t="s">
        <v>140</v>
      </c>
      <c r="C141" s="177"/>
      <c r="D141" s="177"/>
      <c r="E141" s="177"/>
      <c r="F141" s="177"/>
      <c r="G141" s="177"/>
      <c r="H141" s="150"/>
      <c r="I141" s="51">
        <f>SUM(I130-I140)</f>
        <v>-30665</v>
      </c>
      <c r="J141" s="55"/>
      <c r="K141" s="51"/>
      <c r="L141" s="51">
        <f>SUM(L130-L140)</f>
        <v>-26100</v>
      </c>
      <c r="M141" s="53"/>
      <c r="N141" s="50"/>
      <c r="O141" s="51">
        <f t="shared" si="1"/>
        <v>4565</v>
      </c>
      <c r="P141" s="54"/>
    </row>
    <row r="142" spans="1:16" s="14" customFormat="1" ht="24.75" customHeight="1" x14ac:dyDescent="0.15">
      <c r="A142" s="164" t="s">
        <v>24</v>
      </c>
      <c r="B142" s="164" t="s">
        <v>164</v>
      </c>
      <c r="C142" s="46"/>
      <c r="D142" s="42" t="s">
        <v>111</v>
      </c>
      <c r="E142" s="42"/>
      <c r="F142" s="42"/>
      <c r="G142" s="42"/>
      <c r="H142" s="29"/>
      <c r="I142" s="34">
        <v>0</v>
      </c>
      <c r="J142" s="31"/>
      <c r="K142" s="34"/>
      <c r="L142" s="34">
        <v>0</v>
      </c>
      <c r="M142" s="36"/>
      <c r="N142" s="34"/>
      <c r="O142" s="23">
        <f t="shared" si="1"/>
        <v>0</v>
      </c>
      <c r="P142" s="38"/>
    </row>
    <row r="143" spans="1:16" s="14" customFormat="1" ht="24.75" customHeight="1" x14ac:dyDescent="0.15">
      <c r="A143" s="165"/>
      <c r="B143" s="165"/>
      <c r="C143" s="46"/>
      <c r="D143" s="42" t="s">
        <v>112</v>
      </c>
      <c r="E143" s="42"/>
      <c r="F143" s="42"/>
      <c r="G143" s="42"/>
      <c r="H143" s="46"/>
      <c r="I143" s="34">
        <v>0</v>
      </c>
      <c r="J143" s="36"/>
      <c r="K143" s="34"/>
      <c r="L143" s="34">
        <v>0</v>
      </c>
      <c r="M143" s="36"/>
      <c r="N143" s="34"/>
      <c r="O143" s="23">
        <f t="shared" si="1"/>
        <v>0</v>
      </c>
      <c r="P143" s="38"/>
    </row>
    <row r="144" spans="1:16" s="14" customFormat="1" ht="24.75" customHeight="1" x14ac:dyDescent="0.15">
      <c r="A144" s="165"/>
      <c r="B144" s="165"/>
      <c r="C144" s="46"/>
      <c r="D144" s="42" t="s">
        <v>113</v>
      </c>
      <c r="E144" s="42"/>
      <c r="F144" s="42"/>
      <c r="H144" s="46"/>
      <c r="I144" s="34">
        <v>0</v>
      </c>
      <c r="J144" s="36"/>
      <c r="K144" s="34"/>
      <c r="L144" s="34">
        <v>0</v>
      </c>
      <c r="M144" s="36"/>
      <c r="N144" s="34"/>
      <c r="O144" s="23">
        <f t="shared" si="1"/>
        <v>0</v>
      </c>
      <c r="P144" s="38"/>
    </row>
    <row r="145" spans="1:16" s="14" customFormat="1" ht="24.75" customHeight="1" x14ac:dyDescent="0.15">
      <c r="A145" s="165"/>
      <c r="B145" s="165"/>
      <c r="C145" s="46"/>
      <c r="D145" s="42" t="s">
        <v>9</v>
      </c>
      <c r="E145" s="42"/>
      <c r="F145" s="42"/>
      <c r="G145" s="42"/>
      <c r="H145" s="46"/>
      <c r="I145" s="34">
        <v>0</v>
      </c>
      <c r="J145" s="36"/>
      <c r="K145" s="34"/>
      <c r="L145" s="34">
        <v>0</v>
      </c>
      <c r="M145" s="36"/>
      <c r="N145" s="34"/>
      <c r="O145" s="23">
        <f t="shared" si="1"/>
        <v>0</v>
      </c>
      <c r="P145" s="38"/>
    </row>
    <row r="146" spans="1:16" s="14" customFormat="1" ht="24.75" customHeight="1" x14ac:dyDescent="0.15">
      <c r="A146" s="165"/>
      <c r="B146" s="165"/>
      <c r="C146" s="22"/>
      <c r="D146" s="178" t="s">
        <v>133</v>
      </c>
      <c r="E146" s="178"/>
      <c r="F146" s="178"/>
      <c r="G146" s="178"/>
      <c r="H146" s="22"/>
      <c r="I146" s="23">
        <f>SUM(I147:I149)</f>
        <v>0</v>
      </c>
      <c r="J146" s="24"/>
      <c r="K146" s="25"/>
      <c r="L146" s="25">
        <f>SUM(L147:L149)</f>
        <v>0</v>
      </c>
      <c r="M146" s="24"/>
      <c r="N146" s="25"/>
      <c r="O146" s="23">
        <f t="shared" si="1"/>
        <v>0</v>
      </c>
      <c r="P146" s="26"/>
    </row>
    <row r="147" spans="1:16" s="14" customFormat="1" ht="24.75" customHeight="1" x14ac:dyDescent="0.15">
      <c r="A147" s="165"/>
      <c r="B147" s="165"/>
      <c r="C147" s="7"/>
      <c r="D147" s="5"/>
      <c r="E147" s="5" t="s">
        <v>134</v>
      </c>
      <c r="F147" s="5"/>
      <c r="G147" s="5"/>
      <c r="H147" s="7"/>
      <c r="I147" s="78">
        <v>0</v>
      </c>
      <c r="J147" s="77"/>
      <c r="K147" s="76"/>
      <c r="L147" s="76">
        <v>0</v>
      </c>
      <c r="M147" s="77"/>
      <c r="N147" s="76"/>
      <c r="O147" s="78">
        <f t="shared" ref="O147:O169" si="2">SUM(L147-I147)</f>
        <v>0</v>
      </c>
      <c r="P147" s="10"/>
    </row>
    <row r="148" spans="1:16" s="14" customFormat="1" ht="24.75" customHeight="1" x14ac:dyDescent="0.15">
      <c r="A148" s="165"/>
      <c r="B148" s="165"/>
      <c r="C148" s="7"/>
      <c r="D148" s="5"/>
      <c r="E148" s="179" t="s">
        <v>150</v>
      </c>
      <c r="F148" s="179"/>
      <c r="G148" s="180"/>
      <c r="H148" s="41"/>
      <c r="I148" s="78">
        <v>0</v>
      </c>
      <c r="J148" s="77"/>
      <c r="K148" s="76"/>
      <c r="L148" s="76">
        <v>0</v>
      </c>
      <c r="M148" s="77"/>
      <c r="N148" s="76"/>
      <c r="O148" s="78">
        <f>SUM(L148-I148)</f>
        <v>0</v>
      </c>
      <c r="P148" s="10"/>
    </row>
    <row r="149" spans="1:16" s="14" customFormat="1" ht="24.75" customHeight="1" x14ac:dyDescent="0.15">
      <c r="A149" s="165"/>
      <c r="B149" s="165"/>
      <c r="C149" s="7"/>
      <c r="D149" s="5"/>
      <c r="E149" s="179" t="s">
        <v>152</v>
      </c>
      <c r="F149" s="179"/>
      <c r="G149" s="180"/>
      <c r="H149" s="41"/>
      <c r="I149" s="115">
        <v>0</v>
      </c>
      <c r="J149" s="77"/>
      <c r="K149" s="76"/>
      <c r="L149" s="76">
        <v>0</v>
      </c>
      <c r="M149" s="77"/>
      <c r="N149" s="76"/>
      <c r="O149" s="78">
        <f t="shared" si="2"/>
        <v>0</v>
      </c>
      <c r="P149" s="10"/>
    </row>
    <row r="150" spans="1:16" s="14" customFormat="1" ht="24.75" customHeight="1" x14ac:dyDescent="0.15">
      <c r="A150" s="165"/>
      <c r="B150" s="165"/>
      <c r="C150" s="46"/>
      <c r="D150" s="172" t="s">
        <v>114</v>
      </c>
      <c r="E150" s="172"/>
      <c r="F150" s="172"/>
      <c r="G150" s="172"/>
      <c r="H150" s="125"/>
      <c r="I150" s="23">
        <v>0</v>
      </c>
      <c r="J150" s="36"/>
      <c r="K150" s="34"/>
      <c r="L150" s="34">
        <v>0</v>
      </c>
      <c r="M150" s="36"/>
      <c r="N150" s="34"/>
      <c r="O150" s="23">
        <f t="shared" si="2"/>
        <v>0</v>
      </c>
      <c r="P150" s="38"/>
    </row>
    <row r="151" spans="1:16" s="14" customFormat="1" ht="24.75" customHeight="1" x14ac:dyDescent="0.15">
      <c r="A151" s="165"/>
      <c r="B151" s="165"/>
      <c r="C151" s="46"/>
      <c r="D151" s="42" t="s">
        <v>115</v>
      </c>
      <c r="E151" s="42"/>
      <c r="F151" s="42"/>
      <c r="G151" s="42"/>
      <c r="H151" s="46"/>
      <c r="I151" s="23">
        <v>0</v>
      </c>
      <c r="J151" s="36"/>
      <c r="K151" s="34"/>
      <c r="L151" s="34">
        <v>0</v>
      </c>
      <c r="M151" s="36"/>
      <c r="N151" s="34"/>
      <c r="O151" s="23">
        <f t="shared" si="2"/>
        <v>0</v>
      </c>
      <c r="P151" s="38"/>
    </row>
    <row r="152" spans="1:16" s="14" customFormat="1" ht="24.75" customHeight="1" x14ac:dyDescent="0.15">
      <c r="A152" s="165"/>
      <c r="B152" s="165"/>
      <c r="C152" s="46"/>
      <c r="D152" s="42" t="s">
        <v>116</v>
      </c>
      <c r="E152" s="42"/>
      <c r="F152" s="42"/>
      <c r="G152" s="42"/>
      <c r="H152" s="46"/>
      <c r="I152" s="23">
        <v>0</v>
      </c>
      <c r="J152" s="36"/>
      <c r="K152" s="34"/>
      <c r="L152" s="34">
        <v>0</v>
      </c>
      <c r="M152" s="36"/>
      <c r="N152" s="34"/>
      <c r="O152" s="23">
        <f t="shared" si="2"/>
        <v>0</v>
      </c>
      <c r="P152" s="38"/>
    </row>
    <row r="153" spans="1:16" s="14" customFormat="1" ht="24.75" customHeight="1" x14ac:dyDescent="0.15">
      <c r="A153" s="165"/>
      <c r="B153" s="165"/>
      <c r="C153" s="46"/>
      <c r="D153" s="42" t="s">
        <v>117</v>
      </c>
      <c r="E153" s="42"/>
      <c r="F153" s="42"/>
      <c r="G153" s="42"/>
      <c r="H153" s="46"/>
      <c r="I153" s="23">
        <v>6000</v>
      </c>
      <c r="J153" s="34"/>
      <c r="K153" s="35"/>
      <c r="L153" s="34">
        <v>6000</v>
      </c>
      <c r="M153" s="36"/>
      <c r="N153" s="34"/>
      <c r="O153" s="23">
        <f t="shared" si="2"/>
        <v>0</v>
      </c>
      <c r="P153" s="38"/>
    </row>
    <row r="154" spans="1:16" s="14" customFormat="1" ht="24.75" customHeight="1" x14ac:dyDescent="0.15">
      <c r="A154" s="165"/>
      <c r="B154" s="165"/>
      <c r="C154" s="7"/>
      <c r="D154" s="5" t="s">
        <v>148</v>
      </c>
      <c r="E154" s="5"/>
      <c r="F154" s="5"/>
      <c r="G154" s="5"/>
      <c r="H154" s="29"/>
      <c r="I154" s="23">
        <v>0</v>
      </c>
      <c r="J154" s="6"/>
      <c r="K154" s="45"/>
      <c r="L154" s="6">
        <v>0</v>
      </c>
      <c r="M154" s="8"/>
      <c r="N154" s="6"/>
      <c r="O154" s="23">
        <f t="shared" si="2"/>
        <v>0</v>
      </c>
      <c r="P154" s="10"/>
    </row>
    <row r="155" spans="1:16" s="14" customFormat="1" ht="24.75" customHeight="1" x14ac:dyDescent="0.15">
      <c r="A155" s="165"/>
      <c r="B155" s="166"/>
      <c r="C155" s="170" t="s">
        <v>141</v>
      </c>
      <c r="D155" s="171"/>
      <c r="E155" s="171"/>
      <c r="F155" s="171"/>
      <c r="G155" s="171"/>
      <c r="H155" s="148"/>
      <c r="I155" s="74">
        <f>SUM(I142+I143+I144+I145+I146+I150+I151+I152+I153+I154)</f>
        <v>6000</v>
      </c>
      <c r="J155" s="66"/>
      <c r="K155" s="67"/>
      <c r="L155" s="66">
        <f>SUM(L142+L143+L144+L145+L146+L150+L151+L152+L153+L154)</f>
        <v>6000</v>
      </c>
      <c r="M155" s="68"/>
      <c r="N155" s="66"/>
      <c r="O155" s="74">
        <f t="shared" si="2"/>
        <v>0</v>
      </c>
      <c r="P155" s="69"/>
    </row>
    <row r="156" spans="1:16" s="14" customFormat="1" ht="24.75" customHeight="1" x14ac:dyDescent="0.15">
      <c r="A156" s="165"/>
      <c r="B156" s="164" t="s">
        <v>165</v>
      </c>
      <c r="C156" s="46"/>
      <c r="D156" s="42" t="s">
        <v>118</v>
      </c>
      <c r="E156" s="42"/>
      <c r="F156" s="42"/>
      <c r="G156" s="42"/>
      <c r="H156" s="46"/>
      <c r="I156" s="34">
        <v>0</v>
      </c>
      <c r="J156" s="36"/>
      <c r="K156" s="34"/>
      <c r="L156" s="34">
        <v>0</v>
      </c>
      <c r="M156" s="36"/>
      <c r="N156" s="34"/>
      <c r="O156" s="23">
        <f t="shared" si="2"/>
        <v>0</v>
      </c>
      <c r="P156" s="38"/>
    </row>
    <row r="157" spans="1:16" s="14" customFormat="1" ht="24.75" customHeight="1" x14ac:dyDescent="0.15">
      <c r="A157" s="165"/>
      <c r="B157" s="165"/>
      <c r="C157" s="46"/>
      <c r="D157" s="172" t="s">
        <v>119</v>
      </c>
      <c r="E157" s="172"/>
      <c r="F157" s="172"/>
      <c r="G157" s="173"/>
      <c r="H157" s="46"/>
      <c r="I157" s="34">
        <v>0</v>
      </c>
      <c r="J157" s="36"/>
      <c r="K157" s="34"/>
      <c r="L157" s="34">
        <v>0</v>
      </c>
      <c r="M157" s="36"/>
      <c r="N157" s="34"/>
      <c r="O157" s="23">
        <f t="shared" si="2"/>
        <v>0</v>
      </c>
      <c r="P157" s="38"/>
    </row>
    <row r="158" spans="1:16" s="14" customFormat="1" ht="24.75" customHeight="1" x14ac:dyDescent="0.15">
      <c r="A158" s="165"/>
      <c r="B158" s="165"/>
      <c r="C158" s="46"/>
      <c r="D158" s="42" t="s">
        <v>10</v>
      </c>
      <c r="E158" s="42"/>
      <c r="F158" s="42"/>
      <c r="G158" s="42"/>
      <c r="H158" s="46"/>
      <c r="I158" s="34">
        <v>0</v>
      </c>
      <c r="J158" s="36"/>
      <c r="K158" s="34"/>
      <c r="L158" s="34">
        <v>0</v>
      </c>
      <c r="M158" s="36"/>
      <c r="N158" s="34"/>
      <c r="O158" s="23">
        <f t="shared" si="2"/>
        <v>0</v>
      </c>
      <c r="P158" s="38"/>
    </row>
    <row r="159" spans="1:16" s="14" customFormat="1" ht="24.75" customHeight="1" x14ac:dyDescent="0.15">
      <c r="A159" s="165"/>
      <c r="B159" s="165"/>
      <c r="C159" s="22"/>
      <c r="D159" s="21" t="s">
        <v>120</v>
      </c>
      <c r="E159" s="21"/>
      <c r="F159" s="21"/>
      <c r="G159" s="21"/>
      <c r="H159" s="22"/>
      <c r="I159" s="25">
        <f>SUM(I160:I162)</f>
        <v>0</v>
      </c>
      <c r="J159" s="24"/>
      <c r="K159" s="25"/>
      <c r="L159" s="25">
        <f>SUM(L160:L162)</f>
        <v>0</v>
      </c>
      <c r="M159" s="24"/>
      <c r="N159" s="25"/>
      <c r="O159" s="23">
        <f t="shared" si="2"/>
        <v>0</v>
      </c>
      <c r="P159" s="26"/>
    </row>
    <row r="160" spans="1:16" s="14" customFormat="1" ht="24.75" customHeight="1" x14ac:dyDescent="0.15">
      <c r="A160" s="165"/>
      <c r="B160" s="165"/>
      <c r="C160" s="5"/>
      <c r="D160" s="5"/>
      <c r="E160" s="5" t="s">
        <v>132</v>
      </c>
      <c r="F160" s="5"/>
      <c r="G160" s="10"/>
      <c r="H160" s="7"/>
      <c r="I160" s="76">
        <v>0</v>
      </c>
      <c r="J160" s="77"/>
      <c r="K160" s="76"/>
      <c r="L160" s="76">
        <v>0</v>
      </c>
      <c r="M160" s="77"/>
      <c r="N160" s="76"/>
      <c r="O160" s="78">
        <f t="shared" si="2"/>
        <v>0</v>
      </c>
      <c r="P160" s="10"/>
    </row>
    <row r="161" spans="1:16" s="14" customFormat="1" ht="24.75" customHeight="1" x14ac:dyDescent="0.15">
      <c r="A161" s="165"/>
      <c r="B161" s="165"/>
      <c r="C161" s="5"/>
      <c r="D161" s="5"/>
      <c r="E161" s="5" t="s">
        <v>121</v>
      </c>
      <c r="F161" s="5"/>
      <c r="G161" s="10"/>
      <c r="H161" s="7"/>
      <c r="I161" s="76">
        <v>0</v>
      </c>
      <c r="J161" s="77"/>
      <c r="K161" s="76"/>
      <c r="L161" s="76">
        <v>0</v>
      </c>
      <c r="M161" s="77"/>
      <c r="N161" s="76"/>
      <c r="O161" s="78">
        <f t="shared" si="2"/>
        <v>0</v>
      </c>
      <c r="P161" s="10"/>
    </row>
    <row r="162" spans="1:16" s="14" customFormat="1" ht="24.75" customHeight="1" x14ac:dyDescent="0.15">
      <c r="A162" s="165"/>
      <c r="B162" s="165"/>
      <c r="C162" s="5"/>
      <c r="D162" s="5"/>
      <c r="E162" s="5" t="s">
        <v>149</v>
      </c>
      <c r="F162" s="5"/>
      <c r="G162" s="10"/>
      <c r="H162" s="7"/>
      <c r="I162" s="122">
        <v>0</v>
      </c>
      <c r="J162" s="77"/>
      <c r="K162" s="76"/>
      <c r="L162" s="76">
        <v>0</v>
      </c>
      <c r="M162" s="77"/>
      <c r="N162" s="76"/>
      <c r="O162" s="78">
        <f t="shared" si="2"/>
        <v>0</v>
      </c>
      <c r="P162" s="10"/>
    </row>
    <row r="163" spans="1:16" s="14" customFormat="1" ht="24.75" customHeight="1" x14ac:dyDescent="0.15">
      <c r="A163" s="165"/>
      <c r="B163" s="165"/>
      <c r="C163" s="46"/>
      <c r="D163" s="42" t="s">
        <v>122</v>
      </c>
      <c r="E163" s="42"/>
      <c r="F163" s="42"/>
      <c r="G163" s="42"/>
      <c r="H163" s="46"/>
      <c r="I163" s="34">
        <v>0</v>
      </c>
      <c r="J163" s="36"/>
      <c r="K163" s="34"/>
      <c r="L163" s="34">
        <v>0</v>
      </c>
      <c r="M163" s="36"/>
      <c r="N163" s="34"/>
      <c r="O163" s="23">
        <f t="shared" si="2"/>
        <v>0</v>
      </c>
      <c r="P163" s="38"/>
    </row>
    <row r="164" spans="1:16" s="14" customFormat="1" ht="24.75" customHeight="1" x14ac:dyDescent="0.15">
      <c r="A164" s="165"/>
      <c r="B164" s="165"/>
      <c r="C164" s="46"/>
      <c r="D164" s="42" t="s">
        <v>123</v>
      </c>
      <c r="E164" s="42"/>
      <c r="F164" s="42"/>
      <c r="G164" s="42"/>
      <c r="H164" s="46"/>
      <c r="I164" s="34">
        <v>0</v>
      </c>
      <c r="J164" s="36"/>
      <c r="K164" s="34"/>
      <c r="L164" s="34">
        <v>0</v>
      </c>
      <c r="M164" s="36"/>
      <c r="N164" s="34"/>
      <c r="O164" s="23">
        <f t="shared" si="2"/>
        <v>0</v>
      </c>
      <c r="P164" s="38"/>
    </row>
    <row r="165" spans="1:16" s="14" customFormat="1" ht="24.75" customHeight="1" x14ac:dyDescent="0.15">
      <c r="A165" s="165"/>
      <c r="B165" s="165"/>
      <c r="C165" s="46"/>
      <c r="D165" s="42" t="s">
        <v>124</v>
      </c>
      <c r="E165" s="42"/>
      <c r="F165" s="42"/>
      <c r="G165" s="42"/>
      <c r="H165" s="46"/>
      <c r="I165" s="34">
        <v>6000</v>
      </c>
      <c r="J165" s="36"/>
      <c r="K165" s="34"/>
      <c r="L165" s="34">
        <v>6000</v>
      </c>
      <c r="M165" s="36"/>
      <c r="N165" s="34"/>
      <c r="O165" s="23">
        <f t="shared" si="2"/>
        <v>0</v>
      </c>
      <c r="P165" s="38"/>
    </row>
    <row r="166" spans="1:16" s="14" customFormat="1" ht="24.75" customHeight="1" x14ac:dyDescent="0.15">
      <c r="A166" s="165"/>
      <c r="B166" s="165"/>
      <c r="C166" s="5"/>
      <c r="D166" s="5" t="s">
        <v>168</v>
      </c>
      <c r="E166" s="5"/>
      <c r="F166" s="5"/>
      <c r="G166" s="5"/>
      <c r="H166" s="7"/>
      <c r="I166" s="6">
        <v>0</v>
      </c>
      <c r="J166" s="8"/>
      <c r="K166" s="6"/>
      <c r="L166" s="6">
        <v>0</v>
      </c>
      <c r="M166" s="8"/>
      <c r="N166" s="6"/>
      <c r="O166" s="23">
        <f t="shared" si="2"/>
        <v>0</v>
      </c>
      <c r="P166" s="10"/>
    </row>
    <row r="167" spans="1:16" s="14" customFormat="1" ht="24.75" customHeight="1" x14ac:dyDescent="0.15">
      <c r="A167" s="165"/>
      <c r="B167" s="166"/>
      <c r="C167" s="170" t="s">
        <v>142</v>
      </c>
      <c r="D167" s="171"/>
      <c r="E167" s="171"/>
      <c r="F167" s="171"/>
      <c r="G167" s="171"/>
      <c r="H167" s="148"/>
      <c r="I167" s="66">
        <f>SUM(I156+I157+I158+I159+I163+I164+I165+I166)</f>
        <v>6000</v>
      </c>
      <c r="J167" s="66">
        <f>SUM(J156:J166)</f>
        <v>0</v>
      </c>
      <c r="K167" s="67">
        <f>SUM(K156:K166)</f>
        <v>0</v>
      </c>
      <c r="L167" s="66">
        <f>SUM(L156+L157+L158+L159+L163+L164+L165+L166)</f>
        <v>6000</v>
      </c>
      <c r="M167" s="68"/>
      <c r="N167" s="66"/>
      <c r="O167" s="74">
        <f>SUM(O156+O157+O158+O159+O163+O164+O165+O166)</f>
        <v>0</v>
      </c>
      <c r="P167" s="69"/>
    </row>
    <row r="168" spans="1:16" s="14" customFormat="1" ht="24.75" customHeight="1" x14ac:dyDescent="0.15">
      <c r="A168" s="166"/>
      <c r="B168" s="176" t="s">
        <v>143</v>
      </c>
      <c r="C168" s="177"/>
      <c r="D168" s="177"/>
      <c r="E168" s="177"/>
      <c r="F168" s="177"/>
      <c r="G168" s="177"/>
      <c r="H168" s="150"/>
      <c r="I168" s="75">
        <f>SUM(I155-I167)</f>
        <v>0</v>
      </c>
      <c r="J168" s="50">
        <f>J155-J167</f>
        <v>0</v>
      </c>
      <c r="K168" s="52">
        <f>K155-K167</f>
        <v>0</v>
      </c>
      <c r="L168" s="50">
        <f>SUM(L155-L167)</f>
        <v>0</v>
      </c>
      <c r="M168" s="53"/>
      <c r="N168" s="50"/>
      <c r="O168" s="75">
        <f t="shared" si="2"/>
        <v>0</v>
      </c>
      <c r="P168" s="54"/>
    </row>
    <row r="169" spans="1:16" s="14" customFormat="1" ht="24.75" customHeight="1" thickBot="1" x14ac:dyDescent="0.2">
      <c r="A169" s="7" t="s">
        <v>144</v>
      </c>
      <c r="B169" s="5"/>
      <c r="C169" s="5"/>
      <c r="D169" s="5"/>
      <c r="E169" s="5"/>
      <c r="F169" s="5"/>
      <c r="G169" s="5"/>
      <c r="H169" s="7"/>
      <c r="I169" s="72">
        <v>0</v>
      </c>
      <c r="J169" s="8"/>
      <c r="K169" s="6"/>
      <c r="L169" s="6">
        <v>0</v>
      </c>
      <c r="M169" s="8"/>
      <c r="N169" s="6"/>
      <c r="O169" s="72">
        <f t="shared" si="2"/>
        <v>0</v>
      </c>
      <c r="P169" s="10"/>
    </row>
    <row r="170" spans="1:16" s="14" customFormat="1" ht="24.75" customHeight="1" thickBot="1" x14ac:dyDescent="0.2">
      <c r="A170" s="58" t="s">
        <v>23</v>
      </c>
      <c r="B170" s="59"/>
      <c r="C170" s="60"/>
      <c r="D170" s="60"/>
      <c r="E170" s="60"/>
      <c r="F170" s="60"/>
      <c r="G170" s="60"/>
      <c r="H170" s="58"/>
      <c r="I170" s="61">
        <f>SUM(I117+I141+I168-I169)</f>
        <v>-47336</v>
      </c>
      <c r="J170" s="61">
        <f>SUM(J117+J141+J168-J169)</f>
        <v>0</v>
      </c>
      <c r="K170" s="62">
        <f>SUM(K117+K141+K168-K169)</f>
        <v>0</v>
      </c>
      <c r="L170" s="61">
        <f>SUM(L117+L141+L168-L169)</f>
        <v>-51596</v>
      </c>
      <c r="M170" s="63"/>
      <c r="N170" s="61"/>
      <c r="O170" s="73">
        <f>SUM(O117+O141+O168-O169)</f>
        <v>-4260</v>
      </c>
      <c r="P170" s="64"/>
    </row>
    <row r="171" spans="1:16" s="14" customFormat="1" ht="24.75" customHeight="1" x14ac:dyDescent="0.15">
      <c r="A171" s="43" t="s">
        <v>172</v>
      </c>
      <c r="B171" s="28"/>
      <c r="C171" s="152"/>
      <c r="D171" s="152"/>
      <c r="E171" s="152"/>
      <c r="F171" s="152"/>
      <c r="G171" s="152"/>
      <c r="H171" s="43"/>
      <c r="I171" s="48">
        <v>436029456</v>
      </c>
      <c r="J171" s="82"/>
      <c r="K171" s="83"/>
      <c r="L171" s="83">
        <f>SUM(I172)</f>
        <v>388693456</v>
      </c>
      <c r="M171" s="82"/>
      <c r="N171" s="83"/>
      <c r="O171" s="159">
        <f>SUM(L171-I171)</f>
        <v>-47336000</v>
      </c>
      <c r="P171" s="33"/>
    </row>
    <row r="172" spans="1:16" s="14" customFormat="1" ht="24.75" customHeight="1" x14ac:dyDescent="0.15">
      <c r="A172" s="43" t="s">
        <v>145</v>
      </c>
      <c r="B172" s="28"/>
      <c r="C172" s="152"/>
      <c r="D172" s="152"/>
      <c r="E172" s="152"/>
      <c r="F172" s="152"/>
      <c r="G172" s="152"/>
      <c r="H172" s="43"/>
      <c r="I172" s="154">
        <v>388693456</v>
      </c>
      <c r="J172" s="155"/>
      <c r="K172" s="156"/>
      <c r="L172" s="156">
        <v>337097456</v>
      </c>
      <c r="M172" s="155"/>
      <c r="N172" s="156"/>
      <c r="O172" s="160" t="e">
        <f>SUM(#REF!)</f>
        <v>#REF!</v>
      </c>
      <c r="P172" s="38"/>
    </row>
    <row r="173" spans="1:16" x14ac:dyDescent="0.15">
      <c r="L173" s="44"/>
      <c r="M173" s="44"/>
      <c r="N173" s="44"/>
    </row>
    <row r="174" spans="1:16" x14ac:dyDescent="0.15">
      <c r="L174" s="44"/>
      <c r="M174" s="44"/>
      <c r="N174" s="44"/>
    </row>
    <row r="175" spans="1:16" x14ac:dyDescent="0.15">
      <c r="L175" s="44"/>
      <c r="M175" s="44"/>
      <c r="N175" s="44"/>
    </row>
    <row r="176" spans="1:16" x14ac:dyDescent="0.15">
      <c r="L176" s="44"/>
      <c r="M176" s="44"/>
      <c r="N176" s="44"/>
    </row>
    <row r="177" spans="9:14" x14ac:dyDescent="0.15">
      <c r="L177" s="44"/>
      <c r="M177" s="44"/>
      <c r="N177" s="44"/>
    </row>
    <row r="178" spans="9:14" x14ac:dyDescent="0.15">
      <c r="L178" s="44"/>
      <c r="M178" s="44"/>
      <c r="N178" s="44"/>
    </row>
    <row r="179" spans="9:14" x14ac:dyDescent="0.15">
      <c r="L179" s="44"/>
      <c r="M179" s="44"/>
      <c r="N179" s="44"/>
    </row>
    <row r="180" spans="9:14" x14ac:dyDescent="0.15">
      <c r="I180" s="47"/>
      <c r="L180" s="44"/>
      <c r="M180" s="44"/>
      <c r="N180" s="44"/>
    </row>
    <row r="181" spans="9:14" x14ac:dyDescent="0.15">
      <c r="I181" s="12"/>
      <c r="L181" s="44"/>
      <c r="M181" s="44"/>
      <c r="N181" s="44"/>
    </row>
    <row r="182" spans="9:14" x14ac:dyDescent="0.15">
      <c r="L182" s="44"/>
      <c r="M182" s="44"/>
      <c r="N182" s="44"/>
    </row>
    <row r="183" spans="9:14" x14ac:dyDescent="0.15">
      <c r="L183" s="44"/>
      <c r="M183" s="44"/>
      <c r="N183" s="44"/>
    </row>
    <row r="184" spans="9:14" x14ac:dyDescent="0.15">
      <c r="L184" s="44"/>
      <c r="M184" s="44"/>
      <c r="N184" s="44"/>
    </row>
    <row r="185" spans="9:14" x14ac:dyDescent="0.15">
      <c r="L185" s="44"/>
      <c r="M185" s="44"/>
      <c r="N185" s="44"/>
    </row>
    <row r="186" spans="9:14" x14ac:dyDescent="0.15">
      <c r="L186" s="44"/>
      <c r="M186" s="44"/>
      <c r="N186" s="44"/>
    </row>
    <row r="187" spans="9:14" x14ac:dyDescent="0.15">
      <c r="L187" s="44"/>
      <c r="M187" s="44"/>
      <c r="N187" s="44"/>
    </row>
    <row r="188" spans="9:14" x14ac:dyDescent="0.15">
      <c r="L188" s="44"/>
      <c r="M188" s="44"/>
      <c r="N188" s="44"/>
    </row>
    <row r="189" spans="9:14" x14ac:dyDescent="0.15">
      <c r="L189" s="44"/>
      <c r="M189" s="44"/>
      <c r="N189" s="44"/>
    </row>
    <row r="190" spans="9:14" x14ac:dyDescent="0.15">
      <c r="L190" s="44"/>
      <c r="M190" s="44"/>
      <c r="N190" s="44"/>
    </row>
    <row r="191" spans="9:14" x14ac:dyDescent="0.15">
      <c r="L191" s="44"/>
      <c r="M191" s="44"/>
      <c r="N191" s="44"/>
    </row>
    <row r="192" spans="9:14" x14ac:dyDescent="0.15">
      <c r="L192" s="44"/>
      <c r="M192" s="44"/>
      <c r="N192" s="44"/>
    </row>
    <row r="193" spans="12:14" x14ac:dyDescent="0.15">
      <c r="L193" s="44"/>
      <c r="M193" s="44"/>
      <c r="N193" s="44"/>
    </row>
    <row r="194" spans="12:14" x14ac:dyDescent="0.15">
      <c r="L194" s="44"/>
      <c r="M194" s="44"/>
      <c r="N194" s="44"/>
    </row>
    <row r="195" spans="12:14" x14ac:dyDescent="0.15">
      <c r="L195" s="44"/>
      <c r="M195" s="44"/>
      <c r="N195" s="44"/>
    </row>
    <row r="196" spans="12:14" x14ac:dyDescent="0.15">
      <c r="L196" s="44"/>
      <c r="M196" s="44"/>
      <c r="N196" s="44"/>
    </row>
    <row r="197" spans="12:14" x14ac:dyDescent="0.15">
      <c r="L197" s="44"/>
      <c r="M197" s="44"/>
      <c r="N197" s="44"/>
    </row>
    <row r="198" spans="12:14" x14ac:dyDescent="0.15">
      <c r="L198" s="44"/>
      <c r="M198" s="44"/>
      <c r="N198" s="44"/>
    </row>
    <row r="199" spans="12:14" x14ac:dyDescent="0.15">
      <c r="L199" s="44"/>
      <c r="M199" s="44"/>
      <c r="N199" s="44"/>
    </row>
    <row r="200" spans="12:14" x14ac:dyDescent="0.15">
      <c r="L200" s="44"/>
      <c r="M200" s="44"/>
      <c r="N200" s="44"/>
    </row>
    <row r="201" spans="12:14" x14ac:dyDescent="0.15">
      <c r="L201" s="44"/>
      <c r="M201" s="44"/>
      <c r="N201" s="44"/>
    </row>
    <row r="202" spans="12:14" x14ac:dyDescent="0.15">
      <c r="L202" s="44"/>
      <c r="M202" s="44"/>
      <c r="N202" s="44"/>
    </row>
    <row r="203" spans="12:14" x14ac:dyDescent="0.15">
      <c r="L203" s="44"/>
      <c r="M203" s="44"/>
      <c r="N203" s="44"/>
    </row>
    <row r="204" spans="12:14" x14ac:dyDescent="0.15">
      <c r="L204" s="44"/>
      <c r="M204" s="44"/>
      <c r="N204" s="44"/>
    </row>
    <row r="205" spans="12:14" x14ac:dyDescent="0.15">
      <c r="L205" s="44"/>
      <c r="M205" s="44"/>
      <c r="N205" s="44"/>
    </row>
    <row r="206" spans="12:14" x14ac:dyDescent="0.15">
      <c r="L206" s="44"/>
      <c r="M206" s="44"/>
      <c r="N206" s="44"/>
    </row>
    <row r="207" spans="12:14" x14ac:dyDescent="0.15">
      <c r="L207" s="44"/>
      <c r="M207" s="44"/>
      <c r="N207" s="44"/>
    </row>
    <row r="208" spans="12:14" x14ac:dyDescent="0.15">
      <c r="L208" s="44"/>
      <c r="M208" s="44"/>
      <c r="N208" s="44"/>
    </row>
    <row r="209" spans="12:14" x14ac:dyDescent="0.15">
      <c r="L209" s="44"/>
      <c r="M209" s="44"/>
      <c r="N209" s="44"/>
    </row>
    <row r="210" spans="12:14" x14ac:dyDescent="0.15">
      <c r="L210" s="44"/>
      <c r="M210" s="44"/>
      <c r="N210" s="44"/>
    </row>
    <row r="211" spans="12:14" x14ac:dyDescent="0.15">
      <c r="L211" s="44"/>
      <c r="M211" s="44"/>
      <c r="N211" s="44"/>
    </row>
    <row r="212" spans="12:14" x14ac:dyDescent="0.15">
      <c r="L212" s="44"/>
      <c r="M212" s="44"/>
      <c r="N212" s="44"/>
    </row>
    <row r="213" spans="12:14" x14ac:dyDescent="0.15">
      <c r="L213" s="44"/>
      <c r="M213" s="44"/>
      <c r="N213" s="44"/>
    </row>
    <row r="214" spans="12:14" x14ac:dyDescent="0.15">
      <c r="L214" s="44"/>
      <c r="M214" s="44"/>
      <c r="N214" s="44"/>
    </row>
    <row r="215" spans="12:14" x14ac:dyDescent="0.15">
      <c r="L215" s="44"/>
      <c r="M215" s="44"/>
      <c r="N215" s="44"/>
    </row>
    <row r="216" spans="12:14" x14ac:dyDescent="0.15">
      <c r="L216" s="44"/>
      <c r="M216" s="44"/>
      <c r="N216" s="44"/>
    </row>
    <row r="217" spans="12:14" x14ac:dyDescent="0.15">
      <c r="L217" s="44"/>
      <c r="M217" s="44"/>
      <c r="N217" s="44"/>
    </row>
    <row r="218" spans="12:14" x14ac:dyDescent="0.15">
      <c r="L218" s="44"/>
      <c r="M218" s="44"/>
      <c r="N218" s="44"/>
    </row>
    <row r="219" spans="12:14" x14ac:dyDescent="0.15">
      <c r="L219" s="44"/>
      <c r="M219" s="44"/>
      <c r="N219" s="44"/>
    </row>
    <row r="220" spans="12:14" x14ac:dyDescent="0.15">
      <c r="L220" s="44"/>
      <c r="M220" s="44"/>
      <c r="N220" s="44"/>
    </row>
    <row r="221" spans="12:14" x14ac:dyDescent="0.15">
      <c r="L221" s="44"/>
      <c r="M221" s="44"/>
      <c r="N221" s="44"/>
    </row>
    <row r="222" spans="12:14" x14ac:dyDescent="0.15">
      <c r="L222" s="44"/>
      <c r="M222" s="44"/>
      <c r="N222" s="44"/>
    </row>
    <row r="223" spans="12:14" x14ac:dyDescent="0.15">
      <c r="L223" s="44"/>
      <c r="M223" s="44"/>
      <c r="N223" s="44"/>
    </row>
    <row r="224" spans="12:14" x14ac:dyDescent="0.15">
      <c r="L224" s="44"/>
      <c r="M224" s="44"/>
      <c r="N224" s="44"/>
    </row>
    <row r="225" spans="12:14" x14ac:dyDescent="0.15">
      <c r="L225" s="44"/>
      <c r="M225" s="44"/>
      <c r="N225" s="44"/>
    </row>
    <row r="226" spans="12:14" x14ac:dyDescent="0.15">
      <c r="L226" s="44"/>
      <c r="M226" s="44"/>
      <c r="N226" s="44"/>
    </row>
    <row r="227" spans="12:14" x14ac:dyDescent="0.15">
      <c r="L227" s="44"/>
      <c r="M227" s="44"/>
      <c r="N227" s="44"/>
    </row>
    <row r="228" spans="12:14" x14ac:dyDescent="0.15">
      <c r="L228" s="44"/>
      <c r="M228" s="44"/>
      <c r="N228" s="44"/>
    </row>
    <row r="229" spans="12:14" x14ac:dyDescent="0.15">
      <c r="L229" s="44"/>
      <c r="M229" s="44"/>
      <c r="N229" s="44"/>
    </row>
    <row r="230" spans="12:14" x14ac:dyDescent="0.15">
      <c r="L230" s="44"/>
      <c r="M230" s="44"/>
      <c r="N230" s="44"/>
    </row>
    <row r="231" spans="12:14" x14ac:dyDescent="0.15">
      <c r="L231" s="44"/>
      <c r="M231" s="44"/>
      <c r="N231" s="44"/>
    </row>
    <row r="232" spans="12:14" x14ac:dyDescent="0.15">
      <c r="L232" s="44"/>
      <c r="M232" s="44"/>
      <c r="N232" s="44"/>
    </row>
    <row r="233" spans="12:14" x14ac:dyDescent="0.15">
      <c r="L233" s="44"/>
      <c r="M233" s="44"/>
      <c r="N233" s="44"/>
    </row>
    <row r="234" spans="12:14" x14ac:dyDescent="0.15">
      <c r="L234" s="44"/>
      <c r="M234" s="44"/>
      <c r="N234" s="44"/>
    </row>
    <row r="235" spans="12:14" x14ac:dyDescent="0.15">
      <c r="L235" s="44"/>
      <c r="M235" s="44"/>
      <c r="N235" s="44"/>
    </row>
    <row r="236" spans="12:14" x14ac:dyDescent="0.15">
      <c r="L236" s="44"/>
      <c r="M236" s="44"/>
      <c r="N236" s="44"/>
    </row>
    <row r="237" spans="12:14" x14ac:dyDescent="0.15">
      <c r="L237" s="44"/>
      <c r="M237" s="44"/>
      <c r="N237" s="44"/>
    </row>
    <row r="238" spans="12:14" x14ac:dyDescent="0.15">
      <c r="L238" s="44"/>
      <c r="M238" s="44"/>
      <c r="N238" s="44"/>
    </row>
  </sheetData>
  <mergeCells count="34">
    <mergeCell ref="A70:A105"/>
    <mergeCell ref="B70:B105"/>
    <mergeCell ref="A1:P1"/>
    <mergeCell ref="A2:P2"/>
    <mergeCell ref="A4:G5"/>
    <mergeCell ref="I4:O4"/>
    <mergeCell ref="A6:A35"/>
    <mergeCell ref="B6:B35"/>
    <mergeCell ref="A36:A69"/>
    <mergeCell ref="B36:B54"/>
    <mergeCell ref="F36:G36"/>
    <mergeCell ref="C54:G54"/>
    <mergeCell ref="B55:B69"/>
    <mergeCell ref="A106:A117"/>
    <mergeCell ref="B106:B116"/>
    <mergeCell ref="C116:G116"/>
    <mergeCell ref="A118:A141"/>
    <mergeCell ref="B118:B130"/>
    <mergeCell ref="C130:G130"/>
    <mergeCell ref="B131:B140"/>
    <mergeCell ref="D136:G136"/>
    <mergeCell ref="C140:G140"/>
    <mergeCell ref="B141:G141"/>
    <mergeCell ref="E149:G149"/>
    <mergeCell ref="D150:G150"/>
    <mergeCell ref="C155:G155"/>
    <mergeCell ref="B156:B167"/>
    <mergeCell ref="D157:G157"/>
    <mergeCell ref="C167:G167"/>
    <mergeCell ref="B168:G168"/>
    <mergeCell ref="A142:A168"/>
    <mergeCell ref="B142:B155"/>
    <mergeCell ref="D146:G146"/>
    <mergeCell ref="E148:G148"/>
  </mergeCells>
  <phoneticPr fontId="2"/>
  <printOptions horizontalCentered="1"/>
  <pageMargins left="0.78740157480314965" right="0.39370078740157483" top="0.51181102362204722" bottom="0.47244094488188981" header="0.51181102362204722" footer="0.31496062992125984"/>
  <pageSetup paperSize="9" scale="90" orientation="portrait" useFirstPageNumber="1" r:id="rId1"/>
  <headerFooter alignWithMargins="0">
    <oddFooter>&amp;C&amp;14&amp;P</oddFooter>
  </headerFooter>
  <rowBreaks count="4" manualBreakCount="4">
    <brk id="35" max="15" man="1"/>
    <brk id="69" max="15" man="1"/>
    <brk id="105" max="15" man="1"/>
    <brk id="14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Ｒ3．当初 </vt:lpstr>
      <vt:lpstr>'Ｒ3．当初 '!Print_Area</vt:lpstr>
      <vt:lpstr>'Ｒ3．当初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粟野荘デイサービスセンター</dc:creator>
  <cp:lastModifiedBy>jimu0</cp:lastModifiedBy>
  <cp:lastPrinted>2021-07-20T07:41:10Z</cp:lastPrinted>
  <dcterms:created xsi:type="dcterms:W3CDTF">2000-03-14T02:34:01Z</dcterms:created>
  <dcterms:modified xsi:type="dcterms:W3CDTF">2021-07-20T07:42:28Z</dcterms:modified>
</cp:coreProperties>
</file>