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codeName="ThisWorkbook"/>
  <mc:AlternateContent xmlns:mc="http://schemas.openxmlformats.org/markup-compatibility/2006">
    <mc:Choice Requires="x15">
      <x15ac:absPath xmlns:x15ac="http://schemas.microsoft.com/office/spreadsheetml/2010/11/ac" url="C:\Users\osa-1\Documents\かめっこクラブ\"/>
    </mc:Choice>
  </mc:AlternateContent>
  <workbookProtection workbookPassword="A9FE" lockStructure="1"/>
  <bookViews>
    <workbookView xWindow="0" yWindow="0" windowWidth="20520" windowHeight="11070" firstSheet="1" activeTab="1" xr2:uid="{00000000-000D-0000-FFFF-FFFF00000000}"/>
  </bookViews>
  <sheets>
    <sheet name="収支予算等入力例" sheetId="28" r:id="rId1"/>
    <sheet name="収支予算等入力フォーム" sheetId="30" r:id="rId2"/>
    <sheet name="申請準備ワークシート記入例" sheetId="32" r:id="rId3"/>
    <sheet name="申請準備ワークシート入力フォーム" sheetId="31" r:id="rId4"/>
  </sheets>
  <definedNames>
    <definedName name="_xlnm.Print_Area" localSheetId="1">収支予算等入力フォーム!$A$1:$N$148</definedName>
    <definedName name="_xlnm.Print_Area" localSheetId="0">収支予算等入力例!$A$1:$N$118</definedName>
    <definedName name="あなたのまちづくり">収支予算等入力フォーム!$U$2:$U$5</definedName>
    <definedName name="みんなのいのち">収支予算等入力フォーム!$V$2:$V$4</definedName>
    <definedName name="海と身近にふれあう">収支予算等入力フォーム!$S$2</definedName>
    <definedName name="海と船の研究">収支予算等入力フォーム!$P$2</definedName>
    <definedName name="海の安全・環境をまもる">収支予算等入力フォーム!$R$2</definedName>
    <definedName name="海をささえる人づくり">収支予算等入力フォーム!$Q$2</definedName>
    <definedName name="海洋教育の推進">収支予算等入力フォーム!$T$2</definedName>
    <definedName name="子ども・若者の未来">収支予算等入力フォーム!$W$2:$W$4</definedName>
    <definedName name="豊かな文化">収支予算等入力フォーム!$X$2:$X$4</definedName>
  </definedNames>
  <calcPr calcId="171027"/>
  <fileRecoveryPr autoRecover="0"/>
</workbook>
</file>

<file path=xl/calcChain.xml><?xml version="1.0" encoding="utf-8"?>
<calcChain xmlns="http://schemas.openxmlformats.org/spreadsheetml/2006/main">
  <c r="F37" i="28" l="1"/>
  <c r="F36" i="28"/>
  <c r="F35" i="28"/>
  <c r="F34" i="28"/>
  <c r="F33" i="28"/>
  <c r="F32" i="28"/>
  <c r="G17" i="32"/>
  <c r="G16" i="32"/>
  <c r="G15" i="32"/>
  <c r="G17" i="31"/>
  <c r="G16" i="31"/>
  <c r="G15" i="31"/>
  <c r="M102" i="30"/>
  <c r="M101" i="30"/>
  <c r="M100" i="30"/>
  <c r="M99" i="30"/>
  <c r="M98" i="30"/>
  <c r="M97" i="30"/>
  <c r="M96" i="30"/>
  <c r="M95" i="30"/>
  <c r="M94" i="30"/>
  <c r="M93" i="30"/>
  <c r="M92" i="30"/>
  <c r="M91" i="30"/>
  <c r="M90" i="30"/>
  <c r="M89" i="30"/>
  <c r="M88" i="30"/>
  <c r="M87" i="30"/>
  <c r="M86" i="30"/>
  <c r="M85" i="30"/>
  <c r="M84" i="30"/>
  <c r="M83" i="30"/>
  <c r="M82" i="30"/>
  <c r="M81" i="30"/>
  <c r="M80" i="30"/>
  <c r="M79" i="30"/>
  <c r="M78" i="30"/>
  <c r="M77" i="30"/>
  <c r="M76" i="30"/>
  <c r="M75" i="30"/>
  <c r="M74" i="30"/>
  <c r="M73" i="30"/>
  <c r="M72" i="30"/>
  <c r="M71" i="30"/>
  <c r="M70" i="30"/>
  <c r="M69" i="30"/>
  <c r="M68" i="30"/>
  <c r="F35" i="30" s="1"/>
  <c r="M67" i="30"/>
  <c r="M66" i="30"/>
  <c r="M65" i="30"/>
  <c r="M64" i="30"/>
  <c r="M63" i="30"/>
  <c r="M62" i="30"/>
  <c r="M61" i="30"/>
  <c r="M60" i="30"/>
  <c r="M59" i="30"/>
  <c r="M58" i="30"/>
  <c r="M57" i="30"/>
  <c r="M56" i="30"/>
  <c r="M55" i="30"/>
  <c r="M54" i="30"/>
  <c r="M53" i="30"/>
  <c r="F33" i="30" s="1"/>
  <c r="M52" i="30"/>
  <c r="M51" i="30"/>
  <c r="M50" i="30"/>
  <c r="M49" i="30"/>
  <c r="M48" i="30"/>
  <c r="M47" i="30"/>
  <c r="M46" i="30"/>
  <c r="M45" i="30"/>
  <c r="M44" i="30"/>
  <c r="M43" i="30"/>
  <c r="M44" i="28"/>
  <c r="M45" i="28"/>
  <c r="M46" i="28"/>
  <c r="M47" i="28"/>
  <c r="M48" i="28"/>
  <c r="M49" i="28"/>
  <c r="M50" i="28"/>
  <c r="M51" i="28"/>
  <c r="B48" i="28"/>
  <c r="M52" i="28"/>
  <c r="M53" i="28"/>
  <c r="M54" i="28"/>
  <c r="B53" i="28"/>
  <c r="M55" i="28"/>
  <c r="M56" i="28"/>
  <c r="M57" i="28"/>
  <c r="M58" i="28"/>
  <c r="B58" i="28"/>
  <c r="M59" i="28"/>
  <c r="M60" i="28"/>
  <c r="M61" i="28"/>
  <c r="M62" i="28"/>
  <c r="M63" i="28"/>
  <c r="M64" i="28"/>
  <c r="B64" i="28"/>
  <c r="M65" i="28"/>
  <c r="M66" i="28"/>
  <c r="M67" i="28"/>
  <c r="M68" i="28"/>
  <c r="M69" i="28"/>
  <c r="M70" i="28"/>
  <c r="M71" i="28"/>
  <c r="M72" i="28"/>
  <c r="B69" i="28"/>
  <c r="M73" i="28"/>
  <c r="M74" i="28"/>
  <c r="M75" i="28"/>
  <c r="B74" i="28"/>
  <c r="M76" i="28"/>
  <c r="M77" i="28"/>
  <c r="M78" i="28"/>
  <c r="M79" i="28"/>
  <c r="B79" i="28"/>
  <c r="M80" i="28"/>
  <c r="M81" i="28"/>
  <c r="M82" i="28"/>
  <c r="M83" i="28"/>
  <c r="M84" i="28"/>
  <c r="M85" i="28"/>
  <c r="B84" i="28"/>
  <c r="M86" i="28"/>
  <c r="M87" i="28"/>
  <c r="M88" i="28"/>
  <c r="M89" i="28"/>
  <c r="M90" i="28"/>
  <c r="M91" i="28"/>
  <c r="M92" i="28"/>
  <c r="M93" i="28"/>
  <c r="M94" i="28"/>
  <c r="B94" i="28"/>
  <c r="M95" i="28"/>
  <c r="M96" i="28"/>
  <c r="M97" i="28"/>
  <c r="M98" i="28"/>
  <c r="M43" i="28"/>
  <c r="B43" i="28"/>
  <c r="F36" i="30"/>
  <c r="F37" i="30"/>
  <c r="B38" i="28"/>
  <c r="L65" i="28"/>
  <c r="I65" i="28"/>
  <c r="F65" i="28"/>
  <c r="L60" i="28"/>
  <c r="I60" i="28"/>
  <c r="F60" i="28"/>
  <c r="L102" i="30"/>
  <c r="I102" i="30"/>
  <c r="F102" i="30"/>
  <c r="L101" i="30"/>
  <c r="I101" i="30"/>
  <c r="F101" i="30"/>
  <c r="L100" i="30"/>
  <c r="I100" i="30"/>
  <c r="F100" i="30"/>
  <c r="L99" i="30"/>
  <c r="I99" i="30"/>
  <c r="F99" i="30"/>
  <c r="L98" i="30"/>
  <c r="I98" i="30"/>
  <c r="F98" i="30"/>
  <c r="L97" i="30"/>
  <c r="I97" i="30"/>
  <c r="F97" i="30"/>
  <c r="L96" i="30"/>
  <c r="I96" i="30"/>
  <c r="F96" i="30"/>
  <c r="L95" i="30"/>
  <c r="I95" i="30"/>
  <c r="F95" i="30"/>
  <c r="L94" i="30"/>
  <c r="I94" i="30"/>
  <c r="F94" i="30"/>
  <c r="L93" i="30"/>
  <c r="I93" i="30"/>
  <c r="F93" i="30"/>
  <c r="L92" i="30"/>
  <c r="I92" i="30"/>
  <c r="F92" i="30"/>
  <c r="L91" i="30"/>
  <c r="I91" i="30"/>
  <c r="F91" i="30"/>
  <c r="L90" i="30"/>
  <c r="I90" i="30"/>
  <c r="F90" i="30"/>
  <c r="L89" i="30"/>
  <c r="I89" i="30"/>
  <c r="F89" i="30"/>
  <c r="L88" i="30"/>
  <c r="I88" i="30"/>
  <c r="F88" i="30"/>
  <c r="L87" i="30"/>
  <c r="I87" i="30"/>
  <c r="F87" i="30"/>
  <c r="L86" i="30"/>
  <c r="I86" i="30"/>
  <c r="F86" i="30"/>
  <c r="L85" i="30"/>
  <c r="I85" i="30"/>
  <c r="F85" i="30"/>
  <c r="L84" i="30"/>
  <c r="I84" i="30"/>
  <c r="F84" i="30"/>
  <c r="L83" i="30"/>
  <c r="I83" i="30"/>
  <c r="F83" i="30"/>
  <c r="L82" i="30"/>
  <c r="I82" i="30"/>
  <c r="F82" i="30"/>
  <c r="L81" i="30"/>
  <c r="I81" i="30"/>
  <c r="F81" i="30"/>
  <c r="L80" i="30"/>
  <c r="I80" i="30"/>
  <c r="F80" i="30"/>
  <c r="L79" i="30"/>
  <c r="I79" i="30"/>
  <c r="F79" i="30"/>
  <c r="L78" i="30"/>
  <c r="I78" i="30"/>
  <c r="F78" i="30"/>
  <c r="L77" i="30"/>
  <c r="I77" i="30"/>
  <c r="F77" i="30"/>
  <c r="L76" i="30"/>
  <c r="I76" i="30"/>
  <c r="F76" i="30"/>
  <c r="L75" i="30"/>
  <c r="I75" i="30"/>
  <c r="F75" i="30"/>
  <c r="L74" i="30"/>
  <c r="I74" i="30"/>
  <c r="F74" i="30"/>
  <c r="L73" i="30"/>
  <c r="I73" i="30"/>
  <c r="F73" i="30"/>
  <c r="L72" i="30"/>
  <c r="I72" i="30"/>
  <c r="F72" i="30"/>
  <c r="L71" i="30"/>
  <c r="I71" i="30"/>
  <c r="F71" i="30"/>
  <c r="L70" i="30"/>
  <c r="I70" i="30"/>
  <c r="F70" i="30"/>
  <c r="L69" i="30"/>
  <c r="I69" i="30"/>
  <c r="F69" i="30"/>
  <c r="L68" i="30"/>
  <c r="I68" i="30"/>
  <c r="F68" i="30"/>
  <c r="L67" i="30"/>
  <c r="I67" i="30"/>
  <c r="F67" i="30"/>
  <c r="L66" i="30"/>
  <c r="I66" i="30"/>
  <c r="F66" i="30"/>
  <c r="L65" i="30"/>
  <c r="I65" i="30"/>
  <c r="F65" i="30"/>
  <c r="L64" i="30"/>
  <c r="I64" i="30"/>
  <c r="F64" i="30"/>
  <c r="L63" i="30"/>
  <c r="I63" i="30"/>
  <c r="F63" i="30"/>
  <c r="L62" i="30"/>
  <c r="I62" i="30"/>
  <c r="F62" i="30"/>
  <c r="L61" i="30"/>
  <c r="I61" i="30"/>
  <c r="F61" i="30"/>
  <c r="L60" i="30"/>
  <c r="I60" i="30"/>
  <c r="F60" i="30"/>
  <c r="L59" i="30"/>
  <c r="I59" i="30"/>
  <c r="F59" i="30"/>
  <c r="L58" i="30"/>
  <c r="I58" i="30"/>
  <c r="F58" i="30"/>
  <c r="L57" i="30"/>
  <c r="I57" i="30"/>
  <c r="F57" i="30"/>
  <c r="L56" i="30"/>
  <c r="I56" i="30"/>
  <c r="F56" i="30"/>
  <c r="L55" i="30"/>
  <c r="I55" i="30"/>
  <c r="F55" i="30"/>
  <c r="L54" i="30"/>
  <c r="I54" i="30"/>
  <c r="F54" i="30"/>
  <c r="L53" i="30"/>
  <c r="I53" i="30"/>
  <c r="F53" i="30"/>
  <c r="L52" i="30"/>
  <c r="I52" i="30"/>
  <c r="F52" i="30"/>
  <c r="L51" i="30"/>
  <c r="I51" i="30"/>
  <c r="F51" i="30"/>
  <c r="L50" i="30"/>
  <c r="I50" i="30"/>
  <c r="F50" i="30"/>
  <c r="L49" i="30"/>
  <c r="I49" i="30"/>
  <c r="F49" i="30"/>
  <c r="L48" i="30"/>
  <c r="I48" i="30"/>
  <c r="F48" i="30"/>
  <c r="L47" i="30"/>
  <c r="I47" i="30"/>
  <c r="F47" i="30"/>
  <c r="L46" i="30"/>
  <c r="I46" i="30"/>
  <c r="F46" i="30"/>
  <c r="L45" i="30"/>
  <c r="I45" i="30"/>
  <c r="F45" i="30"/>
  <c r="L44" i="30"/>
  <c r="I44" i="30"/>
  <c r="F44" i="30"/>
  <c r="L43" i="30"/>
  <c r="I43" i="30"/>
  <c r="F43" i="30"/>
  <c r="L88" i="28"/>
  <c r="I88" i="28"/>
  <c r="F88" i="28"/>
  <c r="L87" i="28"/>
  <c r="I87" i="28"/>
  <c r="F87" i="28"/>
  <c r="L86" i="28"/>
  <c r="I86" i="28"/>
  <c r="F86" i="28"/>
  <c r="L85" i="28"/>
  <c r="I85" i="28"/>
  <c r="F85" i="28"/>
  <c r="L84" i="28"/>
  <c r="I84" i="28"/>
  <c r="F84" i="28"/>
  <c r="F61" i="28"/>
  <c r="I61" i="28"/>
  <c r="L61" i="28"/>
  <c r="F70" i="28"/>
  <c r="I70" i="28"/>
  <c r="L70" i="28"/>
  <c r="I64" i="28"/>
  <c r="L64" i="28"/>
  <c r="F64" i="28"/>
  <c r="F59" i="28"/>
  <c r="I59" i="28"/>
  <c r="L59" i="28"/>
  <c r="L55" i="28"/>
  <c r="F55" i="28"/>
  <c r="I55" i="28"/>
  <c r="L54" i="28"/>
  <c r="I54" i="28"/>
  <c r="F54" i="28"/>
  <c r="L98" i="28"/>
  <c r="L97" i="28"/>
  <c r="L96" i="28"/>
  <c r="L95" i="28"/>
  <c r="L94" i="28"/>
  <c r="L93" i="28"/>
  <c r="L92" i="28"/>
  <c r="L91" i="28"/>
  <c r="L90" i="28"/>
  <c r="L89" i="28"/>
  <c r="L83" i="28"/>
  <c r="L82" i="28"/>
  <c r="L79" i="28"/>
  <c r="L78" i="28"/>
  <c r="L77" i="28"/>
  <c r="L76" i="28"/>
  <c r="L75" i="28"/>
  <c r="L74" i="28"/>
  <c r="L73" i="28"/>
  <c r="L72" i="28"/>
  <c r="L71" i="28"/>
  <c r="L69" i="28"/>
  <c r="L68" i="28"/>
  <c r="L67" i="28"/>
  <c r="L66" i="28"/>
  <c r="L63" i="28"/>
  <c r="L62" i="28"/>
  <c r="L58" i="28"/>
  <c r="L57" i="28"/>
  <c r="L56" i="28"/>
  <c r="L53" i="28"/>
  <c r="L52" i="28"/>
  <c r="L51" i="28"/>
  <c r="L50" i="28"/>
  <c r="L49" i="28"/>
  <c r="L48" i="28"/>
  <c r="I98" i="28"/>
  <c r="I97" i="28"/>
  <c r="I96" i="28"/>
  <c r="I95" i="28"/>
  <c r="I94" i="28"/>
  <c r="I93" i="28"/>
  <c r="I92" i="28"/>
  <c r="I91" i="28"/>
  <c r="I90" i="28"/>
  <c r="I89" i="28"/>
  <c r="I83" i="28"/>
  <c r="I82" i="28"/>
  <c r="I79" i="28"/>
  <c r="I78" i="28"/>
  <c r="I77" i="28"/>
  <c r="I76" i="28"/>
  <c r="I75" i="28"/>
  <c r="I74" i="28"/>
  <c r="I73" i="28"/>
  <c r="I72" i="28"/>
  <c r="I71" i="28"/>
  <c r="I69" i="28"/>
  <c r="I68" i="28"/>
  <c r="I67" i="28"/>
  <c r="I66" i="28"/>
  <c r="I63" i="28"/>
  <c r="I62" i="28"/>
  <c r="I58" i="28"/>
  <c r="I57" i="28"/>
  <c r="I56" i="28"/>
  <c r="I53" i="28"/>
  <c r="F98" i="28"/>
  <c r="F97" i="28"/>
  <c r="F96" i="28"/>
  <c r="F95" i="28"/>
  <c r="F94" i="28"/>
  <c r="F93" i="28"/>
  <c r="F92" i="28"/>
  <c r="F91" i="28"/>
  <c r="F90" i="28"/>
  <c r="F89" i="28"/>
  <c r="F83" i="28"/>
  <c r="F82" i="28"/>
  <c r="F79" i="28"/>
  <c r="F78" i="28"/>
  <c r="F77" i="28"/>
  <c r="F76" i="28"/>
  <c r="F75" i="28"/>
  <c r="F74" i="28"/>
  <c r="F73" i="28"/>
  <c r="F72" i="28"/>
  <c r="F71" i="28"/>
  <c r="F69" i="28"/>
  <c r="F68" i="28"/>
  <c r="F67" i="28"/>
  <c r="F66" i="28"/>
  <c r="F63" i="28"/>
  <c r="F62" i="28"/>
  <c r="F58" i="28"/>
  <c r="F57" i="28"/>
  <c r="F56" i="28"/>
  <c r="F53" i="28"/>
  <c r="I52" i="28"/>
  <c r="I51" i="28"/>
  <c r="I50" i="28"/>
  <c r="I49" i="28"/>
  <c r="I48" i="28"/>
  <c r="F52" i="28"/>
  <c r="F51" i="28"/>
  <c r="F50" i="28"/>
  <c r="F49" i="28"/>
  <c r="F48" i="28"/>
  <c r="L47" i="28"/>
  <c r="L46" i="28"/>
  <c r="L45" i="28"/>
  <c r="L44" i="28"/>
  <c r="L43" i="28"/>
  <c r="I47" i="28"/>
  <c r="I46" i="28"/>
  <c r="I45" i="28"/>
  <c r="I44" i="28"/>
  <c r="I43" i="28"/>
  <c r="F43" i="28"/>
  <c r="F47" i="28"/>
  <c r="F46" i="28"/>
  <c r="F45" i="28"/>
  <c r="F44" i="28"/>
  <c r="B89" i="28"/>
  <c r="M99" i="28"/>
  <c r="M101" i="28"/>
  <c r="M100" i="28"/>
  <c r="F38" i="28"/>
  <c r="F39" i="28"/>
  <c r="D27" i="28"/>
  <c r="I34" i="28"/>
  <c r="I37" i="28"/>
  <c r="I33" i="28"/>
  <c r="I36" i="28"/>
  <c r="I32" i="28"/>
  <c r="I35" i="28"/>
  <c r="D25" i="28"/>
  <c r="D26" i="28"/>
  <c r="I39" i="28"/>
  <c r="B58" i="30" l="1"/>
  <c r="F34" i="30"/>
  <c r="B73" i="30"/>
  <c r="B78" i="30"/>
  <c r="B93" i="30"/>
  <c r="B98" i="30"/>
  <c r="B63" i="30"/>
  <c r="F32" i="30"/>
  <c r="B43" i="30"/>
  <c r="B48" i="30"/>
  <c r="B83" i="30"/>
  <c r="B88" i="30"/>
  <c r="B53" i="30"/>
  <c r="B68" i="30"/>
  <c r="M103" i="30" l="1"/>
  <c r="M105" i="30" s="1"/>
  <c r="D27" i="30" s="1"/>
  <c r="M104" i="30" l="1"/>
  <c r="F38" i="30" s="1"/>
  <c r="F39" i="30" s="1"/>
  <c r="I34" i="30" s="1"/>
  <c r="D26" i="30"/>
  <c r="I35" i="30" l="1"/>
  <c r="I33" i="30"/>
  <c r="I32" i="30"/>
  <c r="I36" i="30"/>
  <c r="I37" i="30"/>
  <c r="I39" i="30" l="1"/>
</calcChain>
</file>

<file path=xl/sharedStrings.xml><?xml version="1.0" encoding="utf-8"?>
<sst xmlns="http://schemas.openxmlformats.org/spreadsheetml/2006/main" count="460" uniqueCount="250">
  <si>
    <t>算出根拠</t>
    <rPh sb="0" eb="2">
      <t>サンシュツ</t>
    </rPh>
    <rPh sb="2" eb="4">
      <t>コンキョ</t>
    </rPh>
    <phoneticPr fontId="3"/>
  </si>
  <si>
    <t>備考</t>
    <rPh sb="0" eb="2">
      <t>ビコウ</t>
    </rPh>
    <phoneticPr fontId="3"/>
  </si>
  <si>
    <t>回</t>
    <rPh sb="0" eb="1">
      <t>カイ</t>
    </rPh>
    <phoneticPr fontId="2"/>
  </si>
  <si>
    <t>委託費</t>
    <rPh sb="0" eb="2">
      <t>イタク</t>
    </rPh>
    <rPh sb="2" eb="3">
      <t>ヒ</t>
    </rPh>
    <phoneticPr fontId="2"/>
  </si>
  <si>
    <t>回</t>
    <rPh sb="0" eb="1">
      <t>カイ</t>
    </rPh>
    <phoneticPr fontId="2"/>
  </si>
  <si>
    <t>単位</t>
    <rPh sb="0" eb="2">
      <t>タンイ</t>
    </rPh>
    <phoneticPr fontId="2"/>
  </si>
  <si>
    <t>項目名</t>
    <rPh sb="0" eb="2">
      <t>コウモク</t>
    </rPh>
    <rPh sb="2" eb="3">
      <t>メイ</t>
    </rPh>
    <phoneticPr fontId="2"/>
  </si>
  <si>
    <t>積</t>
    <rPh sb="0" eb="1">
      <t>セキ</t>
    </rPh>
    <phoneticPr fontId="2"/>
  </si>
  <si>
    <t>値</t>
    <rPh sb="0" eb="1">
      <t>チ</t>
    </rPh>
    <phoneticPr fontId="2"/>
  </si>
  <si>
    <t>人</t>
    <rPh sb="0" eb="1">
      <t>ヒト</t>
    </rPh>
    <phoneticPr fontId="2"/>
  </si>
  <si>
    <t>費目</t>
    <rPh sb="0" eb="2">
      <t>ヒモク</t>
    </rPh>
    <phoneticPr fontId="2"/>
  </si>
  <si>
    <t>印刷製本費</t>
    <rPh sb="0" eb="2">
      <t>インサツ</t>
    </rPh>
    <rPh sb="2" eb="4">
      <t>セイホン</t>
    </rPh>
    <rPh sb="4" eb="5">
      <t>ヒ</t>
    </rPh>
    <phoneticPr fontId="2"/>
  </si>
  <si>
    <t>枚</t>
    <rPh sb="0" eb="1">
      <t>マイ</t>
    </rPh>
    <phoneticPr fontId="2"/>
  </si>
  <si>
    <t>雑費</t>
    <rPh sb="0" eb="2">
      <t>ザッピ</t>
    </rPh>
    <phoneticPr fontId="2"/>
  </si>
  <si>
    <t>単価(円）</t>
    <rPh sb="0" eb="2">
      <t>タンカ</t>
    </rPh>
    <rPh sb="3" eb="4">
      <t>エン</t>
    </rPh>
    <phoneticPr fontId="2"/>
  </si>
  <si>
    <t>収入</t>
    <rPh sb="0" eb="2">
      <t>シュウニュウ</t>
    </rPh>
    <phoneticPr fontId="3"/>
  </si>
  <si>
    <t>A.助成金申請額</t>
    <rPh sb="2" eb="4">
      <t>ジョセイ</t>
    </rPh>
    <rPh sb="4" eb="5">
      <t>キン</t>
    </rPh>
    <rPh sb="5" eb="7">
      <t>シンセイ</t>
    </rPh>
    <rPh sb="7" eb="8">
      <t>ガク</t>
    </rPh>
    <phoneticPr fontId="3"/>
  </si>
  <si>
    <t>B.自己負担金額</t>
    <rPh sb="2" eb="4">
      <t>ジコ</t>
    </rPh>
    <rPh sb="4" eb="6">
      <t>フタン</t>
    </rPh>
    <rPh sb="6" eb="7">
      <t>キン</t>
    </rPh>
    <rPh sb="7" eb="8">
      <t>ガク</t>
    </rPh>
    <phoneticPr fontId="3"/>
  </si>
  <si>
    <t>合計（事業費総額）</t>
    <rPh sb="0" eb="2">
      <t>ゴウケイ</t>
    </rPh>
    <rPh sb="3" eb="6">
      <t>ジギョウヒ</t>
    </rPh>
    <rPh sb="6" eb="8">
      <t>ソウガク</t>
    </rPh>
    <phoneticPr fontId="2"/>
  </si>
  <si>
    <t>金額(円）</t>
    <rPh sb="0" eb="2">
      <t>キンガク</t>
    </rPh>
    <rPh sb="3" eb="4">
      <t>エン</t>
    </rPh>
    <phoneticPr fontId="3"/>
  </si>
  <si>
    <t>←自動計算</t>
    <rPh sb="1" eb="3">
      <t>ジドウ</t>
    </rPh>
    <rPh sb="3" eb="5">
      <t>ケイサン</t>
    </rPh>
    <phoneticPr fontId="2"/>
  </si>
  <si>
    <t>申請事業費総額（1万円未満は切り捨て）</t>
    <rPh sb="0" eb="2">
      <t>シンセイ</t>
    </rPh>
    <rPh sb="2" eb="5">
      <t>ジギョウヒ</t>
    </rPh>
    <rPh sb="5" eb="7">
      <t>ソウガク</t>
    </rPh>
    <rPh sb="9" eb="11">
      <t>マンエン</t>
    </rPh>
    <rPh sb="11" eb="13">
      <t>ミマン</t>
    </rPh>
    <rPh sb="14" eb="15">
      <t>キ</t>
    </rPh>
    <rPh sb="16" eb="17">
      <t>ス</t>
    </rPh>
    <phoneticPr fontId="2"/>
  </si>
  <si>
    <t>C.申請事業費総額（A+B)</t>
    <rPh sb="2" eb="4">
      <t>シンセイ</t>
    </rPh>
    <rPh sb="4" eb="6">
      <t>ジギョウ</t>
    </rPh>
    <rPh sb="6" eb="7">
      <t>ヒ</t>
    </rPh>
    <rPh sb="7" eb="9">
      <t>ソウガク</t>
    </rPh>
    <phoneticPr fontId="3"/>
  </si>
  <si>
    <t>旅費交通費</t>
    <rPh sb="0" eb="2">
      <t>リョヒ</t>
    </rPh>
    <rPh sb="2" eb="5">
      <t>コウツウヒ</t>
    </rPh>
    <phoneticPr fontId="2"/>
  </si>
  <si>
    <t>諸謝金費</t>
    <rPh sb="0" eb="1">
      <t>ショ</t>
    </rPh>
    <rPh sb="1" eb="3">
      <t>シャキン</t>
    </rPh>
    <rPh sb="3" eb="4">
      <t>ヒ</t>
    </rPh>
    <phoneticPr fontId="2"/>
  </si>
  <si>
    <t>申請時調整減額</t>
    <rPh sb="0" eb="2">
      <t>シンセイ</t>
    </rPh>
    <rPh sb="2" eb="3">
      <t>トキ</t>
    </rPh>
    <rPh sb="3" eb="5">
      <t>チョウセイ</t>
    </rPh>
    <rPh sb="5" eb="7">
      <t>ゲンガク</t>
    </rPh>
    <phoneticPr fontId="2"/>
  </si>
  <si>
    <t>臨時アルバイト</t>
    <rPh sb="0" eb="2">
      <t>リンジ</t>
    </rPh>
    <phoneticPr fontId="2"/>
  </si>
  <si>
    <t>時間</t>
    <rPh sb="0" eb="2">
      <t>ジカン</t>
    </rPh>
    <phoneticPr fontId="2"/>
  </si>
  <si>
    <t>消耗什器備品費</t>
  </si>
  <si>
    <t>通信運搬費</t>
  </si>
  <si>
    <t>会議費</t>
    <rPh sb="0" eb="3">
      <t>カイギヒ</t>
    </rPh>
    <phoneticPr fontId="2"/>
  </si>
  <si>
    <t>日</t>
    <rPh sb="0" eb="1">
      <t>ニチ</t>
    </rPh>
    <phoneticPr fontId="2"/>
  </si>
  <si>
    <t>回</t>
    <rPh sb="0" eb="1">
      <t>カイ</t>
    </rPh>
    <phoneticPr fontId="2"/>
  </si>
  <si>
    <t>人</t>
    <rPh sb="0" eb="1">
      <t>ニン</t>
    </rPh>
    <phoneticPr fontId="2"/>
  </si>
  <si>
    <t>臨時雇用費</t>
    <rPh sb="0" eb="2">
      <t>リンジ</t>
    </rPh>
    <rPh sb="2" eb="5">
      <t>コヨウヒ</t>
    </rPh>
    <phoneticPr fontId="2"/>
  </si>
  <si>
    <t>間接経費</t>
    <rPh sb="0" eb="2">
      <t>カンセツ</t>
    </rPh>
    <rPh sb="2" eb="4">
      <t>ケイヒ</t>
    </rPh>
    <phoneticPr fontId="2"/>
  </si>
  <si>
    <t>←自動計算</t>
    <phoneticPr fontId="2"/>
  </si>
  <si>
    <t>内容</t>
    <rPh sb="0" eb="2">
      <t>ナイヨウ</t>
    </rPh>
    <phoneticPr fontId="2"/>
  </si>
  <si>
    <t>備考</t>
    <rPh sb="0" eb="2">
      <t>ビコウ</t>
    </rPh>
    <phoneticPr fontId="2"/>
  </si>
  <si>
    <t>団体名</t>
    <rPh sb="0" eb="2">
      <t>ダンタイ</t>
    </rPh>
    <rPh sb="2" eb="3">
      <t>メイ</t>
    </rPh>
    <phoneticPr fontId="2"/>
  </si>
  <si>
    <t>事業名</t>
    <rPh sb="0" eb="2">
      <t>ジギョウ</t>
    </rPh>
    <rPh sb="2" eb="3">
      <t>メイ</t>
    </rPh>
    <phoneticPr fontId="2"/>
  </si>
  <si>
    <t>役職名称</t>
    <rPh sb="0" eb="2">
      <t>ヤクショク</t>
    </rPh>
    <rPh sb="2" eb="4">
      <t>メイショウ</t>
    </rPh>
    <phoneticPr fontId="2"/>
  </si>
  <si>
    <t>役員名</t>
    <rPh sb="0" eb="2">
      <t>ヤクイン</t>
    </rPh>
    <rPh sb="2" eb="3">
      <t>メイ</t>
    </rPh>
    <phoneticPr fontId="2"/>
  </si>
  <si>
    <t>職業・ＴＥＬ</t>
    <rPh sb="0" eb="2">
      <t>ショクギョウ</t>
    </rPh>
    <phoneticPr fontId="2"/>
  </si>
  <si>
    <t>理事長</t>
    <rPh sb="0" eb="3">
      <t>リジチョウ</t>
    </rPh>
    <phoneticPr fontId="2"/>
  </si>
  <si>
    <t>監事</t>
    <rPh sb="0" eb="2">
      <t>カンジ</t>
    </rPh>
    <phoneticPr fontId="2"/>
  </si>
  <si>
    <t>理事</t>
    <rPh sb="0" eb="2">
      <t>リジ</t>
    </rPh>
    <phoneticPr fontId="2"/>
  </si>
  <si>
    <t>日本　花子</t>
    <rPh sb="0" eb="2">
      <t>ニホン</t>
    </rPh>
    <rPh sb="3" eb="5">
      <t>ハナコ</t>
    </rPh>
    <phoneticPr fontId="2"/>
  </si>
  <si>
    <t>公益　次郎</t>
    <rPh sb="0" eb="2">
      <t>コウエキ</t>
    </rPh>
    <rPh sb="3" eb="5">
      <t>ジロウ</t>
    </rPh>
    <phoneticPr fontId="2"/>
  </si>
  <si>
    <t>海洋　太郎</t>
    <rPh sb="0" eb="2">
      <t>カイヨウ</t>
    </rPh>
    <rPh sb="3" eb="5">
      <t>タロウ</t>
    </rPh>
    <phoneticPr fontId="2"/>
  </si>
  <si>
    <t>常勤</t>
    <rPh sb="0" eb="2">
      <t>ジョウキン</t>
    </rPh>
    <phoneticPr fontId="2"/>
  </si>
  <si>
    <t>非常勤</t>
    <rPh sb="0" eb="3">
      <t>ヒジョウキン</t>
    </rPh>
    <phoneticPr fontId="2"/>
  </si>
  <si>
    <t>会社員　 （×× - ×××× - ××××）</t>
    <phoneticPr fontId="2"/>
  </si>
  <si>
    <t>資料郵送費</t>
    <rPh sb="0" eb="2">
      <t>シリョウ</t>
    </rPh>
    <rPh sb="2" eb="4">
      <t>ユウソウ</t>
    </rPh>
    <rPh sb="4" eb="5">
      <t>ヒ</t>
    </rPh>
    <phoneticPr fontId="2"/>
  </si>
  <si>
    <t>支出</t>
    <rPh sb="0" eb="2">
      <t>シシュツ</t>
    </rPh>
    <phoneticPr fontId="2"/>
  </si>
  <si>
    <t>１．役員名簿</t>
    <rPh sb="2" eb="4">
      <t>ヤクイン</t>
    </rPh>
    <rPh sb="4" eb="6">
      <t>メイボ</t>
    </rPh>
    <phoneticPr fontId="2"/>
  </si>
  <si>
    <t>２．収支予算</t>
    <rPh sb="2" eb="4">
      <t>シュウシ</t>
    </rPh>
    <rPh sb="4" eb="6">
      <t>ヨサン</t>
    </rPh>
    <phoneticPr fontId="2"/>
  </si>
  <si>
    <t>３．事業スケジュール</t>
    <rPh sb="2" eb="4">
      <t>ジギョウ</t>
    </rPh>
    <phoneticPr fontId="2"/>
  </si>
  <si>
    <t>費目合計
(自動計算）</t>
    <rPh sb="0" eb="2">
      <t>ヒモク</t>
    </rPh>
    <rPh sb="2" eb="4">
      <t>ゴウケイ</t>
    </rPh>
    <phoneticPr fontId="2"/>
  </si>
  <si>
    <t>人</t>
    <rPh sb="0" eb="1">
      <t>ニン</t>
    </rPh>
    <phoneticPr fontId="2"/>
  </si>
  <si>
    <t>回</t>
    <rPh sb="0" eb="1">
      <t>カイ</t>
    </rPh>
    <phoneticPr fontId="2"/>
  </si>
  <si>
    <t>事務局交通費</t>
    <rPh sb="0" eb="3">
      <t>ジムキョク</t>
    </rPh>
    <rPh sb="3" eb="6">
      <t>コウツウヒ</t>
    </rPh>
    <phoneticPr fontId="2"/>
  </si>
  <si>
    <t>資料印刷費</t>
    <rPh sb="0" eb="2">
      <t>シリョウ</t>
    </rPh>
    <rPh sb="2" eb="4">
      <t>インサツ</t>
    </rPh>
    <rPh sb="4" eb="5">
      <t>ヒ</t>
    </rPh>
    <phoneticPr fontId="2"/>
  </si>
  <si>
    <t>日</t>
    <rPh sb="0" eb="1">
      <t>ヒ</t>
    </rPh>
    <phoneticPr fontId="2"/>
  </si>
  <si>
    <t>委員会会場費</t>
    <rPh sb="0" eb="3">
      <t>イインカイ</t>
    </rPh>
    <rPh sb="3" eb="5">
      <t>カイジョウ</t>
    </rPh>
    <rPh sb="5" eb="6">
      <t>ヒ</t>
    </rPh>
    <phoneticPr fontId="2"/>
  </si>
  <si>
    <t>式</t>
    <rPh sb="0" eb="1">
      <t>シキ</t>
    </rPh>
    <phoneticPr fontId="2"/>
  </si>
  <si>
    <t>部</t>
    <rPh sb="0" eb="1">
      <t>ブ</t>
    </rPh>
    <phoneticPr fontId="2"/>
  </si>
  <si>
    <t>振込み手数料等</t>
    <rPh sb="0" eb="2">
      <t>フリコ</t>
    </rPh>
    <rPh sb="3" eb="7">
      <t>テスウリョウトウ</t>
    </rPh>
    <phoneticPr fontId="2"/>
  </si>
  <si>
    <t>名札ケース等</t>
    <rPh sb="0" eb="2">
      <t>ナフダ</t>
    </rPh>
    <rPh sb="5" eb="6">
      <t>トウ</t>
    </rPh>
    <phoneticPr fontId="2"/>
  </si>
  <si>
    <t>式</t>
    <rPh sb="0" eb="1">
      <t>シキ</t>
    </rPh>
    <phoneticPr fontId="2"/>
  </si>
  <si>
    <t>D. 補助率</t>
    <rPh sb="3" eb="5">
      <t>ホジョ</t>
    </rPh>
    <rPh sb="5" eb="6">
      <t>リツ</t>
    </rPh>
    <phoneticPr fontId="2"/>
  </si>
  <si>
    <t>広告宣伝費</t>
    <rPh sb="0" eb="2">
      <t>コウコク</t>
    </rPh>
    <rPh sb="2" eb="5">
      <t>センデンヒ</t>
    </rPh>
    <phoneticPr fontId="2"/>
  </si>
  <si>
    <t>按分</t>
    <rPh sb="0" eb="2">
      <t>アンブン</t>
    </rPh>
    <phoneticPr fontId="2"/>
  </si>
  <si>
    <t>小計
(自動計算）</t>
    <rPh sb="0" eb="2">
      <t>コバカリ</t>
    </rPh>
    <rPh sb="4" eb="6">
      <t>ジドウ</t>
    </rPh>
    <rPh sb="6" eb="8">
      <t>ケイサン</t>
    </rPh>
    <phoneticPr fontId="2"/>
  </si>
  <si>
    <t>赤坂会</t>
    <rPh sb="0" eb="2">
      <t>アカサカ</t>
    </rPh>
    <rPh sb="2" eb="3">
      <t>カイ</t>
    </rPh>
    <phoneticPr fontId="2"/>
  </si>
  <si>
    <t>学校教員（△△ - △△△△ - △△△△）</t>
    <phoneticPr fontId="2"/>
  </si>
  <si>
    <t>ア．障害者や高齢者の地域生活を支える車両の整備</t>
  </si>
  <si>
    <t>イ．障害者の地域生活や社会参加を支える仕組みづくり</t>
  </si>
  <si>
    <t>ア．在宅ホスピス・緩和ケア等の推進</t>
  </si>
  <si>
    <t>ア．特別養子縁組や里親など子どもが家庭で暮らすための取り組み</t>
  </si>
  <si>
    <t>イ．貧困の世代間連鎖を防ぐ施策を実証する取り組み</t>
  </si>
  <si>
    <t>ア．新たな手法を取り入れ伝統文化を発展させる取り組み</t>
  </si>
  <si>
    <t>子ども・若者の未来</t>
  </si>
  <si>
    <t>海と船の研究</t>
  </si>
  <si>
    <t>海をささえる人づくり</t>
  </si>
  <si>
    <t>海の安全・環境をまもる</t>
  </si>
  <si>
    <t>海と身近にふれあう</t>
  </si>
  <si>
    <t>海洋教育の推進</t>
  </si>
  <si>
    <t>あなたのまちづくり</t>
  </si>
  <si>
    <t>豊かな文化</t>
  </si>
  <si>
    <t>イ．障害の有無を超えた価値ある芸術作品を、社会に伝え広める取り組み</t>
  </si>
  <si>
    <t>ウ．その他 みんなのいのち</t>
  </si>
  <si>
    <t>ウ．その他 子ども・若者の未来</t>
  </si>
  <si>
    <t>ウ．その他 豊かな文化</t>
  </si>
  <si>
    <t>みんなのいのち</t>
    <phoneticPr fontId="2"/>
  </si>
  <si>
    <t>イ．医療依存度の高い子どもと家族を地域で支える取り組み</t>
    <phoneticPr fontId="2"/>
  </si>
  <si>
    <t>場所(都道府県）</t>
    <rPh sb="0" eb="2">
      <t>バショ</t>
    </rPh>
    <rPh sb="3" eb="7">
      <t>トドウフケン</t>
    </rPh>
    <phoneticPr fontId="2"/>
  </si>
  <si>
    <t>年月日
(予定）</t>
    <rPh sb="0" eb="3">
      <t>ネンガッピ</t>
    </rPh>
    <rPh sb="5" eb="7">
      <t>ヨテイ</t>
    </rPh>
    <phoneticPr fontId="2"/>
  </si>
  <si>
    <t>常勤/非常勤</t>
    <rPh sb="0" eb="2">
      <t>ジョウキン</t>
    </rPh>
    <rPh sb="3" eb="6">
      <t>ヒジョウキン</t>
    </rPh>
    <phoneticPr fontId="2"/>
  </si>
  <si>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2"/>
  </si>
  <si>
    <r>
      <t>詳細</t>
    </r>
    <r>
      <rPr>
        <sz val="10"/>
        <rFont val="ＭＳ Ｐゴシック"/>
        <family val="3"/>
        <charset val="128"/>
      </rPr>
      <t>（プルダウンメニューより該当するものを選択してください）</t>
    </r>
    <rPh sb="0" eb="2">
      <t>ショウサイ</t>
    </rPh>
    <phoneticPr fontId="2"/>
  </si>
  <si>
    <t>事業内容</t>
    <rPh sb="0" eb="2">
      <t>ジギョウ</t>
    </rPh>
    <rPh sb="2" eb="4">
      <t>ナイヨウ</t>
    </rPh>
    <phoneticPr fontId="2"/>
  </si>
  <si>
    <t>事業番号</t>
    <rPh sb="0" eb="2">
      <t>ジギョウ</t>
    </rPh>
    <rPh sb="2" eb="4">
      <t>バンゴウ</t>
    </rPh>
    <phoneticPr fontId="2"/>
  </si>
  <si>
    <t>多職種による事例検討会</t>
    <rPh sb="0" eb="3">
      <t>タショクシュ</t>
    </rPh>
    <rPh sb="6" eb="8">
      <t>ジレイ</t>
    </rPh>
    <rPh sb="8" eb="11">
      <t>ケントウカイ</t>
    </rPh>
    <phoneticPr fontId="2"/>
  </si>
  <si>
    <t>地域交流イベントの実施</t>
    <phoneticPr fontId="2"/>
  </si>
  <si>
    <t>家族向け小冊子の作成配布</t>
    <phoneticPr fontId="2"/>
  </si>
  <si>
    <t>医療的ケアに対応した地域連携ハブ拠点づくり</t>
    <rPh sb="0" eb="3">
      <t>イリョウテキ</t>
    </rPh>
    <rPh sb="6" eb="8">
      <t>タイオウ</t>
    </rPh>
    <rPh sb="10" eb="12">
      <t>チイキ</t>
    </rPh>
    <rPh sb="12" eb="14">
      <t>レンケイ</t>
    </rPh>
    <rPh sb="16" eb="18">
      <t>キョテン</t>
    </rPh>
    <phoneticPr fontId="2"/>
  </si>
  <si>
    <t>医師 （○○ - ○○○○ - ○○○○）</t>
    <rPh sb="0" eb="2">
      <t>イシ</t>
    </rPh>
    <phoneticPr fontId="2"/>
  </si>
  <si>
    <t>プロジェクト2の担当者の業務量のうち、本事業は半分</t>
    <rPh sb="8" eb="11">
      <t>タントウシャ</t>
    </rPh>
    <rPh sb="12" eb="15">
      <t>ギョウムリョウ</t>
    </rPh>
    <rPh sb="19" eb="20">
      <t>ホン</t>
    </rPh>
    <rPh sb="20" eb="22">
      <t>ジギョウ</t>
    </rPh>
    <rPh sb="23" eb="25">
      <t>ハンブン</t>
    </rPh>
    <phoneticPr fontId="2"/>
  </si>
  <si>
    <t>担当者給与費（1人）</t>
    <rPh sb="0" eb="3">
      <t>タントウシャ</t>
    </rPh>
    <rPh sb="3" eb="5">
      <t>キュウヨ</t>
    </rPh>
    <rPh sb="5" eb="6">
      <t>ヒ</t>
    </rPh>
    <rPh sb="8" eb="9">
      <t>ニン</t>
    </rPh>
    <phoneticPr fontId="2"/>
  </si>
  <si>
    <t>ヵ月</t>
    <rPh sb="1" eb="2">
      <t>ゲツ</t>
    </rPh>
    <phoneticPr fontId="2"/>
  </si>
  <si>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2"/>
  </si>
  <si>
    <t>事務局給与費（1人）</t>
    <rPh sb="0" eb="3">
      <t>ジムキョク</t>
    </rPh>
    <rPh sb="3" eb="5">
      <t>キュウヨ</t>
    </rPh>
    <rPh sb="5" eb="6">
      <t>ヒ</t>
    </rPh>
    <rPh sb="8" eb="9">
      <t>ニン</t>
    </rPh>
    <phoneticPr fontId="2"/>
  </si>
  <si>
    <t>小冊子デザイン委託費</t>
    <rPh sb="0" eb="3">
      <t>ショウサッシ</t>
    </rPh>
    <rPh sb="7" eb="9">
      <t>イタク</t>
    </rPh>
    <rPh sb="9" eb="10">
      <t>ヒ</t>
    </rPh>
    <phoneticPr fontId="2"/>
  </si>
  <si>
    <t>ポスター印刷費</t>
    <rPh sb="4" eb="6">
      <t>インサツ</t>
    </rPh>
    <rPh sb="6" eb="7">
      <t>ヒ</t>
    </rPh>
    <phoneticPr fontId="2"/>
  </si>
  <si>
    <t>チラシ印刷費</t>
    <rPh sb="3" eb="5">
      <t>インサツ</t>
    </rPh>
    <rPh sb="5" eb="6">
      <t>ヒ</t>
    </rPh>
    <phoneticPr fontId="2"/>
  </si>
  <si>
    <t>小冊子印刷費</t>
    <rPh sb="0" eb="3">
      <t>ショウサッシ</t>
    </rPh>
    <rPh sb="3" eb="5">
      <t>インサツ</t>
    </rPh>
    <rPh sb="5" eb="6">
      <t>ヒ</t>
    </rPh>
    <phoneticPr fontId="2"/>
  </si>
  <si>
    <t>発表団体交通費</t>
    <rPh sb="0" eb="2">
      <t>ハッピョウ</t>
    </rPh>
    <rPh sb="2" eb="4">
      <t>ダンタイ</t>
    </rPh>
    <rPh sb="4" eb="7">
      <t>コウツウヒ</t>
    </rPh>
    <phoneticPr fontId="2"/>
  </si>
  <si>
    <t>ボランティア交通費補助</t>
    <rPh sb="6" eb="9">
      <t>コウツウヒ</t>
    </rPh>
    <rPh sb="9" eb="11">
      <t>ホジョ</t>
    </rPh>
    <phoneticPr fontId="2"/>
  </si>
  <si>
    <t>発表団体謝金</t>
    <rPh sb="0" eb="2">
      <t>ハッピョウ</t>
    </rPh>
    <rPh sb="2" eb="4">
      <t>ダンタイ</t>
    </rPh>
    <rPh sb="4" eb="6">
      <t>シャキン</t>
    </rPh>
    <phoneticPr fontId="2"/>
  </si>
  <si>
    <t>事例検討委員会謝金</t>
    <rPh sb="0" eb="2">
      <t>ジレイ</t>
    </rPh>
    <rPh sb="2" eb="4">
      <t>ケントウ</t>
    </rPh>
    <rPh sb="4" eb="7">
      <t>イインカイ</t>
    </rPh>
    <rPh sb="7" eb="9">
      <t>シャキン</t>
    </rPh>
    <phoneticPr fontId="2"/>
  </si>
  <si>
    <t>ポスター、チラシデザイン委託費</t>
    <rPh sb="12" eb="14">
      <t>イタク</t>
    </rPh>
    <rPh sb="14" eb="15">
      <t>ヒ</t>
    </rPh>
    <phoneticPr fontId="2"/>
  </si>
  <si>
    <t>小冊子監修者謝金</t>
    <rPh sb="0" eb="3">
      <t>ショウサッシ</t>
    </rPh>
    <rPh sb="3" eb="6">
      <t>カンシュウシャ</t>
    </rPh>
    <rPh sb="6" eb="8">
      <t>シャキン</t>
    </rPh>
    <phoneticPr fontId="2"/>
  </si>
  <si>
    <t>人</t>
    <rPh sb="0" eb="1">
      <t>ニン</t>
    </rPh>
    <phoneticPr fontId="2"/>
  </si>
  <si>
    <t>回</t>
    <rPh sb="0" eb="1">
      <t>カイ</t>
    </rPh>
    <phoneticPr fontId="2"/>
  </si>
  <si>
    <t>イベント会場費</t>
    <rPh sb="4" eb="6">
      <t>カイジョウ</t>
    </rPh>
    <rPh sb="6" eb="7">
      <t>ヒ</t>
    </rPh>
    <phoneticPr fontId="2"/>
  </si>
  <si>
    <t>事務用品</t>
    <rPh sb="0" eb="2">
      <t>ジム</t>
    </rPh>
    <rPh sb="2" eb="4">
      <t>ヨウヒン</t>
    </rPh>
    <phoneticPr fontId="2"/>
  </si>
  <si>
    <t>ウェブサイト更新料</t>
    <rPh sb="6" eb="9">
      <t>コウシンリョウ</t>
    </rPh>
    <phoneticPr fontId="2"/>
  </si>
  <si>
    <t>金額（円）</t>
    <rPh sb="0" eb="2">
      <t>キンガク</t>
    </rPh>
    <rPh sb="3" eb="4">
      <t>エン</t>
    </rPh>
    <phoneticPr fontId="2"/>
  </si>
  <si>
    <t>事業費全体の内の割合（自動計算）</t>
    <rPh sb="0" eb="3">
      <t>ジギョウヒ</t>
    </rPh>
    <rPh sb="3" eb="5">
      <t>ゼンタイ</t>
    </rPh>
    <rPh sb="6" eb="7">
      <t>ウチ</t>
    </rPh>
    <rPh sb="8" eb="10">
      <t>ワリアイ</t>
    </rPh>
    <rPh sb="11" eb="13">
      <t>ジドウ</t>
    </rPh>
    <rPh sb="13" eb="15">
      <t>ケイサン</t>
    </rPh>
    <phoneticPr fontId="2"/>
  </si>
  <si>
    <t>申請事業費総額</t>
    <rPh sb="0" eb="2">
      <t>シンセイ</t>
    </rPh>
    <rPh sb="2" eb="5">
      <t>ジギョウヒ</t>
    </rPh>
    <rPh sb="5" eb="7">
      <t>ソウガク</t>
    </rPh>
    <phoneticPr fontId="2"/>
  </si>
  <si>
    <t>1～3</t>
    <phoneticPr fontId="2"/>
  </si>
  <si>
    <t>全事業共通</t>
    <rPh sb="0" eb="3">
      <t>ゼンジギョウ</t>
    </rPh>
    <rPh sb="3" eb="5">
      <t>キョウツウ</t>
    </rPh>
    <phoneticPr fontId="2"/>
  </si>
  <si>
    <t>ウ．その他 あなたのまちづくり</t>
    <phoneticPr fontId="8"/>
  </si>
  <si>
    <t>東京都港区</t>
    <rPh sb="0" eb="3">
      <t>トウキョウト</t>
    </rPh>
    <rPh sb="3" eb="5">
      <t>ミナトク</t>
    </rPh>
    <phoneticPr fontId="2"/>
  </si>
  <si>
    <t>多職種による事例検討会</t>
    <rPh sb="0" eb="1">
      <t>タ</t>
    </rPh>
    <rPh sb="1" eb="3">
      <t>ショクシュ</t>
    </rPh>
    <rPh sb="6" eb="8">
      <t>ジレイ</t>
    </rPh>
    <rPh sb="8" eb="11">
      <t>ケントウカイ</t>
    </rPh>
    <phoneticPr fontId="6"/>
  </si>
  <si>
    <t>2018年4月～2019年2月、計8回開催</t>
    <rPh sb="4" eb="5">
      <t>ネン</t>
    </rPh>
    <rPh sb="6" eb="7">
      <t>ガツ</t>
    </rPh>
    <rPh sb="12" eb="13">
      <t>ネン</t>
    </rPh>
    <rPh sb="14" eb="15">
      <t>ガツ</t>
    </rPh>
    <rPh sb="16" eb="17">
      <t>ケイ</t>
    </rPh>
    <rPh sb="18" eb="19">
      <t>カイ</t>
    </rPh>
    <rPh sb="19" eb="21">
      <t>カイサイ</t>
    </rPh>
    <phoneticPr fontId="2"/>
  </si>
  <si>
    <t>地域交流イベント</t>
    <rPh sb="0" eb="2">
      <t>チイキ</t>
    </rPh>
    <rPh sb="2" eb="4">
      <t>コウリュウ</t>
    </rPh>
    <phoneticPr fontId="6"/>
  </si>
  <si>
    <t>家族向け小冊子の公開</t>
    <rPh sb="0" eb="2">
      <t>カゾク</t>
    </rPh>
    <rPh sb="2" eb="3">
      <t>ム</t>
    </rPh>
    <rPh sb="4" eb="7">
      <t>ショウサッシ</t>
    </rPh>
    <rPh sb="8" eb="10">
      <t>コウカイ</t>
    </rPh>
    <phoneticPr fontId="2"/>
  </si>
  <si>
    <t>申請時調整減額</t>
    <phoneticPr fontId="8"/>
  </si>
  <si>
    <t>申請事業費総額</t>
    <rPh sb="0" eb="2">
      <t>シンセイ</t>
    </rPh>
    <rPh sb="2" eb="5">
      <t>ジギョウヒ</t>
    </rPh>
    <rPh sb="5" eb="7">
      <t>ソウガク</t>
    </rPh>
    <phoneticPr fontId="8"/>
  </si>
  <si>
    <t>金額（円）</t>
    <rPh sb="0" eb="2">
      <t>キンガク</t>
    </rPh>
    <rPh sb="3" eb="4">
      <t>エン</t>
    </rPh>
    <phoneticPr fontId="8"/>
  </si>
  <si>
    <t>事業費全体の内の割合（自動計算）</t>
    <phoneticPr fontId="8"/>
  </si>
  <si>
    <t>全事業共通</t>
    <rPh sb="0" eb="3">
      <t>ゼンジギョウ</t>
    </rPh>
    <rPh sb="3" eb="5">
      <t>キョウツウ</t>
    </rPh>
    <phoneticPr fontId="8"/>
  </si>
  <si>
    <t>←変更可能</t>
    <rPh sb="1" eb="3">
      <t>ヘンコウ</t>
    </rPh>
    <rPh sb="3" eb="5">
      <t>カノウ</t>
    </rPh>
    <phoneticPr fontId="2"/>
  </si>
  <si>
    <t>←自動計算、変更可能（1万円未満は切り捨て）</t>
    <rPh sb="1" eb="3">
      <t>ジドウ</t>
    </rPh>
    <rPh sb="3" eb="5">
      <t>ケイサン</t>
    </rPh>
    <rPh sb="6" eb="8">
      <t>ヘンコウ</t>
    </rPh>
    <rPh sb="8" eb="10">
      <t>カノウ</t>
    </rPh>
    <rPh sb="12" eb="14">
      <t>マンエン</t>
    </rPh>
    <rPh sb="14" eb="16">
      <t>ミマン</t>
    </rPh>
    <rPh sb="17" eb="18">
      <t>キ</t>
    </rPh>
    <rPh sb="19" eb="20">
      <t>ス</t>
    </rPh>
    <phoneticPr fontId="2"/>
  </si>
  <si>
    <t>申請準備ワークシート</t>
  </si>
  <si>
    <r>
      <t>事業名</t>
    </r>
    <r>
      <rPr>
        <b/>
        <sz val="10.5"/>
        <color indexed="10"/>
        <rFont val="メイリオ"/>
        <family val="3"/>
        <charset val="128"/>
      </rPr>
      <t>（インターネット申請の入力項目番号76）</t>
    </r>
    <r>
      <rPr>
        <b/>
        <sz val="10.5"/>
        <color indexed="8"/>
        <rFont val="Meiryo UI"/>
        <family val="3"/>
        <charset val="128"/>
      </rPr>
      <t>(事業内容を端的に表してください)</t>
    </r>
  </si>
  <si>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9"/>
  </si>
  <si>
    <r>
      <rPr>
        <b/>
        <sz val="11"/>
        <color indexed="21"/>
        <rFont val="メイリオ"/>
        <family val="3"/>
        <charset val="128"/>
      </rPr>
      <t>⑤</t>
    </r>
    <r>
      <rPr>
        <b/>
        <sz val="11"/>
        <color indexed="10"/>
        <rFont val="メイリオ"/>
        <family val="3"/>
        <charset val="128"/>
      </rPr>
      <t xml:space="preserve">事業目的（インターネット申請の入力項目番号79）
</t>
    </r>
    <r>
      <rPr>
        <b/>
        <sz val="11"/>
        <color indexed="8"/>
        <rFont val="メイリオ"/>
        <family val="3"/>
        <charset val="128"/>
      </rPr>
      <t>（中長期的、最終的にどうなってほしいか？）</t>
    </r>
    <r>
      <rPr>
        <sz val="11"/>
        <color indexed="8"/>
        <rFont val="メイリオ"/>
        <family val="3"/>
        <charset val="128"/>
      </rPr>
      <t xml:space="preserve">
</t>
    </r>
    <phoneticPr fontId="19"/>
  </si>
  <si>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9"/>
  </si>
  <si>
    <r>
      <rPr>
        <b/>
        <sz val="10.5"/>
        <color indexed="21"/>
        <rFont val="メイリオ"/>
        <family val="3"/>
        <charset val="128"/>
      </rPr>
      <t>③</t>
    </r>
    <r>
      <rPr>
        <b/>
        <sz val="10.5"/>
        <color indexed="10"/>
        <rFont val="メイリオ"/>
        <family val="3"/>
        <charset val="128"/>
      </rPr>
      <t xml:space="preserve">事業内容（インターネット申請の入力項目番号81）
</t>
    </r>
    <r>
      <rPr>
        <b/>
        <sz val="10.5"/>
        <color indexed="8"/>
        <rFont val="メイリオ"/>
        <family val="3"/>
        <charset val="128"/>
      </rPr>
      <t>（助成事業の活動）</t>
    </r>
    <phoneticPr fontId="19"/>
  </si>
  <si>
    <r>
      <rPr>
        <b/>
        <sz val="10.5"/>
        <color indexed="21"/>
        <rFont val="メイリオ"/>
        <family val="3"/>
        <charset val="128"/>
      </rPr>
      <t>④</t>
    </r>
    <r>
      <rPr>
        <b/>
        <sz val="10.5"/>
        <color indexed="10"/>
        <rFont val="メイリオ"/>
        <family val="3"/>
        <charset val="128"/>
      </rPr>
      <t>事業目標</t>
    </r>
    <r>
      <rPr>
        <b/>
        <sz val="10.5"/>
        <rFont val="メイリオ"/>
        <family val="3"/>
        <charset val="128"/>
      </rPr>
      <t xml:space="preserve">（単年度の事業の成果を、何の指標で図り、どこまで達成したいか？）
</t>
    </r>
    <rPh sb="1" eb="3">
      <t>ジギョウ</t>
    </rPh>
    <rPh sb="3" eb="5">
      <t>モクヒョウ</t>
    </rPh>
    <rPh sb="6" eb="9">
      <t>タンネンド</t>
    </rPh>
    <rPh sb="10" eb="12">
      <t>ジギョウ</t>
    </rPh>
    <rPh sb="13" eb="15">
      <t>セイカ</t>
    </rPh>
    <rPh sb="17" eb="18">
      <t>ナン</t>
    </rPh>
    <rPh sb="19" eb="21">
      <t>シヒョウ</t>
    </rPh>
    <rPh sb="22" eb="23">
      <t>ハカ</t>
    </rPh>
    <rPh sb="29" eb="31">
      <t>タッセイ</t>
    </rPh>
    <phoneticPr fontId="19"/>
  </si>
  <si>
    <t>文字数制限（スペース含む）</t>
    <rPh sb="0" eb="2">
      <t>モジ</t>
    </rPh>
    <rPh sb="2" eb="3">
      <t>スウ</t>
    </rPh>
    <rPh sb="3" eb="5">
      <t>セイゲン</t>
    </rPh>
    <rPh sb="10" eb="11">
      <t>フク</t>
    </rPh>
    <phoneticPr fontId="19"/>
  </si>
  <si>
    <t>③事業内容：700文字</t>
    <rPh sb="1" eb="3">
      <t>ジギョウ</t>
    </rPh>
    <rPh sb="3" eb="5">
      <t>ナイヨウ</t>
    </rPh>
    <rPh sb="9" eb="11">
      <t>モジ</t>
    </rPh>
    <phoneticPr fontId="19"/>
  </si>
  <si>
    <t>←自動的にカウントされます</t>
    <rPh sb="1" eb="4">
      <t>ジドウテキ</t>
    </rPh>
    <phoneticPr fontId="19"/>
  </si>
  <si>
    <t>④事業目標：700文字</t>
    <rPh sb="1" eb="3">
      <t>ジギョウ</t>
    </rPh>
    <rPh sb="3" eb="5">
      <t>モクヒョウ</t>
    </rPh>
    <rPh sb="9" eb="11">
      <t>モジ</t>
    </rPh>
    <phoneticPr fontId="19"/>
  </si>
  <si>
    <t>⑤事業目的：350文字</t>
    <rPh sb="1" eb="3">
      <t>ジギョウ</t>
    </rPh>
    <rPh sb="3" eb="5">
      <t>モクテキ</t>
    </rPh>
    <rPh sb="9" eb="11">
      <t>モジ</t>
    </rPh>
    <phoneticPr fontId="19"/>
  </si>
  <si>
    <t>申請準備ワークシート（記入例）</t>
    <rPh sb="11" eb="13">
      <t>キニュウ</t>
    </rPh>
    <rPh sb="13" eb="14">
      <t>レイ</t>
    </rPh>
    <phoneticPr fontId="13"/>
  </si>
  <si>
    <t xml:space="preserve">1．多職種による事例検討会
(1)時期：2018年4月～2019年2月 (計8回)
(2)場所：東京都港区
(3)参加者：160名（医療従事者、相談支援専門員、教育関係）
(4)内容：事例報告、意見交換
２.　地域交流イベントの実施
(1)時期：2018年7月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13"/>
  </si>
  <si>
    <t xml:space="preserve">1．多職種による事例検討会
・参加者同士による連携事例数の増加　検討会開始前と比較し30％増（参加者ヒアリングにて調査）
２.　地域交流イベントの実施
・参加者のうち新規参加家族数　10家族以上
・一般参加者　参加者全体の30％以上
・参加者の満足度　80％以上（参加者アンケートにて調査）
３. 家族向け小冊子の作成配布
・配布協力先：20ヵ所
・冊子による相談件数、イベント来場件数 50件以上
</t>
    <phoneticPr fontId="13"/>
  </si>
  <si>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際や、成長に伴いライフステージが変化する際、病気と闘う時等を含め、地域の連携先とともに切れ目ない相談体制や生活支援サービスを提供することにより、難病児やその家族が孤立せず安心して暮らせる地域づくりを目的とする。
</t>
    <phoneticPr fontId="13"/>
  </si>
  <si>
    <t>医療的ケアに対応した地域連携ハブ拠点づくり</t>
    <phoneticPr fontId="13"/>
  </si>
  <si>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3"/>
  </si>
  <si>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13"/>
  </si>
  <si>
    <t>1～5</t>
    <phoneticPr fontId="8"/>
  </si>
  <si>
    <r>
      <t>支援の柱</t>
    </r>
    <r>
      <rPr>
        <sz val="10"/>
        <color theme="1"/>
        <rFont val="ＭＳ Ｐゴシック"/>
        <family val="3"/>
        <charset val="128"/>
        <scheme val="minor"/>
      </rPr>
      <t>（プルダウンメニューより該当するものを選択してください）</t>
    </r>
    <rPh sb="0" eb="2">
      <t>シエン</t>
    </rPh>
    <rPh sb="3" eb="4">
      <t>ハシラ</t>
    </rPh>
    <rPh sb="16" eb="18">
      <t>ガイトウ</t>
    </rPh>
    <rPh sb="23" eb="25">
      <t>センタク</t>
    </rPh>
    <phoneticPr fontId="2"/>
  </si>
  <si>
    <r>
      <t>詳細</t>
    </r>
    <r>
      <rPr>
        <sz val="10"/>
        <color theme="1"/>
        <rFont val="ＭＳ Ｐゴシック"/>
        <family val="3"/>
        <charset val="128"/>
        <scheme val="minor"/>
      </rPr>
      <t>（プルダウンメニューより該当するものを選択してください）</t>
    </r>
    <rPh sb="0" eb="2">
      <t>ショウサイ</t>
    </rPh>
    <phoneticPr fontId="2"/>
  </si>
  <si>
    <t>かみのき塾たんまち塾</t>
    <rPh sb="4" eb="5">
      <t>ジュク</t>
    </rPh>
    <rPh sb="9" eb="10">
      <t>ジュク</t>
    </rPh>
    <phoneticPr fontId="8"/>
  </si>
  <si>
    <t>学習支援</t>
    <rPh sb="0" eb="2">
      <t>ガクシュウ</t>
    </rPh>
    <rPh sb="2" eb="4">
      <t>シエン</t>
    </rPh>
    <phoneticPr fontId="8"/>
  </si>
  <si>
    <t>代表</t>
    <rPh sb="0" eb="2">
      <t>ダイヒョウ</t>
    </rPh>
    <phoneticPr fontId="8"/>
  </si>
  <si>
    <t>非常勤</t>
    <rPh sb="0" eb="3">
      <t>ヒジョウキン</t>
    </rPh>
    <phoneticPr fontId="8"/>
  </si>
  <si>
    <t>会計</t>
    <rPh sb="0" eb="2">
      <t>カイケイ</t>
    </rPh>
    <phoneticPr fontId="8"/>
  </si>
  <si>
    <t>長澤　和子</t>
    <rPh sb="0" eb="2">
      <t>ナガサワ</t>
    </rPh>
    <rPh sb="3" eb="5">
      <t>カズコ</t>
    </rPh>
    <phoneticPr fontId="8"/>
  </si>
  <si>
    <t>石田　迪子</t>
    <rPh sb="0" eb="2">
      <t>イシダ</t>
    </rPh>
    <rPh sb="3" eb="5">
      <t>ミチコ</t>
    </rPh>
    <phoneticPr fontId="8"/>
  </si>
  <si>
    <t>田中　志津子</t>
    <rPh sb="0" eb="2">
      <t>タナカ</t>
    </rPh>
    <rPh sb="3" eb="6">
      <t>シズコ</t>
    </rPh>
    <phoneticPr fontId="8"/>
  </si>
  <si>
    <t>鈴木　公子</t>
    <rPh sb="0" eb="2">
      <t>スズキ</t>
    </rPh>
    <rPh sb="3" eb="5">
      <t>キミコ</t>
    </rPh>
    <phoneticPr fontId="8"/>
  </si>
  <si>
    <t>田村　健二</t>
    <rPh sb="0" eb="2">
      <t>タムラ</t>
    </rPh>
    <rPh sb="3" eb="5">
      <t>ケンジ</t>
    </rPh>
    <phoneticPr fontId="8"/>
  </si>
  <si>
    <t>一之瀬　由美子</t>
    <rPh sb="0" eb="3">
      <t>イチノセ</t>
    </rPh>
    <rPh sb="4" eb="7">
      <t>ユミコ</t>
    </rPh>
    <phoneticPr fontId="8"/>
  </si>
  <si>
    <t>水野　勇</t>
    <rPh sb="0" eb="2">
      <t>ミズノ</t>
    </rPh>
    <rPh sb="3" eb="4">
      <t>イサム</t>
    </rPh>
    <phoneticPr fontId="8"/>
  </si>
  <si>
    <t>１</t>
    <phoneticPr fontId="8"/>
  </si>
  <si>
    <t>神奈川県横浜市神奈川区</t>
    <rPh sb="0" eb="4">
      <t>カナガワケン</t>
    </rPh>
    <rPh sb="4" eb="7">
      <t>ヨコハマシ</t>
    </rPh>
    <rPh sb="7" eb="11">
      <t>カナガワク</t>
    </rPh>
    <phoneticPr fontId="8"/>
  </si>
  <si>
    <t>2</t>
    <phoneticPr fontId="8"/>
  </si>
  <si>
    <t>３</t>
  </si>
  <si>
    <t>４</t>
  </si>
  <si>
    <t>５</t>
  </si>
  <si>
    <t>６</t>
  </si>
  <si>
    <t>７</t>
  </si>
  <si>
    <t>８</t>
  </si>
  <si>
    <t>９</t>
  </si>
  <si>
    <t>１０</t>
  </si>
  <si>
    <t>１１</t>
  </si>
  <si>
    <t>１２</t>
  </si>
  <si>
    <t>１３</t>
  </si>
  <si>
    <t>１４</t>
  </si>
  <si>
    <t>毎週水曜日に実施</t>
    <rPh sb="0" eb="2">
      <t>マイシュウ</t>
    </rPh>
    <rPh sb="2" eb="5">
      <t>スイヨウビ</t>
    </rPh>
    <rPh sb="6" eb="8">
      <t>ジッシ</t>
    </rPh>
    <phoneticPr fontId="8"/>
  </si>
  <si>
    <t>退職教員　０４５－４３１－２２４７</t>
    <rPh sb="0" eb="2">
      <t>タイショク</t>
    </rPh>
    <rPh sb="2" eb="4">
      <t>キョウイン</t>
    </rPh>
    <phoneticPr fontId="8"/>
  </si>
  <si>
    <t>退職教員　０４５－３２３－２２３０</t>
    <rPh sb="0" eb="4">
      <t>タイショクキョウイン</t>
    </rPh>
    <phoneticPr fontId="8"/>
  </si>
  <si>
    <t>学習支援講師費用</t>
    <rPh sb="0" eb="2">
      <t>ガクシュウ</t>
    </rPh>
    <rPh sb="2" eb="4">
      <t>シエン</t>
    </rPh>
    <rPh sb="4" eb="6">
      <t>コウシ</t>
    </rPh>
    <rPh sb="6" eb="8">
      <t>ヒヨウ</t>
    </rPh>
    <phoneticPr fontId="8"/>
  </si>
  <si>
    <t>教材費</t>
    <rPh sb="0" eb="3">
      <t>キョウザイヒ</t>
    </rPh>
    <phoneticPr fontId="8"/>
  </si>
  <si>
    <t>事務費（コピー代含む）</t>
    <rPh sb="0" eb="3">
      <t>ジムヒ</t>
    </rPh>
    <rPh sb="7" eb="8">
      <t>ダイ</t>
    </rPh>
    <rPh sb="8" eb="9">
      <t>フク</t>
    </rPh>
    <phoneticPr fontId="8"/>
  </si>
  <si>
    <t>講師謝礼</t>
    <rPh sb="0" eb="2">
      <t>コウシ</t>
    </rPh>
    <rPh sb="2" eb="4">
      <t>シャレイ</t>
    </rPh>
    <phoneticPr fontId="8"/>
  </si>
  <si>
    <t>１</t>
    <phoneticPr fontId="8"/>
  </si>
  <si>
    <t>１回の授業２時間</t>
    <rPh sb="1" eb="2">
      <t>カイ</t>
    </rPh>
    <rPh sb="3" eb="5">
      <t>ジュギョウ</t>
    </rPh>
    <rPh sb="6" eb="8">
      <t>ジカン</t>
    </rPh>
    <phoneticPr fontId="8"/>
  </si>
  <si>
    <t>授業前後、準備と片付け１時間</t>
    <rPh sb="0" eb="2">
      <t>ジュギョウ</t>
    </rPh>
    <rPh sb="2" eb="4">
      <t>ゼンゴ</t>
    </rPh>
    <rPh sb="5" eb="7">
      <t>ジュンビ</t>
    </rPh>
    <rPh sb="8" eb="10">
      <t>カタヅ</t>
    </rPh>
    <rPh sb="12" eb="14">
      <t>ジカン</t>
    </rPh>
    <phoneticPr fontId="8"/>
  </si>
  <si>
    <t>人</t>
    <rPh sb="0" eb="1">
      <t>ニン</t>
    </rPh>
    <phoneticPr fontId="8"/>
  </si>
  <si>
    <t>回</t>
    <rPh sb="0" eb="1">
      <t>カイ</t>
    </rPh>
    <phoneticPr fontId="8"/>
  </si>
  <si>
    <t>講師交通費</t>
    <rPh sb="0" eb="2">
      <t>コウシ</t>
    </rPh>
    <rPh sb="2" eb="5">
      <t>コウツウヒ</t>
    </rPh>
    <phoneticPr fontId="8"/>
  </si>
  <si>
    <t>２箇所で違うが、平均往復一人分</t>
    <rPh sb="1" eb="3">
      <t>カショ</t>
    </rPh>
    <rPh sb="4" eb="5">
      <t>チガ</t>
    </rPh>
    <rPh sb="8" eb="10">
      <t>ヘイキン</t>
    </rPh>
    <rPh sb="10" eb="12">
      <t>オウフク</t>
    </rPh>
    <rPh sb="12" eb="14">
      <t>ヒトリ</t>
    </rPh>
    <rPh sb="14" eb="15">
      <t>ブン</t>
    </rPh>
    <phoneticPr fontId="8"/>
  </si>
  <si>
    <t>子どもたちの茶菓代</t>
    <rPh sb="0" eb="1">
      <t>コ</t>
    </rPh>
    <rPh sb="6" eb="7">
      <t>チャ</t>
    </rPh>
    <rPh sb="8" eb="9">
      <t>ダイ</t>
    </rPh>
    <phoneticPr fontId="8"/>
  </si>
  <si>
    <t>２</t>
    <phoneticPr fontId="8"/>
  </si>
  <si>
    <t>３</t>
    <phoneticPr fontId="8"/>
  </si>
  <si>
    <t>ワークブック代</t>
    <rPh sb="6" eb="7">
      <t>ダイ</t>
    </rPh>
    <phoneticPr fontId="8"/>
  </si>
  <si>
    <t>各学年毎の全教科ワークブック</t>
    <rPh sb="0" eb="3">
      <t>カクガクネン</t>
    </rPh>
    <rPh sb="3" eb="4">
      <t>ゴト</t>
    </rPh>
    <rPh sb="5" eb="8">
      <t>ゼンキョウカ</t>
    </rPh>
    <phoneticPr fontId="8"/>
  </si>
  <si>
    <t>教科</t>
    <rPh sb="0" eb="2">
      <t>キョウカ</t>
    </rPh>
    <phoneticPr fontId="8"/>
  </si>
  <si>
    <t>コピー代（紙代）</t>
    <rPh sb="3" eb="4">
      <t>ダイ</t>
    </rPh>
    <rPh sb="5" eb="7">
      <t>カミダイ</t>
    </rPh>
    <phoneticPr fontId="8"/>
  </si>
  <si>
    <t>４</t>
    <phoneticPr fontId="8"/>
  </si>
  <si>
    <t>教材のコピー、お知らせのコピー代</t>
    <rPh sb="0" eb="2">
      <t>キョウザイ</t>
    </rPh>
    <rPh sb="8" eb="9">
      <t>シ</t>
    </rPh>
    <rPh sb="15" eb="16">
      <t>ダイ</t>
    </rPh>
    <phoneticPr fontId="8"/>
  </si>
  <si>
    <t>事務費</t>
    <rPh sb="0" eb="3">
      <t>ジムヒ</t>
    </rPh>
    <phoneticPr fontId="8"/>
  </si>
  <si>
    <t>保険料等</t>
    <rPh sb="0" eb="4">
      <t>ホケンリョウナド</t>
    </rPh>
    <phoneticPr fontId="8"/>
  </si>
  <si>
    <t>退職教員　０４５－４３３－４５９３</t>
    <rPh sb="0" eb="4">
      <t>タイショクキョウイン</t>
    </rPh>
    <phoneticPr fontId="8"/>
  </si>
  <si>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</si>
  <si>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</si>
  <si>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</si>
  <si>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</si>
  <si>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</si>
  <si>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</si>
  <si>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</si>
  <si>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</si>
  <si>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</si>
  <si>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</si>
  <si>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</si>
  <si>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</si>
  <si>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</si>
  <si>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</si>
  <si>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</si>
  <si>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</si>
  <si>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</si>
  <si>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</si>
  <si>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</si>
  <si>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</si>
  <si>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</si>
  <si>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</si>
  <si>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</si>
  <si>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</si>
  <si>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</si>
  <si>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</si>
  <si>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植松　満美子　</t>
    <rPh sb="0" eb="2">
      <t>ウエマツ</t>
    </rPh>
    <rPh sb="3" eb="6">
      <t>マミコ</t>
    </rPh>
    <phoneticPr fontId="8"/>
  </si>
  <si>
    <t>退職教員　</t>
    <rPh sb="0" eb="4">
      <t>タイショクキョウイン</t>
    </rPh>
    <phoneticPr fontId="8"/>
  </si>
  <si>
    <t>退職教員</t>
    <rPh sb="0" eb="4">
      <t>タイショクキョウイン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</si>
</sst>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
    <numFmt numFmtId="179" formatCode="0_ "/>
  </numFmts>
  <fonts count="47"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6"/>
      <name val="ＭＳ 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9"/>
      <name val="ＭＳ Ｐゴシック"/>
      <family val="3"/>
      <charset val="128"/>
    </font>
    <font>
      <sz val="6"/>
      <name val="ＭＳ Ｐゴシック"/>
      <family val="3"/>
      <charset val="128"/>
    </font>
    <font>
      <sz val="11"/>
      <color indexed="8"/>
      <name val="メイリオ"/>
      <family val="3"/>
      <charset val="128"/>
    </font>
    <font>
      <b/>
      <sz val="10.5"/>
      <color indexed="10"/>
      <name val="メイリオ"/>
      <family val="3"/>
      <charset val="128"/>
    </font>
    <font>
      <b/>
      <sz val="10.5"/>
      <color indexed="8"/>
      <name val="Meiryo UI"/>
      <family val="3"/>
      <charset val="128"/>
    </font>
    <font>
      <b/>
      <sz val="10.5"/>
      <color indexed="21"/>
      <name val="メイリオ"/>
      <family val="3"/>
      <charset val="128"/>
    </font>
    <font>
      <b/>
      <sz val="10.5"/>
      <color indexed="8"/>
      <name val="メイリオ"/>
      <family val="3"/>
      <charset val="128"/>
    </font>
    <font>
      <sz val="6"/>
      <name val="ＭＳ Ｐゴシック"/>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9"/>
      <name val="メイリオ"/>
      <family val="3"/>
      <charset val="128"/>
    </font>
    <font>
      <b/>
      <sz val="10.5"/>
      <name val="メイリオ"/>
      <family val="3"/>
      <charset val="128"/>
    </font>
    <font>
      <sz val="11"/>
      <color theme="1"/>
      <name val="ＭＳ Ｐゴシック"/>
      <family val="3"/>
      <charset val="128"/>
      <scheme val="minor"/>
    </font>
    <font>
      <sz val="10"/>
      <name val="ＭＳ Ｐゴシック"/>
      <family val="3"/>
      <charset val="128"/>
      <scheme val="minor"/>
    </font>
    <font>
      <b/>
      <sz val="18"/>
      <color theme="1"/>
      <name val="Meiryo UI"/>
      <family val="3"/>
      <charset val="128"/>
    </font>
    <font>
      <sz val="11"/>
      <color theme="1"/>
      <name val="メイリオ"/>
      <family val="3"/>
      <charset val="128"/>
    </font>
    <font>
      <b/>
      <sz val="10.5"/>
      <color rgb="FFFF0000"/>
      <name val="Meiryo UI"/>
      <family val="3"/>
      <charset val="128"/>
    </font>
    <font>
      <b/>
      <sz val="10.5"/>
      <color rgb="FFFF0000"/>
      <name val="メイリオ"/>
      <family val="3"/>
      <charset val="128"/>
    </font>
    <font>
      <sz val="9"/>
      <color theme="1"/>
      <name val="メイリオ"/>
      <family val="3"/>
      <charset val="128"/>
    </font>
    <font>
      <b/>
      <sz val="9"/>
      <color rgb="FFFF0000"/>
      <name val="メイリオ"/>
      <family val="3"/>
      <charset val="128"/>
    </font>
    <font>
      <b/>
      <sz val="11"/>
      <color theme="1"/>
      <name val="メイリオ"/>
      <family val="3"/>
      <charset val="128"/>
    </font>
    <font>
      <b/>
      <sz val="10.5"/>
      <color theme="1"/>
      <name val="メイリオ"/>
      <family val="3"/>
      <charset val="128"/>
    </font>
    <font>
      <sz val="16"/>
      <color theme="1"/>
      <name val="ＭＳ Ｐゴシック"/>
      <family val="3"/>
      <charset val="128"/>
      <scheme val="minor"/>
    </font>
    <font>
      <sz val="10"/>
      <color theme="1"/>
      <name val="ＭＳ Ｐゴシック"/>
      <family val="3"/>
      <charset val="128"/>
      <scheme val="minor"/>
    </font>
    <font>
      <sz val="16"/>
      <name val="ＭＳ Ｐゴシック"/>
      <family val="3"/>
      <charset val="128"/>
    </font>
    <font>
      <sz val="10"/>
      <name val="ＭＳ Ｐゴシック"/>
      <family val="3"/>
      <charset val="128"/>
    </font>
    <font>
      <sz val="16"/>
      <color theme="1"/>
      <name val="ＭＳ Ｐゴシック"/>
      <family val="3"/>
      <charset val="128"/>
      <scheme val="minor"/>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s>
  <cellStyleXfs count="4">
    <xf numFmtId="0" fontId="0" fillId="0" borderId="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5" fillId="0" borderId="0">
      <alignment vertical="center"/>
    </xf>
  </cellStyleXfs>
  <cellXfs count="319">
    <xf numFmtId="0" fontId="0" fillId="0" borderId="0" xfId="0">
      <alignment vertical="center"/>
    </xf>
    <xf numFmtId="38" fontId="1" fillId="0" borderId="0" xfId="2" applyFont="1" applyFill="1" applyBorder="1" applyAlignment="1">
      <alignment vertical="center"/>
    </xf>
    <xf numFmtId="38" fontId="1" fillId="0" borderId="0" xfId="2" applyFont="1" applyFill="1" applyBorder="1" applyAlignment="1">
      <alignment horizontal="center" vertical="center"/>
    </xf>
    <xf numFmtId="0" fontId="1" fillId="0" borderId="0" xfId="0" applyFont="1" applyBorder="1" applyAlignment="1">
      <alignment horizontal="center" vertical="center"/>
    </xf>
    <xf numFmtId="176" fontId="1" fillId="0" borderId="0" xfId="0" applyNumberFormat="1" applyFont="1">
      <alignment vertical="center"/>
    </xf>
    <xf numFmtId="0" fontId="1" fillId="0" borderId="0" xfId="0" applyFont="1" applyAlignment="1">
      <alignment horizontal="right" vertical="center"/>
    </xf>
    <xf numFmtId="0" fontId="1" fillId="0" borderId="0" xfId="0" applyFont="1">
      <alignment vertical="center"/>
    </xf>
    <xf numFmtId="0" fontId="4" fillId="0" borderId="0" xfId="0" applyFont="1" applyBorder="1" applyAlignment="1">
      <alignment horizontal="center" vertical="center"/>
    </xf>
    <xf numFmtId="38" fontId="1" fillId="0" borderId="2" xfId="2" applyFont="1" applyFill="1" applyBorder="1" applyAlignment="1">
      <alignment vertical="center"/>
    </xf>
    <xf numFmtId="0" fontId="26" fillId="0" borderId="2" xfId="0" applyFont="1" applyFill="1" applyBorder="1">
      <alignment vertical="center"/>
    </xf>
    <xf numFmtId="38" fontId="1" fillId="2" borderId="3" xfId="2" applyFont="1" applyFill="1" applyBorder="1" applyAlignment="1">
      <alignment horizontal="center" vertical="center"/>
    </xf>
    <xf numFmtId="38" fontId="1" fillId="2" borderId="2" xfId="2" applyFont="1" applyFill="1" applyBorder="1" applyAlignment="1">
      <alignment horizontal="center" vertical="center"/>
    </xf>
    <xf numFmtId="38" fontId="9" fillId="2" borderId="2" xfId="2" applyFont="1" applyFill="1" applyBorder="1" applyAlignment="1">
      <alignment vertical="center"/>
    </xf>
    <xf numFmtId="176" fontId="9" fillId="2" borderId="2" xfId="0" applyNumberFormat="1" applyFont="1" applyFill="1" applyBorder="1" applyAlignment="1">
      <alignment vertical="center"/>
    </xf>
    <xf numFmtId="176" fontId="4" fillId="0" borderId="6"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38" fontId="9" fillId="0" borderId="2" xfId="2" applyFont="1" applyFill="1" applyBorder="1" applyAlignment="1">
      <alignment horizontal="right" vertical="center"/>
    </xf>
    <xf numFmtId="38" fontId="10" fillId="2" borderId="2" xfId="2" applyFont="1" applyFill="1" applyBorder="1" applyAlignment="1">
      <alignment vertical="center"/>
    </xf>
    <xf numFmtId="38" fontId="11" fillId="0" borderId="0" xfId="2" applyFont="1" applyFill="1" applyBorder="1" applyAlignment="1">
      <alignment vertical="center"/>
    </xf>
    <xf numFmtId="38" fontId="10" fillId="0" borderId="0" xfId="2" applyFont="1" applyFill="1" applyBorder="1" applyAlignment="1">
      <alignment vertical="center"/>
    </xf>
    <xf numFmtId="38" fontId="10" fillId="2" borderId="2" xfId="2" applyFont="1" applyFill="1" applyBorder="1" applyAlignment="1">
      <alignment horizontal="center" vertical="center" wrapText="1"/>
    </xf>
    <xf numFmtId="38" fontId="10" fillId="2" borderId="2" xfId="2" applyFont="1" applyFill="1" applyBorder="1" applyAlignment="1">
      <alignment horizontal="center" vertical="center"/>
    </xf>
    <xf numFmtId="0" fontId="11" fillId="0" borderId="7" xfId="0" applyFont="1" applyBorder="1" applyAlignment="1">
      <alignment horizontal="left" vertical="center"/>
    </xf>
    <xf numFmtId="38" fontId="10" fillId="0" borderId="0" xfId="2" applyFont="1" applyFill="1" applyBorder="1" applyAlignment="1">
      <alignment horizontal="center" vertical="center"/>
    </xf>
    <xf numFmtId="0" fontId="7" fillId="0" borderId="1" xfId="0" applyFont="1" applyBorder="1" applyAlignment="1">
      <alignment horizontal="center" vertical="center"/>
    </xf>
    <xf numFmtId="38" fontId="1" fillId="0" borderId="3" xfId="2" applyFont="1" applyFill="1" applyBorder="1" applyAlignment="1">
      <alignment vertical="center" shrinkToFit="1"/>
    </xf>
    <xf numFmtId="38" fontId="1" fillId="0" borderId="0" xfId="2" applyFont="1" applyFill="1" applyBorder="1" applyAlignment="1">
      <alignment horizontal="center" vertical="center" shrinkToFit="1"/>
    </xf>
    <xf numFmtId="38" fontId="1" fillId="0" borderId="7" xfId="2" applyFont="1" applyFill="1" applyBorder="1" applyAlignment="1">
      <alignment horizontal="justify" vertical="center" shrinkToFit="1"/>
    </xf>
    <xf numFmtId="38" fontId="1" fillId="0" borderId="9" xfId="2" applyFont="1" applyFill="1" applyBorder="1" applyAlignment="1">
      <alignment vertical="center" shrinkToFit="1"/>
    </xf>
    <xf numFmtId="38" fontId="1" fillId="0" borderId="12" xfId="2" applyFont="1" applyFill="1" applyBorder="1" applyAlignment="1">
      <alignment vertical="center" shrinkToFit="1"/>
    </xf>
    <xf numFmtId="38" fontId="1" fillId="0" borderId="13" xfId="2" applyFont="1" applyFill="1" applyBorder="1" applyAlignment="1">
      <alignment horizontal="center" vertical="center" shrinkToFit="1"/>
    </xf>
    <xf numFmtId="38" fontId="1" fillId="0" borderId="1" xfId="2" applyFont="1" applyFill="1" applyBorder="1" applyAlignment="1">
      <alignment horizontal="center" vertical="center" shrinkToFit="1"/>
    </xf>
    <xf numFmtId="38" fontId="1" fillId="0" borderId="14" xfId="2" applyFont="1" applyFill="1" applyBorder="1" applyAlignment="1">
      <alignment horizontal="justify" vertical="center" shrinkToFit="1"/>
    </xf>
    <xf numFmtId="38" fontId="1" fillId="0" borderId="2" xfId="2" applyFont="1" applyFill="1" applyBorder="1" applyAlignment="1">
      <alignment vertical="center" shrinkToFit="1"/>
    </xf>
    <xf numFmtId="38" fontId="1" fillId="0" borderId="4" xfId="2" applyFont="1" applyFill="1" applyBorder="1" applyAlignment="1">
      <alignment horizontal="right" vertical="center" shrinkToFit="1"/>
    </xf>
    <xf numFmtId="38" fontId="26" fillId="0" borderId="2" xfId="2" applyFont="1" applyFill="1" applyBorder="1" applyAlignment="1">
      <alignment vertical="center" shrinkToFit="1"/>
    </xf>
    <xf numFmtId="38" fontId="1" fillId="2" borderId="3" xfId="2" applyFont="1" applyFill="1" applyBorder="1" applyAlignment="1">
      <alignment horizontal="center" vertical="center"/>
    </xf>
    <xf numFmtId="38" fontId="1" fillId="2" borderId="15" xfId="2" applyFont="1" applyFill="1" applyBorder="1" applyAlignment="1">
      <alignment horizontal="center" vertical="center" wrapText="1"/>
    </xf>
    <xf numFmtId="38" fontId="1" fillId="0" borderId="0" xfId="2" applyFont="1" applyFill="1" applyBorder="1" applyAlignment="1">
      <alignment vertical="center" shrinkToFit="1"/>
    </xf>
    <xf numFmtId="38" fontId="1" fillId="2" borderId="8" xfId="2" applyFont="1" applyFill="1" applyBorder="1" applyAlignment="1">
      <alignment horizontal="center" vertical="center"/>
    </xf>
    <xf numFmtId="38" fontId="1" fillId="0" borderId="13" xfId="2" applyFont="1" applyFill="1" applyBorder="1" applyAlignment="1">
      <alignment vertical="center" shrinkToFit="1"/>
    </xf>
    <xf numFmtId="38" fontId="1" fillId="0" borderId="1" xfId="2" applyFont="1" applyFill="1" applyBorder="1" applyAlignment="1">
      <alignment vertical="center" shrinkToFit="1"/>
    </xf>
    <xf numFmtId="38" fontId="1" fillId="0" borderId="12" xfId="2" applyFont="1" applyFill="1" applyBorder="1" applyAlignment="1">
      <alignment vertical="center"/>
    </xf>
    <xf numFmtId="0" fontId="27" fillId="0" borderId="0" xfId="0" applyFont="1" applyAlignment="1">
      <alignment horizontal="justify" vertical="center"/>
    </xf>
    <xf numFmtId="0" fontId="28" fillId="0" borderId="0" xfId="0" applyFont="1">
      <alignment vertical="center"/>
    </xf>
    <xf numFmtId="0" fontId="28" fillId="0" borderId="0" xfId="0" applyFont="1" applyAlignment="1">
      <alignment vertical="center" wrapText="1"/>
    </xf>
    <xf numFmtId="0" fontId="29" fillId="0" borderId="18"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30" fillId="0" borderId="21" xfId="0" applyFont="1" applyBorder="1" applyAlignment="1">
      <alignment vertical="center"/>
    </xf>
    <xf numFmtId="0" fontId="28" fillId="0" borderId="22" xfId="0" applyFont="1" applyBorder="1" applyAlignment="1">
      <alignment horizontal="left" vertical="top" wrapText="1"/>
    </xf>
    <xf numFmtId="0" fontId="31" fillId="0" borderId="0" xfId="0" applyFont="1" applyAlignment="1">
      <alignment vertical="center"/>
    </xf>
    <xf numFmtId="0" fontId="23" fillId="0" borderId="0" xfId="0" applyFont="1" applyBorder="1" applyAlignment="1">
      <alignment vertical="top" wrapText="1"/>
    </xf>
    <xf numFmtId="0" fontId="32" fillId="0" borderId="0" xfId="0" applyFont="1" applyBorder="1" applyAlignment="1">
      <alignment vertical="top" wrapText="1"/>
    </xf>
    <xf numFmtId="0" fontId="28" fillId="0" borderId="0" xfId="0" applyFont="1" applyAlignment="1">
      <alignment horizontal="left" vertical="center"/>
    </xf>
    <xf numFmtId="0" fontId="31" fillId="0" borderId="0" xfId="0" applyFont="1" applyBorder="1" applyAlignment="1">
      <alignment vertical="center"/>
    </xf>
    <xf numFmtId="0" fontId="33" fillId="0" borderId="0" xfId="0" applyFont="1" applyAlignment="1">
      <alignment horizontal="left" vertical="center"/>
    </xf>
    <xf numFmtId="0" fontId="28" fillId="0" borderId="0" xfId="0" applyFont="1" applyAlignment="1">
      <alignment vertical="center"/>
    </xf>
    <xf numFmtId="0" fontId="33" fillId="0" borderId="0" xfId="0" applyFont="1" applyAlignment="1">
      <alignment horizontal="right" vertical="center"/>
    </xf>
    <xf numFmtId="0" fontId="28" fillId="0" borderId="0" xfId="0" applyFont="1" applyAlignment="1">
      <alignment horizontal="right" vertical="center"/>
    </xf>
    <xf numFmtId="0" fontId="28" fillId="0" borderId="0" xfId="0" applyFont="1" applyAlignment="1">
      <alignment horizontal="center" vertical="center"/>
    </xf>
    <xf numFmtId="0" fontId="34" fillId="0" borderId="0" xfId="0" applyFont="1" applyAlignment="1">
      <alignment horizontal="right" vertical="center"/>
    </xf>
    <xf numFmtId="38" fontId="10" fillId="3" borderId="2" xfId="2" applyFont="1" applyFill="1" applyBorder="1" applyAlignment="1">
      <alignment vertical="center"/>
    </xf>
    <xf numFmtId="176" fontId="4" fillId="3" borderId="16" xfId="0" applyNumberFormat="1" applyFont="1" applyFill="1" applyBorder="1" applyAlignment="1">
      <alignment vertical="center" shrinkToFit="1"/>
    </xf>
    <xf numFmtId="178" fontId="4" fillId="3" borderId="2" xfId="1" applyNumberFormat="1" applyFont="1" applyFill="1" applyBorder="1" applyAlignment="1">
      <alignment vertical="center" shrinkToFit="1"/>
    </xf>
    <xf numFmtId="38" fontId="9" fillId="3" borderId="2" xfId="2" applyFont="1" applyFill="1" applyBorder="1" applyAlignment="1">
      <alignment horizontal="right" vertical="center"/>
    </xf>
    <xf numFmtId="38" fontId="1" fillId="3" borderId="15" xfId="2" applyFont="1" applyFill="1" applyBorder="1" applyAlignment="1">
      <alignment horizontal="right" vertical="center" shrinkToFit="1"/>
    </xf>
    <xf numFmtId="38" fontId="1" fillId="3" borderId="3" xfId="2" applyFont="1" applyFill="1" applyBorder="1" applyAlignment="1">
      <alignment vertical="center" shrinkToFit="1"/>
    </xf>
    <xf numFmtId="38" fontId="1" fillId="3" borderId="15" xfId="2" applyFont="1" applyFill="1" applyBorder="1" applyAlignment="1">
      <alignment vertical="center" shrinkToFit="1"/>
    </xf>
    <xf numFmtId="38" fontId="1" fillId="3" borderId="7" xfId="2" applyFont="1" applyFill="1" applyBorder="1" applyAlignment="1">
      <alignment horizontal="right" vertical="center" shrinkToFit="1"/>
    </xf>
    <xf numFmtId="38" fontId="1" fillId="3" borderId="9" xfId="2" applyFont="1" applyFill="1" applyBorder="1" applyAlignment="1">
      <alignment vertical="center" shrinkToFit="1"/>
    </xf>
    <xf numFmtId="38" fontId="1" fillId="3" borderId="7" xfId="2" applyFont="1" applyFill="1" applyBorder="1" applyAlignment="1">
      <alignment vertical="center" shrinkToFit="1"/>
    </xf>
    <xf numFmtId="38" fontId="1" fillId="3" borderId="14" xfId="2" applyFont="1" applyFill="1" applyBorder="1" applyAlignment="1">
      <alignment vertical="center" shrinkToFit="1"/>
    </xf>
    <xf numFmtId="38" fontId="1" fillId="3" borderId="14" xfId="2" applyFont="1" applyFill="1" applyBorder="1" applyAlignment="1">
      <alignment horizontal="right" vertical="center" shrinkToFit="1"/>
    </xf>
    <xf numFmtId="38" fontId="1" fillId="3" borderId="12" xfId="2" applyFont="1" applyFill="1" applyBorder="1" applyAlignment="1">
      <alignment vertical="center" shrinkToFit="1"/>
    </xf>
    <xf numFmtId="0" fontId="1" fillId="3" borderId="13" xfId="2" applyNumberFormat="1" applyFont="1" applyFill="1" applyBorder="1" applyAlignment="1">
      <alignment vertical="center" shrinkToFit="1"/>
    </xf>
    <xf numFmtId="38" fontId="1" fillId="3" borderId="13" xfId="2" applyFont="1" applyFill="1" applyBorder="1" applyAlignment="1">
      <alignment horizontal="center" vertical="center" shrinkToFit="1"/>
    </xf>
    <xf numFmtId="0" fontId="1" fillId="3" borderId="0" xfId="2" applyNumberFormat="1" applyFont="1" applyFill="1" applyBorder="1" applyAlignment="1">
      <alignment vertical="center" shrinkToFit="1"/>
    </xf>
    <xf numFmtId="38" fontId="1" fillId="3" borderId="0" xfId="2" applyFont="1" applyFill="1" applyBorder="1" applyAlignment="1">
      <alignment horizontal="center" vertical="center" shrinkToFit="1"/>
    </xf>
    <xf numFmtId="0" fontId="1" fillId="3" borderId="1" xfId="2" applyNumberFormat="1" applyFont="1" applyFill="1" applyBorder="1" applyAlignment="1">
      <alignment vertical="center" shrinkToFit="1"/>
    </xf>
    <xf numFmtId="38" fontId="1" fillId="3" borderId="1" xfId="2" applyFont="1" applyFill="1" applyBorder="1" applyAlignment="1">
      <alignment horizontal="center" vertical="center" shrinkToFit="1"/>
    </xf>
    <xf numFmtId="38" fontId="1" fillId="3" borderId="15" xfId="2" applyFont="1" applyFill="1" applyBorder="1" applyAlignment="1">
      <alignment horizontal="justify" vertical="center" shrinkToFit="1"/>
    </xf>
    <xf numFmtId="38" fontId="1" fillId="3" borderId="7" xfId="2" applyFont="1" applyFill="1" applyBorder="1" applyAlignment="1">
      <alignment horizontal="justify" vertical="center" shrinkToFit="1"/>
    </xf>
    <xf numFmtId="38" fontId="1" fillId="3" borderId="8" xfId="2" applyFont="1" applyFill="1" applyBorder="1" applyAlignment="1">
      <alignment vertical="center" wrapText="1"/>
    </xf>
    <xf numFmtId="38" fontId="1" fillId="3" borderId="10" xfId="2" applyFont="1" applyFill="1" applyBorder="1" applyAlignment="1">
      <alignment vertical="center" wrapText="1"/>
    </xf>
    <xf numFmtId="38" fontId="1" fillId="3" borderId="11" xfId="2" applyFont="1" applyFill="1" applyBorder="1" applyAlignment="1">
      <alignment vertical="center" wrapText="1"/>
    </xf>
    <xf numFmtId="38" fontId="1" fillId="3" borderId="10" xfId="2" applyFont="1" applyFill="1" applyBorder="1" applyAlignment="1" applyProtection="1">
      <alignment vertical="center" wrapText="1"/>
    </xf>
    <xf numFmtId="177" fontId="10" fillId="3" borderId="2" xfId="2" applyNumberFormat="1" applyFont="1" applyFill="1" applyBorder="1" applyAlignment="1">
      <alignment horizontal="center" vertical="center" shrinkToFit="1"/>
    </xf>
    <xf numFmtId="38" fontId="10" fillId="3" borderId="2" xfId="2" applyFont="1" applyFill="1" applyBorder="1" applyAlignment="1">
      <alignment vertical="center" shrinkToFit="1"/>
    </xf>
    <xf numFmtId="38" fontId="10" fillId="3" borderId="2" xfId="2" applyFont="1" applyFill="1" applyBorder="1" applyAlignment="1">
      <alignment horizontal="center" vertical="center" shrinkToFit="1"/>
    </xf>
    <xf numFmtId="38" fontId="37" fillId="2" borderId="2" xfId="2" applyFont="1" applyFill="1" applyBorder="1" applyAlignment="1">
      <alignment vertical="center"/>
    </xf>
    <xf numFmtId="38" fontId="38" fillId="0" borderId="0" xfId="2" applyFont="1" applyFill="1" applyBorder="1" applyAlignment="1">
      <alignment vertical="center"/>
    </xf>
    <xf numFmtId="38" fontId="38" fillId="0" borderId="0" xfId="2" applyFont="1" applyFill="1" applyBorder="1" applyAlignment="1">
      <alignment horizontal="center" vertical="center"/>
    </xf>
    <xf numFmtId="38" fontId="40" fillId="0" borderId="0" xfId="2" applyFont="1" applyFill="1" applyBorder="1" applyAlignment="1">
      <alignment vertical="center"/>
    </xf>
    <xf numFmtId="38" fontId="37" fillId="0" borderId="0" xfId="2" applyFont="1" applyFill="1" applyBorder="1" applyAlignment="1">
      <alignment vertical="center"/>
    </xf>
    <xf numFmtId="38" fontId="37" fillId="2" borderId="2" xfId="2" applyFont="1" applyFill="1" applyBorder="1" applyAlignment="1">
      <alignment horizontal="center" vertical="center"/>
    </xf>
    <xf numFmtId="38" fontId="37" fillId="2" borderId="4" xfId="2" applyFont="1" applyFill="1" applyBorder="1" applyAlignment="1">
      <alignment horizontal="center" vertical="center" wrapText="1"/>
    </xf>
    <xf numFmtId="49" fontId="37" fillId="3" borderId="2" xfId="2" applyNumberFormat="1" applyFont="1" applyFill="1" applyBorder="1" applyAlignment="1" applyProtection="1">
      <alignment horizontal="left" vertical="center" wrapText="1"/>
      <protection locked="0"/>
    </xf>
    <xf numFmtId="0" fontId="41" fillId="0" borderId="1" xfId="0" applyFont="1" applyBorder="1" applyAlignment="1">
      <alignment horizontal="left" vertical="center"/>
    </xf>
    <xf numFmtId="0" fontId="42" fillId="0" borderId="0" xfId="0" applyFont="1" applyBorder="1" applyAlignment="1">
      <alignment horizontal="center" vertical="center"/>
    </xf>
    <xf numFmtId="0" fontId="42" fillId="0" borderId="1" xfId="0" applyFont="1" applyBorder="1" applyAlignment="1">
      <alignment horizontal="center" vertical="center"/>
    </xf>
    <xf numFmtId="0" fontId="38" fillId="0" borderId="0" xfId="0" applyFont="1" applyBorder="1" applyAlignment="1">
      <alignment horizontal="center" vertical="center"/>
    </xf>
    <xf numFmtId="176" fontId="38" fillId="0" borderId="0" xfId="0" applyNumberFormat="1" applyFont="1">
      <alignment vertical="center"/>
    </xf>
    <xf numFmtId="0" fontId="38" fillId="0" borderId="0" xfId="0" applyFont="1" applyAlignment="1">
      <alignment horizontal="right" vertical="center"/>
    </xf>
    <xf numFmtId="0" fontId="38" fillId="0" borderId="0" xfId="0" applyFont="1">
      <alignment vertical="center"/>
    </xf>
    <xf numFmtId="176" fontId="43" fillId="2" borderId="2" xfId="0" applyNumberFormat="1" applyFont="1" applyFill="1" applyBorder="1" applyAlignment="1">
      <alignment vertical="center"/>
    </xf>
    <xf numFmtId="176" fontId="42" fillId="3" borderId="16" xfId="0" applyNumberFormat="1" applyFont="1" applyFill="1" applyBorder="1" applyAlignment="1" applyProtection="1">
      <alignment vertical="center" shrinkToFit="1"/>
      <protection locked="0"/>
    </xf>
    <xf numFmtId="176" fontId="42" fillId="0" borderId="6" xfId="0" applyNumberFormat="1" applyFont="1" applyFill="1" applyBorder="1" applyAlignment="1">
      <alignment vertical="center" shrinkToFit="1"/>
    </xf>
    <xf numFmtId="176" fontId="42" fillId="0" borderId="2" xfId="0" applyNumberFormat="1" applyFont="1" applyFill="1" applyBorder="1" applyAlignment="1">
      <alignment vertical="center" shrinkToFit="1"/>
    </xf>
    <xf numFmtId="178" fontId="42" fillId="3" borderId="2" xfId="1" applyNumberFormat="1" applyFont="1" applyFill="1" applyBorder="1" applyAlignment="1" applyProtection="1">
      <alignment vertical="center" shrinkToFit="1"/>
      <protection locked="0"/>
    </xf>
    <xf numFmtId="38" fontId="43" fillId="2" borderId="2" xfId="2" applyFont="1" applyFill="1" applyBorder="1" applyAlignment="1">
      <alignment vertical="center"/>
    </xf>
    <xf numFmtId="38" fontId="43" fillId="3" borderId="2" xfId="2" applyFont="1" applyFill="1" applyBorder="1" applyAlignment="1" applyProtection="1">
      <alignment horizontal="right" vertical="center"/>
      <protection locked="0"/>
    </xf>
    <xf numFmtId="38" fontId="43" fillId="0" borderId="2" xfId="2" applyFont="1" applyFill="1" applyBorder="1" applyAlignment="1">
      <alignment horizontal="right" vertical="center"/>
    </xf>
    <xf numFmtId="38" fontId="38" fillId="2" borderId="2" xfId="2" applyFont="1" applyFill="1" applyBorder="1" applyAlignment="1">
      <alignment horizontal="center" vertical="center"/>
    </xf>
    <xf numFmtId="38" fontId="38" fillId="2" borderId="5" xfId="2" applyFont="1" applyFill="1" applyBorder="1" applyAlignment="1">
      <alignment horizontal="center" vertical="center"/>
    </xf>
    <xf numFmtId="38" fontId="38" fillId="2" borderId="3" xfId="2" applyFont="1" applyFill="1" applyBorder="1" applyAlignment="1">
      <alignment horizontal="center" vertical="center"/>
    </xf>
    <xf numFmtId="38" fontId="38" fillId="2" borderId="4" xfId="2" applyFont="1" applyFill="1" applyBorder="1" applyAlignment="1">
      <alignment horizontal="center" vertical="center" wrapText="1"/>
    </xf>
    <xf numFmtId="49" fontId="38" fillId="3" borderId="15" xfId="2" applyNumberFormat="1" applyFont="1" applyFill="1" applyBorder="1" applyAlignment="1" applyProtection="1">
      <alignment horizontal="left" vertical="center" shrinkToFit="1"/>
      <protection locked="0"/>
    </xf>
    <xf numFmtId="38" fontId="38" fillId="0" borderId="3" xfId="2" applyFont="1" applyFill="1" applyBorder="1" applyAlignment="1">
      <alignment vertical="center" shrinkToFit="1"/>
    </xf>
    <xf numFmtId="49" fontId="38" fillId="3" borderId="15" xfId="2" applyNumberFormat="1" applyFont="1" applyFill="1" applyBorder="1" applyAlignment="1" applyProtection="1">
      <alignment horizontal="right" vertical="center" shrinkToFit="1"/>
      <protection locked="0"/>
    </xf>
    <xf numFmtId="49" fontId="38" fillId="3" borderId="3" xfId="2" applyNumberFormat="1" applyFont="1" applyFill="1" applyBorder="1" applyAlignment="1" applyProtection="1">
      <alignment horizontal="left" vertical="center" shrinkToFit="1"/>
      <protection locked="0"/>
    </xf>
    <xf numFmtId="38" fontId="38" fillId="3" borderId="15" xfId="2" applyFont="1" applyFill="1" applyBorder="1" applyAlignment="1" applyProtection="1">
      <alignment vertical="center" shrinkToFit="1"/>
      <protection locked="0"/>
    </xf>
    <xf numFmtId="38" fontId="38" fillId="0" borderId="0" xfId="2" applyFont="1" applyFill="1" applyBorder="1" applyAlignment="1">
      <alignment horizontal="center" vertical="center" shrinkToFit="1"/>
    </xf>
    <xf numFmtId="0" fontId="38" fillId="3" borderId="13" xfId="2" applyNumberFormat="1" applyFont="1" applyFill="1" applyBorder="1" applyAlignment="1" applyProtection="1">
      <alignment vertical="center" shrinkToFit="1"/>
      <protection locked="0"/>
    </xf>
    <xf numFmtId="49" fontId="38" fillId="3" borderId="13" xfId="2" applyNumberFormat="1" applyFont="1" applyFill="1" applyBorder="1" applyAlignment="1" applyProtection="1">
      <alignment horizontal="left" vertical="center" shrinkToFit="1"/>
      <protection locked="0"/>
    </xf>
    <xf numFmtId="38" fontId="38" fillId="0" borderId="8" xfId="2" applyFont="1" applyFill="1" applyBorder="1" applyAlignment="1">
      <alignment horizontal="center" vertical="center" shrinkToFit="1"/>
    </xf>
    <xf numFmtId="49" fontId="38" fillId="3" borderId="3" xfId="2" applyNumberFormat="1" applyFont="1" applyFill="1" applyBorder="1" applyAlignment="1" applyProtection="1">
      <alignment horizontal="left" vertical="center" wrapText="1"/>
      <protection locked="0"/>
    </xf>
    <xf numFmtId="49" fontId="38" fillId="0" borderId="7" xfId="2" applyNumberFormat="1" applyFont="1" applyFill="1" applyBorder="1" applyAlignment="1">
      <alignment horizontal="left" vertical="center" shrinkToFit="1"/>
    </xf>
    <xf numFmtId="38" fontId="38" fillId="0" borderId="9" xfId="2" applyFont="1" applyFill="1" applyBorder="1" applyAlignment="1">
      <alignment vertical="center" shrinkToFit="1"/>
    </xf>
    <xf numFmtId="49" fontId="38" fillId="3" borderId="7" xfId="2" applyNumberFormat="1" applyFont="1" applyFill="1" applyBorder="1" applyAlignment="1" applyProtection="1">
      <alignment horizontal="right" vertical="center" shrinkToFit="1"/>
      <protection locked="0"/>
    </xf>
    <xf numFmtId="49" fontId="38" fillId="3" borderId="9" xfId="2" applyNumberFormat="1" applyFont="1" applyFill="1" applyBorder="1" applyAlignment="1" applyProtection="1">
      <alignment horizontal="left" vertical="center" shrinkToFit="1"/>
      <protection locked="0"/>
    </xf>
    <xf numFmtId="38" fontId="38" fillId="3" borderId="7" xfId="2" applyFont="1" applyFill="1" applyBorder="1" applyAlignment="1" applyProtection="1">
      <alignment vertical="center" shrinkToFit="1"/>
      <protection locked="0"/>
    </xf>
    <xf numFmtId="0" fontId="38" fillId="3" borderId="0" xfId="2" applyNumberFormat="1" applyFont="1" applyFill="1" applyBorder="1" applyAlignment="1" applyProtection="1">
      <alignment vertical="center" shrinkToFit="1"/>
      <protection locked="0"/>
    </xf>
    <xf numFmtId="49" fontId="38" fillId="3" borderId="0" xfId="2" applyNumberFormat="1" applyFont="1" applyFill="1" applyBorder="1" applyAlignment="1" applyProtection="1">
      <alignment horizontal="left" vertical="center" shrinkToFit="1"/>
      <protection locked="0"/>
    </xf>
    <xf numFmtId="38" fontId="38" fillId="0" borderId="10" xfId="2" applyFont="1" applyFill="1" applyBorder="1" applyAlignment="1">
      <alignment horizontal="center" vertical="center" shrinkToFit="1"/>
    </xf>
    <xf numFmtId="49" fontId="38" fillId="3" borderId="9" xfId="2" applyNumberFormat="1" applyFont="1" applyFill="1" applyBorder="1" applyAlignment="1" applyProtection="1">
      <alignment horizontal="left" vertical="center" wrapText="1"/>
      <protection locked="0"/>
    </xf>
    <xf numFmtId="38" fontId="38" fillId="0" borderId="11" xfId="2" applyFont="1" applyFill="1" applyBorder="1" applyAlignment="1">
      <alignment horizontal="center" vertical="center" shrinkToFit="1"/>
    </xf>
    <xf numFmtId="38" fontId="38" fillId="0" borderId="12" xfId="2" applyFont="1" applyFill="1" applyBorder="1" applyAlignment="1">
      <alignment vertical="center" shrinkToFit="1"/>
    </xf>
    <xf numFmtId="38" fontId="38" fillId="0" borderId="13" xfId="2" applyFont="1" applyFill="1" applyBorder="1" applyAlignment="1">
      <alignment horizontal="center" vertical="center" shrinkToFit="1"/>
    </xf>
    <xf numFmtId="38" fontId="38" fillId="3" borderId="14" xfId="2" applyFont="1" applyFill="1" applyBorder="1" applyAlignment="1" applyProtection="1">
      <alignment vertical="center" shrinkToFit="1"/>
      <protection locked="0"/>
    </xf>
    <xf numFmtId="38" fontId="38" fillId="0" borderId="1" xfId="2" applyFont="1" applyFill="1" applyBorder="1" applyAlignment="1">
      <alignment horizontal="center" vertical="center" shrinkToFit="1"/>
    </xf>
    <xf numFmtId="49" fontId="38" fillId="3" borderId="12" xfId="2" applyNumberFormat="1" applyFont="1" applyFill="1" applyBorder="1" applyAlignment="1" applyProtection="1">
      <alignment horizontal="left" vertical="center" wrapText="1"/>
      <protection locked="0"/>
    </xf>
    <xf numFmtId="49" fontId="38" fillId="0" borderId="14" xfId="2" applyNumberFormat="1" applyFont="1" applyFill="1" applyBorder="1" applyAlignment="1">
      <alignment horizontal="left" vertical="center" shrinkToFit="1"/>
    </xf>
    <xf numFmtId="49" fontId="38" fillId="3" borderId="14" xfId="2" applyNumberFormat="1" applyFont="1" applyFill="1" applyBorder="1" applyAlignment="1" applyProtection="1">
      <alignment horizontal="right" vertical="center" shrinkToFit="1"/>
      <protection locked="0"/>
    </xf>
    <xf numFmtId="49" fontId="38" fillId="3" borderId="12" xfId="2" applyNumberFormat="1" applyFont="1" applyFill="1" applyBorder="1" applyAlignment="1" applyProtection="1">
      <alignment horizontal="left" vertical="center" shrinkToFit="1"/>
      <protection locked="0"/>
    </xf>
    <xf numFmtId="49" fontId="38" fillId="3" borderId="7" xfId="2" applyNumberFormat="1" applyFont="1" applyFill="1" applyBorder="1" applyAlignment="1" applyProtection="1">
      <alignment horizontal="left" vertical="center" shrinkToFit="1"/>
      <protection locked="0"/>
    </xf>
    <xf numFmtId="38" fontId="38" fillId="0" borderId="2" xfId="2" applyFont="1" applyFill="1" applyBorder="1" applyAlignment="1">
      <alignment vertical="center" shrinkToFit="1"/>
    </xf>
    <xf numFmtId="38" fontId="38" fillId="0" borderId="2" xfId="2" applyFont="1" applyFill="1" applyBorder="1" applyAlignment="1">
      <alignment vertical="center"/>
    </xf>
    <xf numFmtId="38" fontId="38" fillId="0" borderId="4" xfId="2" applyFont="1" applyFill="1" applyBorder="1" applyAlignment="1">
      <alignment horizontal="right" vertical="center" shrinkToFit="1"/>
    </xf>
    <xf numFmtId="38" fontId="46" fillId="0" borderId="2" xfId="2" applyFont="1" applyFill="1" applyBorder="1" applyAlignment="1">
      <alignment vertical="center" shrinkToFit="1"/>
    </xf>
    <xf numFmtId="0" fontId="46" fillId="0" borderId="2" xfId="0" applyFont="1" applyFill="1" applyBorder="1">
      <alignment vertical="center"/>
    </xf>
    <xf numFmtId="0" fontId="40" fillId="0" borderId="1" xfId="0" applyFont="1" applyBorder="1" applyAlignment="1">
      <alignment horizontal="left" vertical="center"/>
    </xf>
    <xf numFmtId="38" fontId="37" fillId="0" borderId="0" xfId="2" applyFont="1" applyFill="1" applyBorder="1" applyAlignment="1">
      <alignment horizontal="center" vertical="center"/>
    </xf>
    <xf numFmtId="38" fontId="37" fillId="2" borderId="2" xfId="2" applyFont="1" applyFill="1" applyBorder="1" applyAlignment="1">
      <alignment horizontal="center" vertical="center" wrapText="1"/>
    </xf>
    <xf numFmtId="177" fontId="37" fillId="3" borderId="2" xfId="2" applyNumberFormat="1" applyFont="1" applyFill="1" applyBorder="1" applyAlignment="1" applyProtection="1">
      <alignment vertical="center" shrinkToFit="1"/>
      <protection locked="0"/>
    </xf>
    <xf numFmtId="49" fontId="37" fillId="3" borderId="2" xfId="2" applyNumberFormat="1" applyFont="1" applyFill="1" applyBorder="1" applyAlignment="1" applyProtection="1">
      <alignment horizontal="left" vertical="center" shrinkToFit="1"/>
      <protection locked="0"/>
    </xf>
    <xf numFmtId="49" fontId="1" fillId="3" borderId="15" xfId="2" applyNumberFormat="1" applyFont="1" applyFill="1" applyBorder="1" applyAlignment="1" applyProtection="1">
      <alignment horizontal="left" vertical="center" shrinkToFit="1"/>
      <protection locked="0"/>
    </xf>
    <xf numFmtId="49" fontId="1" fillId="3" borderId="15" xfId="2" applyNumberFormat="1" applyFont="1" applyFill="1" applyBorder="1" applyAlignment="1" applyProtection="1">
      <alignment horizontal="right" vertical="center" shrinkToFit="1"/>
      <protection locked="0"/>
    </xf>
    <xf numFmtId="49" fontId="1" fillId="3" borderId="3" xfId="2" applyNumberFormat="1" applyFont="1" applyFill="1" applyBorder="1" applyAlignment="1" applyProtection="1">
      <alignment horizontal="left" vertical="center" shrinkToFit="1"/>
      <protection locked="0"/>
    </xf>
    <xf numFmtId="49" fontId="1" fillId="3" borderId="9" xfId="2" applyNumberFormat="1" applyFont="1" applyFill="1" applyBorder="1" applyAlignment="1" applyProtection="1">
      <alignment horizontal="left" vertical="center" shrinkToFit="1"/>
      <protection locked="0"/>
    </xf>
    <xf numFmtId="38" fontId="1" fillId="3" borderId="15" xfId="2" applyFont="1" applyFill="1" applyBorder="1" applyAlignment="1" applyProtection="1">
      <alignment vertical="center" shrinkToFit="1"/>
      <protection locked="0"/>
    </xf>
    <xf numFmtId="49" fontId="1" fillId="3" borderId="13" xfId="2" applyNumberFormat="1" applyFont="1" applyFill="1" applyBorder="1" applyAlignment="1" applyProtection="1">
      <alignment horizontal="left" vertical="center" shrinkToFit="1"/>
      <protection locked="0"/>
    </xf>
    <xf numFmtId="49" fontId="1" fillId="3" borderId="7" xfId="2" applyNumberFormat="1" applyFont="1" applyFill="1" applyBorder="1" applyAlignment="1" applyProtection="1">
      <alignment horizontal="left" vertical="center" shrinkToFit="1"/>
      <protection locked="0"/>
    </xf>
    <xf numFmtId="49" fontId="1" fillId="3" borderId="7" xfId="2" applyNumberFormat="1" applyFont="1" applyFill="1" applyBorder="1" applyAlignment="1" applyProtection="1">
      <alignment horizontal="right" vertical="center" shrinkToFit="1"/>
      <protection locked="0"/>
    </xf>
    <xf numFmtId="177" fontId="10" fillId="3" borderId="2" xfId="2" applyNumberFormat="1" applyFont="1" applyFill="1" applyBorder="1" applyAlignment="1" applyProtection="1">
      <alignment vertical="center" shrinkToFit="1"/>
      <protection locked="0"/>
    </xf>
    <xf numFmtId="49" fontId="37" fillId="3" borderId="2" xfId="2" applyNumberFormat="1" applyFont="1" applyFill="1" applyBorder="1" applyAlignment="1" applyProtection="1">
      <alignment horizontal="left" vertical="center" wrapText="1"/>
      <protection locked="0"/>
    </xf>
    <xf numFmtId="38" fontId="12" fillId="2" borderId="2" xfId="2" applyFont="1" applyFill="1" applyBorder="1" applyAlignment="1">
      <alignment horizontal="center" vertical="center" wrapText="1" shrinkToFit="1"/>
    </xf>
    <xf numFmtId="38" fontId="9" fillId="0" borderId="4" xfId="2" applyFont="1" applyFill="1" applyBorder="1" applyAlignment="1">
      <alignment horizontal="center" vertical="center"/>
    </xf>
    <xf numFmtId="38" fontId="9" fillId="0" borderId="17" xfId="2" applyFont="1" applyFill="1" applyBorder="1" applyAlignment="1">
      <alignment horizontal="center" vertical="center"/>
    </xf>
    <xf numFmtId="38" fontId="9" fillId="0" borderId="5" xfId="2" applyFont="1" applyFill="1" applyBorder="1" applyAlignment="1">
      <alignment horizontal="center" vertical="center"/>
    </xf>
    <xf numFmtId="9" fontId="9" fillId="0" borderId="2" xfId="1" applyFont="1" applyFill="1" applyBorder="1" applyAlignment="1">
      <alignment horizontal="center" vertical="center"/>
    </xf>
    <xf numFmtId="38" fontId="9" fillId="0" borderId="2" xfId="2" applyFont="1" applyFill="1" applyBorder="1" applyAlignment="1">
      <alignment horizontal="center" vertical="center"/>
    </xf>
    <xf numFmtId="0" fontId="10" fillId="3" borderId="2" xfId="3" applyFont="1" applyFill="1" applyBorder="1" applyAlignment="1">
      <alignment vertical="center" shrinkToFit="1"/>
    </xf>
    <xf numFmtId="38" fontId="9" fillId="0" borderId="4" xfId="2" applyFont="1" applyFill="1" applyBorder="1" applyAlignment="1">
      <alignment horizontal="right" vertical="center"/>
    </xf>
    <xf numFmtId="38" fontId="9" fillId="0" borderId="17" xfId="2" applyFont="1" applyFill="1" applyBorder="1" applyAlignment="1">
      <alignment horizontal="right" vertical="center"/>
    </xf>
    <xf numFmtId="38" fontId="9" fillId="0" borderId="5" xfId="2" applyFont="1" applyFill="1" applyBorder="1" applyAlignment="1">
      <alignment horizontal="right" vertical="center"/>
    </xf>
    <xf numFmtId="38" fontId="9" fillId="3" borderId="2" xfId="2" applyFont="1" applyFill="1" applyBorder="1" applyAlignment="1">
      <alignment vertical="center"/>
    </xf>
    <xf numFmtId="38" fontId="10" fillId="3" borderId="2" xfId="2" applyFont="1" applyFill="1" applyBorder="1" applyAlignment="1">
      <alignment vertical="center" shrinkToFit="1"/>
    </xf>
    <xf numFmtId="38" fontId="10" fillId="2" borderId="2" xfId="2" applyFont="1" applyFill="1" applyBorder="1" applyAlignment="1">
      <alignment horizontal="center" vertical="center"/>
    </xf>
    <xf numFmtId="49" fontId="10" fillId="3" borderId="2" xfId="3" applyNumberFormat="1" applyFont="1" applyFill="1" applyBorder="1" applyAlignment="1" applyProtection="1">
      <alignment vertical="center" shrinkToFit="1"/>
      <protection locked="0"/>
    </xf>
    <xf numFmtId="49" fontId="10" fillId="3" borderId="4" xfId="3" applyNumberFormat="1" applyFont="1" applyFill="1" applyBorder="1" applyAlignment="1" applyProtection="1">
      <alignment vertical="center" shrinkToFit="1"/>
      <protection locked="0"/>
    </xf>
    <xf numFmtId="49" fontId="10" fillId="3" borderId="17" xfId="3" applyNumberFormat="1" applyFont="1" applyFill="1" applyBorder="1" applyAlignment="1" applyProtection="1">
      <alignment vertical="center" shrinkToFit="1"/>
      <protection locked="0"/>
    </xf>
    <xf numFmtId="49" fontId="10" fillId="3" borderId="5" xfId="3" applyNumberFormat="1" applyFont="1" applyFill="1" applyBorder="1" applyAlignment="1" applyProtection="1">
      <alignment vertical="center" shrinkToFit="1"/>
      <protection locked="0"/>
    </xf>
    <xf numFmtId="38" fontId="10" fillId="3" borderId="2" xfId="2" applyFont="1" applyFill="1" applyBorder="1" applyAlignment="1">
      <alignment vertical="center"/>
    </xf>
    <xf numFmtId="38" fontId="9" fillId="2" borderId="2" xfId="2" applyFont="1" applyFill="1" applyBorder="1" applyAlignment="1">
      <alignment horizontal="center" vertical="center"/>
    </xf>
    <xf numFmtId="38" fontId="1" fillId="0" borderId="17" xfId="2" applyFont="1" applyFill="1" applyBorder="1" applyAlignment="1">
      <alignment horizontal="right" vertical="center" shrinkToFit="1"/>
    </xf>
    <xf numFmtId="38" fontId="1" fillId="0" borderId="5" xfId="2" applyFont="1" applyFill="1" applyBorder="1" applyAlignment="1">
      <alignment horizontal="right" vertical="center" shrinkToFit="1"/>
    </xf>
    <xf numFmtId="38" fontId="1" fillId="2" borderId="4" xfId="2" applyFont="1" applyFill="1" applyBorder="1" applyAlignment="1">
      <alignment horizontal="center" vertical="center"/>
    </xf>
    <xf numFmtId="38" fontId="1" fillId="2" borderId="17" xfId="2" applyFont="1" applyFill="1" applyBorder="1" applyAlignment="1">
      <alignment horizontal="center" vertical="center"/>
    </xf>
    <xf numFmtId="38" fontId="1" fillId="2" borderId="5" xfId="2" applyFont="1" applyFill="1" applyBorder="1" applyAlignment="1">
      <alignment horizontal="center" vertical="center"/>
    </xf>
    <xf numFmtId="0" fontId="26" fillId="0" borderId="4" xfId="0" applyFont="1" applyFill="1" applyBorder="1" applyAlignment="1">
      <alignment horizontal="right" vertical="center" shrinkToFit="1"/>
    </xf>
    <xf numFmtId="0" fontId="26" fillId="0" borderId="17" xfId="0" applyFont="1" applyFill="1" applyBorder="1" applyAlignment="1">
      <alignment horizontal="right" vertical="center" shrinkToFit="1"/>
    </xf>
    <xf numFmtId="0" fontId="26" fillId="0" borderId="5" xfId="0" applyFont="1" applyFill="1" applyBorder="1" applyAlignment="1">
      <alignment horizontal="right" vertical="center" shrinkToFit="1"/>
    </xf>
    <xf numFmtId="38" fontId="9" fillId="2" borderId="2" xfId="2" applyFont="1" applyFill="1" applyBorder="1" applyAlignment="1">
      <alignment vertical="center"/>
    </xf>
    <xf numFmtId="0" fontId="4" fillId="0" borderId="6" xfId="0" applyFont="1" applyFill="1" applyBorder="1" applyAlignment="1">
      <alignment horizontal="center" vertical="center"/>
    </xf>
    <xf numFmtId="38" fontId="1" fillId="2" borderId="3" xfId="2" applyFont="1" applyFill="1" applyBorder="1" applyAlignment="1">
      <alignment horizontal="center" vertical="center" wrapText="1"/>
    </xf>
    <xf numFmtId="38" fontId="1" fillId="2" borderId="12" xfId="2" applyFont="1" applyFill="1" applyBorder="1" applyAlignment="1">
      <alignment horizontal="center" vertical="center" wrapText="1"/>
    </xf>
    <xf numFmtId="38" fontId="1" fillId="2" borderId="3" xfId="2" applyFont="1" applyFill="1" applyBorder="1" applyAlignment="1">
      <alignment horizontal="center" vertical="center"/>
    </xf>
    <xf numFmtId="38" fontId="1" fillId="2" borderId="12" xfId="2" applyFont="1" applyFill="1" applyBorder="1" applyAlignment="1">
      <alignment horizontal="center" vertical="center"/>
    </xf>
    <xf numFmtId="38" fontId="9" fillId="2" borderId="15"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8"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1" xfId="2" applyFont="1" applyFill="1" applyBorder="1" applyAlignment="1">
      <alignment horizontal="center" vertical="center"/>
    </xf>
    <xf numFmtId="38" fontId="10" fillId="2" borderId="4" xfId="2" applyFont="1" applyFill="1" applyBorder="1" applyAlignment="1">
      <alignment vertical="center" wrapText="1"/>
    </xf>
    <xf numFmtId="38" fontId="10" fillId="2" borderId="17" xfId="2" applyFont="1" applyFill="1" applyBorder="1" applyAlignment="1">
      <alignment vertical="center" wrapText="1"/>
    </xf>
    <xf numFmtId="38" fontId="10" fillId="2" borderId="5" xfId="2" applyFont="1" applyFill="1" applyBorder="1" applyAlignment="1">
      <alignment vertical="center" wrapText="1"/>
    </xf>
    <xf numFmtId="38" fontId="1" fillId="0" borderId="3" xfId="2" applyFont="1" applyFill="1" applyBorder="1" applyAlignment="1">
      <alignment horizontal="right" vertical="center" shrinkToFit="1"/>
    </xf>
    <xf numFmtId="38" fontId="1" fillId="0" borderId="9" xfId="2" applyFont="1" applyFill="1" applyBorder="1" applyAlignment="1">
      <alignment horizontal="right" vertical="center" shrinkToFit="1"/>
    </xf>
    <xf numFmtId="0" fontId="9" fillId="2" borderId="2" xfId="0" applyFont="1" applyFill="1" applyBorder="1" applyAlignment="1">
      <alignment horizontal="center" vertical="center"/>
    </xf>
    <xf numFmtId="0" fontId="4" fillId="0" borderId="3" xfId="0" applyFont="1" applyFill="1" applyBorder="1" applyAlignment="1">
      <alignment horizontal="center" vertical="center"/>
    </xf>
    <xf numFmtId="38" fontId="9" fillId="3" borderId="2" xfId="2" applyFont="1" applyFill="1" applyBorder="1" applyAlignment="1" applyProtection="1">
      <alignment vertical="center"/>
    </xf>
    <xf numFmtId="0" fontId="35" fillId="3" borderId="2" xfId="0" applyFont="1" applyFill="1" applyBorder="1" applyAlignment="1">
      <alignment vertical="center"/>
    </xf>
    <xf numFmtId="176" fontId="5" fillId="0" borderId="0"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176" fontId="5" fillId="0" borderId="7" xfId="0" applyNumberFormat="1" applyFont="1" applyFill="1" applyBorder="1" applyAlignment="1">
      <alignment horizontal="center" vertical="center" shrinkToFit="1"/>
    </xf>
    <xf numFmtId="38" fontId="38" fillId="0" borderId="15" xfId="2" applyFont="1" applyFill="1" applyBorder="1" applyAlignment="1">
      <alignment horizontal="center" vertical="center"/>
    </xf>
    <xf numFmtId="38" fontId="38" fillId="0" borderId="13" xfId="2" applyFont="1" applyFill="1" applyBorder="1" applyAlignment="1">
      <alignment horizontal="center" vertical="center"/>
    </xf>
    <xf numFmtId="38" fontId="38" fillId="0" borderId="8" xfId="2" applyFont="1" applyFill="1" applyBorder="1" applyAlignment="1">
      <alignment horizontal="center" vertical="center"/>
    </xf>
    <xf numFmtId="38" fontId="38" fillId="0" borderId="14" xfId="2" applyFont="1" applyFill="1" applyBorder="1" applyAlignment="1">
      <alignment horizontal="center" vertical="center"/>
    </xf>
    <xf numFmtId="38" fontId="38" fillId="0" borderId="1" xfId="2" applyFont="1" applyFill="1" applyBorder="1" applyAlignment="1">
      <alignment horizontal="center" vertical="center"/>
    </xf>
    <xf numFmtId="38" fontId="38" fillId="0" borderId="11" xfId="2" applyFont="1" applyFill="1" applyBorder="1" applyAlignment="1">
      <alignment horizontal="center" vertical="center"/>
    </xf>
    <xf numFmtId="38" fontId="45" fillId="0" borderId="15" xfId="2" applyFont="1" applyFill="1" applyBorder="1" applyAlignment="1">
      <alignment horizontal="center" vertical="center" wrapText="1"/>
    </xf>
    <xf numFmtId="38" fontId="45" fillId="0" borderId="13" xfId="2" applyFont="1" applyFill="1" applyBorder="1" applyAlignment="1">
      <alignment horizontal="center" vertical="center" wrapText="1"/>
    </xf>
    <xf numFmtId="38" fontId="45" fillId="0" borderId="8" xfId="2" applyFont="1" applyFill="1" applyBorder="1" applyAlignment="1">
      <alignment horizontal="center" vertical="center" wrapText="1"/>
    </xf>
    <xf numFmtId="38" fontId="45" fillId="0" borderId="14" xfId="2" applyFont="1" applyFill="1" applyBorder="1" applyAlignment="1">
      <alignment horizontal="center" vertical="center" wrapText="1"/>
    </xf>
    <xf numFmtId="38" fontId="45" fillId="0" borderId="1" xfId="2" applyFont="1" applyFill="1" applyBorder="1" applyAlignment="1">
      <alignment horizontal="center" vertical="center" wrapText="1"/>
    </xf>
    <xf numFmtId="38" fontId="45" fillId="0" borderId="11" xfId="2" applyFont="1" applyFill="1" applyBorder="1" applyAlignment="1">
      <alignment horizontal="center" vertical="center" wrapText="1"/>
    </xf>
    <xf numFmtId="49" fontId="43" fillId="3" borderId="2" xfId="2" applyNumberFormat="1" applyFont="1" applyFill="1" applyBorder="1" applyAlignment="1" applyProtection="1">
      <alignment horizontal="left" vertical="center" wrapText="1"/>
      <protection locked="0"/>
    </xf>
    <xf numFmtId="38" fontId="38" fillId="0" borderId="2" xfId="2" applyFont="1" applyFill="1" applyBorder="1" applyAlignment="1">
      <alignment horizontal="center" vertical="center"/>
    </xf>
    <xf numFmtId="9" fontId="38" fillId="0" borderId="2" xfId="1" applyFont="1" applyFill="1" applyBorder="1" applyAlignment="1">
      <alignment horizontal="center" vertical="center"/>
    </xf>
    <xf numFmtId="49" fontId="37" fillId="3" borderId="2" xfId="2" applyNumberFormat="1" applyFont="1" applyFill="1" applyBorder="1" applyAlignment="1" applyProtection="1">
      <alignment horizontal="left" vertical="center"/>
      <protection locked="0"/>
    </xf>
    <xf numFmtId="49" fontId="37" fillId="3" borderId="4" xfId="3" applyNumberFormat="1" applyFont="1" applyFill="1" applyBorder="1" applyAlignment="1" applyProtection="1">
      <alignment horizontal="left" vertical="center"/>
      <protection locked="0"/>
    </xf>
    <xf numFmtId="49" fontId="37" fillId="3" borderId="17" xfId="3" applyNumberFormat="1" applyFont="1" applyFill="1" applyBorder="1" applyAlignment="1" applyProtection="1">
      <alignment horizontal="left" vertical="center"/>
      <protection locked="0"/>
    </xf>
    <xf numFmtId="49" fontId="37" fillId="3" borderId="5" xfId="3" applyNumberFormat="1" applyFont="1" applyFill="1" applyBorder="1" applyAlignment="1" applyProtection="1">
      <alignment horizontal="left" vertical="center"/>
      <protection locked="0"/>
    </xf>
    <xf numFmtId="38" fontId="38" fillId="2" borderId="3" xfId="2" applyFont="1" applyFill="1" applyBorder="1" applyAlignment="1">
      <alignment horizontal="center" vertical="center"/>
    </xf>
    <xf numFmtId="38" fontId="38" fillId="2" borderId="12" xfId="2" applyFont="1" applyFill="1" applyBorder="1" applyAlignment="1">
      <alignment horizontal="center" vertical="center"/>
    </xf>
    <xf numFmtId="38" fontId="38" fillId="2" borderId="3" xfId="2" applyFont="1" applyFill="1" applyBorder="1" applyAlignment="1">
      <alignment horizontal="center" vertical="center" wrapText="1"/>
    </xf>
    <xf numFmtId="38" fontId="38" fillId="2" borderId="12" xfId="2" applyFont="1" applyFill="1" applyBorder="1" applyAlignment="1">
      <alignment horizontal="center" vertical="center" wrapText="1"/>
    </xf>
    <xf numFmtId="38" fontId="37" fillId="2" borderId="2" xfId="2" applyFont="1" applyFill="1" applyBorder="1" applyAlignment="1">
      <alignment horizontal="center" vertical="center" shrinkToFit="1"/>
    </xf>
    <xf numFmtId="38" fontId="38" fillId="0" borderId="17" xfId="2" applyFont="1" applyFill="1" applyBorder="1" applyAlignment="1">
      <alignment horizontal="right" vertical="center" shrinkToFit="1"/>
    </xf>
    <xf numFmtId="38" fontId="38" fillId="0" borderId="5" xfId="2" applyFont="1" applyFill="1" applyBorder="1" applyAlignment="1">
      <alignment horizontal="right" vertical="center" shrinkToFit="1"/>
    </xf>
    <xf numFmtId="0" fontId="46" fillId="0" borderId="4" xfId="0" applyFont="1" applyFill="1" applyBorder="1" applyAlignment="1">
      <alignment horizontal="right" vertical="center" shrinkToFit="1"/>
    </xf>
    <xf numFmtId="0" fontId="46" fillId="0" borderId="17" xfId="0" applyFont="1" applyFill="1" applyBorder="1" applyAlignment="1">
      <alignment horizontal="right" vertical="center" shrinkToFit="1"/>
    </xf>
    <xf numFmtId="0" fontId="46" fillId="0" borderId="5" xfId="0" applyFont="1" applyFill="1" applyBorder="1" applyAlignment="1">
      <alignment horizontal="right" vertical="center" shrinkToFit="1"/>
    </xf>
    <xf numFmtId="49" fontId="37" fillId="3" borderId="4" xfId="2" applyNumberFormat="1" applyFont="1" applyFill="1" applyBorder="1" applyAlignment="1" applyProtection="1">
      <alignment horizontal="left" vertical="center" wrapText="1"/>
      <protection locked="0"/>
    </xf>
    <xf numFmtId="49" fontId="37" fillId="3" borderId="5" xfId="2" applyNumberFormat="1" applyFont="1" applyFill="1" applyBorder="1" applyAlignment="1" applyProtection="1">
      <alignment horizontal="left" vertical="center" wrapText="1"/>
      <protection locked="0"/>
    </xf>
    <xf numFmtId="38" fontId="43" fillId="2" borderId="2" xfId="2" applyFont="1" applyFill="1" applyBorder="1" applyAlignment="1">
      <alignment horizontal="center" vertical="center"/>
    </xf>
    <xf numFmtId="49" fontId="9" fillId="3" borderId="2" xfId="2" applyNumberFormat="1" applyFont="1" applyFill="1" applyBorder="1" applyAlignment="1" applyProtection="1">
      <alignment horizontal="left" vertical="center" wrapText="1"/>
      <protection locked="0"/>
    </xf>
    <xf numFmtId="179" fontId="43" fillId="0" borderId="2" xfId="2" applyNumberFormat="1" applyFont="1" applyFill="1" applyBorder="1" applyAlignment="1" applyProtection="1">
      <alignment horizontal="right" vertical="center" wrapText="1"/>
    </xf>
    <xf numFmtId="49" fontId="43" fillId="0" borderId="2" xfId="2" applyNumberFormat="1" applyFont="1" applyFill="1" applyBorder="1" applyAlignment="1" applyProtection="1">
      <alignment horizontal="right" vertical="center" wrapText="1"/>
    </xf>
    <xf numFmtId="38" fontId="38" fillId="2" borderId="4" xfId="2" applyFont="1" applyFill="1" applyBorder="1" applyAlignment="1">
      <alignment horizontal="center" vertical="center"/>
    </xf>
    <xf numFmtId="38" fontId="38" fillId="2" borderId="17" xfId="2" applyFont="1" applyFill="1" applyBorder="1" applyAlignment="1">
      <alignment horizontal="center" vertical="center"/>
    </xf>
    <xf numFmtId="38" fontId="38" fillId="2" borderId="5" xfId="2" applyFont="1" applyFill="1" applyBorder="1" applyAlignment="1">
      <alignment horizontal="center" vertical="center"/>
    </xf>
    <xf numFmtId="38" fontId="38" fillId="0" borderId="3" xfId="2" applyFont="1" applyFill="1" applyBorder="1" applyAlignment="1">
      <alignment horizontal="right" vertical="center" shrinkToFit="1"/>
    </xf>
    <xf numFmtId="38" fontId="43" fillId="2" borderId="2" xfId="2" applyFont="1" applyFill="1" applyBorder="1" applyAlignment="1">
      <alignment vertical="center"/>
    </xf>
    <xf numFmtId="49" fontId="37" fillId="3" borderId="4" xfId="2" applyNumberFormat="1" applyFont="1" applyFill="1" applyBorder="1" applyAlignment="1" applyProtection="1">
      <alignment horizontal="left" vertical="center" shrinkToFit="1"/>
      <protection locked="0"/>
    </xf>
    <xf numFmtId="49" fontId="37" fillId="3" borderId="5" xfId="2" applyNumberFormat="1" applyFont="1" applyFill="1" applyBorder="1" applyAlignment="1" applyProtection="1">
      <alignment horizontal="left" vertical="center" shrinkToFit="1"/>
      <protection locked="0"/>
    </xf>
    <xf numFmtId="49" fontId="37" fillId="3" borderId="2" xfId="2" applyNumberFormat="1" applyFont="1" applyFill="1" applyBorder="1" applyAlignment="1" applyProtection="1">
      <alignment horizontal="left" vertical="center" wrapText="1"/>
      <protection locked="0"/>
    </xf>
    <xf numFmtId="49" fontId="10" fillId="3" borderId="2" xfId="2" applyNumberFormat="1" applyFont="1" applyFill="1" applyBorder="1" applyAlignment="1" applyProtection="1">
      <alignment horizontal="left" vertical="center" wrapText="1"/>
      <protection locked="0"/>
    </xf>
    <xf numFmtId="38" fontId="37" fillId="2" borderId="2" xfId="2" applyFont="1" applyFill="1" applyBorder="1" applyAlignment="1">
      <alignment horizontal="center" vertical="center"/>
    </xf>
    <xf numFmtId="38" fontId="37" fillId="3" borderId="2" xfId="2" applyFont="1" applyFill="1" applyBorder="1" applyAlignment="1" applyProtection="1">
      <alignment vertical="center" shrinkToFit="1"/>
      <protection locked="0"/>
    </xf>
    <xf numFmtId="38" fontId="37" fillId="2" borderId="4" xfId="2" applyFont="1" applyFill="1" applyBorder="1" applyAlignment="1">
      <alignment vertical="center" wrapText="1"/>
    </xf>
    <xf numFmtId="38" fontId="37" fillId="2" borderId="17" xfId="2" applyFont="1" applyFill="1" applyBorder="1" applyAlignment="1">
      <alignment vertical="center" wrapText="1"/>
    </xf>
    <xf numFmtId="38" fontId="37" fillId="2" borderId="5" xfId="2" applyFont="1" applyFill="1" applyBorder="1" applyAlignment="1">
      <alignment vertical="center" wrapText="1"/>
    </xf>
    <xf numFmtId="0" fontId="39" fillId="3" borderId="2" xfId="0" applyFont="1" applyFill="1" applyBorder="1" applyAlignment="1" applyProtection="1">
      <alignment vertical="center" shrinkToFit="1"/>
      <protection locked="0"/>
    </xf>
    <xf numFmtId="0" fontId="42" fillId="0" borderId="2" xfId="0" applyFont="1" applyFill="1" applyBorder="1" applyAlignment="1">
      <alignment horizontal="center" vertical="center"/>
    </xf>
    <xf numFmtId="0" fontId="43" fillId="2" borderId="2"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3" xfId="0" applyFont="1" applyFill="1" applyBorder="1" applyAlignment="1">
      <alignment horizontal="center" vertical="center"/>
    </xf>
    <xf numFmtId="176" fontId="44" fillId="0" borderId="7" xfId="0" applyNumberFormat="1" applyFont="1" applyFill="1" applyBorder="1" applyAlignment="1">
      <alignment vertical="center" shrinkToFit="1"/>
    </xf>
    <xf numFmtId="176" fontId="44" fillId="0" borderId="0" xfId="0" applyNumberFormat="1" applyFont="1" applyFill="1" applyBorder="1" applyAlignment="1">
      <alignment vertical="center" shrinkToFit="1"/>
    </xf>
    <xf numFmtId="176" fontId="44" fillId="0" borderId="7" xfId="0" applyNumberFormat="1" applyFont="1" applyFill="1" applyBorder="1" applyAlignment="1">
      <alignment horizontal="center" vertical="center" shrinkToFit="1"/>
    </xf>
    <xf numFmtId="176" fontId="44" fillId="0" borderId="0" xfId="0" applyNumberFormat="1" applyFont="1" applyFill="1" applyBorder="1" applyAlignment="1">
      <alignment horizontal="center" vertical="center" shrinkToFit="1"/>
    </xf>
    <xf numFmtId="38" fontId="37" fillId="2" borderId="4" xfId="2" applyFont="1" applyFill="1" applyBorder="1" applyAlignment="1">
      <alignment horizontal="center" vertical="center"/>
    </xf>
    <xf numFmtId="38" fontId="37" fillId="2" borderId="5" xfId="2" applyFont="1" applyFill="1" applyBorder="1" applyAlignment="1">
      <alignment horizontal="center" vertical="center"/>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28" fillId="0" borderId="28" xfId="0" applyFont="1" applyBorder="1" applyAlignment="1">
      <alignment horizontal="left" vertical="center"/>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23" fillId="0" borderId="36" xfId="0" applyFont="1" applyBorder="1" applyAlignment="1">
      <alignment horizontal="left" vertical="top" wrapText="1"/>
    </xf>
    <xf numFmtId="0" fontId="23" fillId="0" borderId="0"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0" borderId="41" xfId="0" applyFont="1" applyBorder="1" applyAlignment="1">
      <alignment horizontal="center" vertical="top" wrapText="1"/>
    </xf>
    <xf numFmtId="0" fontId="30" fillId="0" borderId="42" xfId="0" applyFont="1" applyBorder="1" applyAlignment="1">
      <alignment horizontal="center" vertical="top" wrapText="1"/>
    </xf>
    <xf numFmtId="0" fontId="30" fillId="0" borderId="43" xfId="0" applyFont="1" applyBorder="1" applyAlignment="1">
      <alignment horizontal="center" vertical="top" wrapText="1"/>
    </xf>
    <xf numFmtId="0" fontId="23" fillId="3" borderId="23" xfId="0" applyFont="1" applyFill="1" applyBorder="1" applyAlignment="1" applyProtection="1">
      <alignment horizontal="left" vertical="top" wrapText="1"/>
      <protection locked="0"/>
    </xf>
    <xf numFmtId="0" fontId="23" fillId="3" borderId="24" xfId="0" applyFont="1" applyFill="1" applyBorder="1" applyAlignment="1" applyProtection="1">
      <alignment horizontal="left" vertical="top" wrapText="1"/>
      <protection locked="0"/>
    </xf>
    <xf numFmtId="0" fontId="23" fillId="3" borderId="25" xfId="0" applyFont="1" applyFill="1" applyBorder="1" applyAlignment="1" applyProtection="1">
      <alignment horizontal="left" vertical="top" wrapText="1"/>
      <protection locked="0"/>
    </xf>
    <xf numFmtId="0" fontId="28" fillId="3" borderId="26" xfId="0" applyFont="1" applyFill="1" applyBorder="1" applyAlignment="1" applyProtection="1">
      <alignment horizontal="left" vertical="center"/>
      <protection locked="0"/>
    </xf>
    <xf numFmtId="0" fontId="28" fillId="3" borderId="27" xfId="0" applyFont="1" applyFill="1" applyBorder="1" applyAlignment="1" applyProtection="1">
      <alignment horizontal="left" vertical="center"/>
      <protection locked="0"/>
    </xf>
    <xf numFmtId="0" fontId="28" fillId="3" borderId="28" xfId="0" applyFont="1" applyFill="1" applyBorder="1" applyAlignment="1" applyProtection="1">
      <alignment horizontal="left" vertical="center"/>
      <protection locked="0"/>
    </xf>
    <xf numFmtId="0" fontId="23" fillId="3" borderId="29" xfId="0" applyFont="1" applyFill="1" applyBorder="1" applyAlignment="1" applyProtection="1">
      <alignment horizontal="left" vertical="top" wrapText="1"/>
      <protection locked="0"/>
    </xf>
    <xf numFmtId="0" fontId="23" fillId="3" borderId="30"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vertical="top" wrapText="1"/>
      <protection locked="0"/>
    </xf>
    <xf numFmtId="0" fontId="23" fillId="3" borderId="32" xfId="0" applyFont="1" applyFill="1" applyBorder="1" applyAlignment="1" applyProtection="1">
      <alignment horizontal="left" vertical="top" wrapText="1"/>
      <protection locked="0"/>
    </xf>
    <xf numFmtId="0" fontId="23" fillId="3" borderId="36"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37" xfId="0" applyFont="1" applyFill="1" applyBorder="1" applyAlignment="1" applyProtection="1">
      <alignment horizontal="left" vertical="top" wrapText="1"/>
      <protection locked="0"/>
    </xf>
    <xf numFmtId="0" fontId="23" fillId="3" borderId="38" xfId="0" applyFont="1" applyFill="1" applyBorder="1" applyAlignment="1" applyProtection="1">
      <alignment horizontal="left" vertical="top" wrapText="1"/>
      <protection locked="0"/>
    </xf>
    <xf numFmtId="0" fontId="23" fillId="3" borderId="39" xfId="0" applyFont="1" applyFill="1" applyBorder="1" applyAlignment="1" applyProtection="1">
      <alignment horizontal="left" vertical="top" wrapText="1"/>
      <protection locked="0"/>
    </xf>
    <xf numFmtId="0" fontId="23" fillId="3" borderId="40" xfId="0" applyFont="1" applyFill="1" applyBorder="1" applyAlignment="1" applyProtection="1">
      <alignment horizontal="left" vertical="top" wrapText="1"/>
      <protection locked="0"/>
    </xf>
    <xf numFmtId="49" fontId="10" fillId="3" borderId="4" xfId="2" applyNumberFormat="1" applyFont="1" applyFill="1" applyBorder="1" applyAlignment="1" applyProtection="1">
      <alignment horizontal="left" vertical="center" shrinkToFit="1"/>
      <protection locked="0"/>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38007</xdr:colOff>
      <xdr:row>83</xdr:row>
      <xdr:rowOff>10459</xdr:rowOff>
    </xdr:from>
    <xdr:to>
      <xdr:col>13</xdr:col>
      <xdr:colOff>1521277</xdr:colOff>
      <xdr:row>89</xdr:row>
      <xdr:rowOff>101258</xdr:rowOff>
    </xdr:to>
    <xdr:sp macro="" textlink="">
      <xdr:nvSpPr>
        <xdr:cNvPr id="3" name="角丸四角形吹き出し 2">
          <a:extLst>
            <a:ext uri="{FF2B5EF4-FFF2-40B4-BE49-F238E27FC236}">
              <a16:creationId xmlns:a16="http://schemas.microsoft.com/office/drawing/2014/main" id="{E3A8BD42-C5BD-4649-AB5A-6C2F37C57120}"/>
            </a:ext>
          </a:extLst>
        </xdr:cNvPr>
        <xdr:cNvSpPr/>
      </xdr:nvSpPr>
      <xdr:spPr>
        <a:xfrm>
          <a:off x="7133814" y="15098059"/>
          <a:ext cx="1422550" cy="1008377"/>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900113</xdr:colOff>
      <xdr:row>36</xdr:row>
      <xdr:rowOff>114300</xdr:rowOff>
    </xdr:from>
    <xdr:to>
      <xdr:col>13</xdr:col>
      <xdr:colOff>1419225</xdr:colOff>
      <xdr:row>41</xdr:row>
      <xdr:rowOff>14288</xdr:rowOff>
    </xdr:to>
    <xdr:grpSp>
      <xdr:nvGrpSpPr>
        <xdr:cNvPr id="7181" name="グループ化 8">
          <a:extLst>
            <a:ext uri="{FF2B5EF4-FFF2-40B4-BE49-F238E27FC236}">
              <a16:creationId xmlns:a16="http://schemas.microsoft.com/office/drawing/2014/main" id="{5ACEEAFB-C9F8-455D-A50D-63DA28E5DAAB}"/>
            </a:ext>
          </a:extLst>
        </xdr:cNvPr>
        <xdr:cNvGrpSpPr>
          <a:grpSpLocks/>
        </xdr:cNvGrpSpPr>
      </xdr:nvGrpSpPr>
      <xdr:grpSpPr bwMode="auto">
        <a:xfrm>
          <a:off x="900113" y="8315325"/>
          <a:ext cx="7872412" cy="762000"/>
          <a:chOff x="863817" y="6239725"/>
          <a:chExt cx="10379934" cy="696079"/>
        </a:xfrm>
      </xdr:grpSpPr>
      <xdr:sp macro="" textlink="">
        <xdr:nvSpPr>
          <xdr:cNvPr id="4" name="角丸四角形吹き出し 3">
            <a:extLst>
              <a:ext uri="{FF2B5EF4-FFF2-40B4-BE49-F238E27FC236}">
                <a16:creationId xmlns:a16="http://schemas.microsoft.com/office/drawing/2014/main" id="{DB3F7B95-6D98-4A57-BE33-1B3942DF403A}"/>
              </a:ext>
            </a:extLst>
          </xdr:cNvPr>
          <xdr:cNvSpPr/>
        </xdr:nvSpPr>
        <xdr:spPr>
          <a:xfrm>
            <a:off x="8574984" y="6239725"/>
            <a:ext cx="2668767" cy="51770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7" name="直線コネクタ 6">
            <a:extLst>
              <a:ext uri="{FF2B5EF4-FFF2-40B4-BE49-F238E27FC236}">
                <a16:creationId xmlns:a16="http://schemas.microsoft.com/office/drawing/2014/main" id="{69AD2FAD-0C61-4511-A40B-86FEC7779914}"/>
              </a:ext>
            </a:extLst>
          </xdr:cNvPr>
          <xdr:cNvCxnSpPr>
            <a:stCxn id="4" idx="1"/>
          </xdr:cNvCxnSpPr>
        </xdr:nvCxnSpPr>
        <xdr:spPr>
          <a:xfrm flipH="1">
            <a:off x="863817" y="6492054"/>
            <a:ext cx="7711167" cy="443750"/>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10</xdr:col>
      <xdr:colOff>210925</xdr:colOff>
      <xdr:row>0</xdr:row>
      <xdr:rowOff>210731</xdr:rowOff>
    </xdr:from>
    <xdr:to>
      <xdr:col>13</xdr:col>
      <xdr:colOff>1213096</xdr:colOff>
      <xdr:row>3</xdr:row>
      <xdr:rowOff>263913</xdr:rowOff>
    </xdr:to>
    <xdr:sp macro="" textlink="">
      <xdr:nvSpPr>
        <xdr:cNvPr id="8" name="角丸四角形吹き出し 7">
          <a:extLst>
            <a:ext uri="{FF2B5EF4-FFF2-40B4-BE49-F238E27FC236}">
              <a16:creationId xmlns:a16="http://schemas.microsoft.com/office/drawing/2014/main" id="{8D29DF40-2165-4520-A912-33ED13317A5C}"/>
            </a:ext>
          </a:extLst>
        </xdr:cNvPr>
        <xdr:cNvSpPr/>
      </xdr:nvSpPr>
      <xdr:spPr bwMode="auto">
        <a:xfrm>
          <a:off x="7709322" y="210731"/>
          <a:ext cx="2409370" cy="7961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0</xdr:col>
      <xdr:colOff>933450</xdr:colOff>
      <xdr:row>22</xdr:row>
      <xdr:rowOff>66675</xdr:rowOff>
    </xdr:from>
    <xdr:to>
      <xdr:col>13</xdr:col>
      <xdr:colOff>1533525</xdr:colOff>
      <xdr:row>31</xdr:row>
      <xdr:rowOff>52388</xdr:rowOff>
    </xdr:to>
    <xdr:grpSp>
      <xdr:nvGrpSpPr>
        <xdr:cNvPr id="7183" name="グループ化 8">
          <a:extLst>
            <a:ext uri="{FF2B5EF4-FFF2-40B4-BE49-F238E27FC236}">
              <a16:creationId xmlns:a16="http://schemas.microsoft.com/office/drawing/2014/main" id="{9B631DD9-E5EC-46B9-86AE-A9DBDA39CDA8}"/>
            </a:ext>
          </a:extLst>
        </xdr:cNvPr>
        <xdr:cNvGrpSpPr>
          <a:grpSpLocks/>
        </xdr:cNvGrpSpPr>
      </xdr:nvGrpSpPr>
      <xdr:grpSpPr bwMode="auto">
        <a:xfrm>
          <a:off x="933450" y="5791200"/>
          <a:ext cx="7953375" cy="1576388"/>
          <a:chOff x="-1423815" y="4532782"/>
          <a:chExt cx="10473306" cy="1263988"/>
        </a:xfrm>
      </xdr:grpSpPr>
      <xdr:sp macro="" textlink="">
        <xdr:nvSpPr>
          <xdr:cNvPr id="17" name="角丸四角形吹き出し 3">
            <a:extLst>
              <a:ext uri="{FF2B5EF4-FFF2-40B4-BE49-F238E27FC236}">
                <a16:creationId xmlns:a16="http://schemas.microsoft.com/office/drawing/2014/main" id="{C50E5A45-7F86-4150-866F-43235D434641}"/>
              </a:ext>
            </a:extLst>
          </xdr:cNvPr>
          <xdr:cNvSpPr/>
        </xdr:nvSpPr>
        <xdr:spPr>
          <a:xfrm>
            <a:off x="6214800" y="4532782"/>
            <a:ext cx="2834691" cy="98522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ja-JP" sz="1100" b="0" i="0">
                <a:solidFill>
                  <a:schemeClr val="tx1"/>
                </a:solidFill>
                <a:effectLst/>
                <a:latin typeface="+mn-lt"/>
                <a:ea typeface="+mn-ea"/>
                <a:cs typeface="+mn-cs"/>
              </a:rPr>
              <a:t>事業目的、事業目標、事業内容の記入例（</a:t>
            </a:r>
            <a:r>
              <a:rPr lang="en-US" altLang="ja-JP" sz="1100" b="0" i="0">
                <a:solidFill>
                  <a:schemeClr val="tx1"/>
                </a:solidFill>
                <a:effectLst/>
                <a:latin typeface="+mn-lt"/>
                <a:ea typeface="+mn-ea"/>
                <a:cs typeface="+mn-cs"/>
              </a:rPr>
              <a:t>PDF</a:t>
            </a:r>
            <a:r>
              <a:rPr lang="ja-JP" altLang="en-US" sz="1100" b="0" i="0">
                <a:solidFill>
                  <a:schemeClr val="tx1"/>
                </a:solidFill>
                <a:effectLst/>
                <a:latin typeface="+mn-lt"/>
                <a:ea typeface="+mn-ea"/>
                <a:cs typeface="+mn-cs"/>
              </a:rPr>
              <a:t>リンク</a:t>
            </a:r>
            <a:r>
              <a:rPr lang="ja-JP" altLang="ja-JP" sz="1100" b="0" i="0">
                <a:solidFill>
                  <a:schemeClr val="tx1"/>
                </a:solidFill>
                <a:effectLst/>
                <a:latin typeface="+mn-lt"/>
                <a:ea typeface="+mn-ea"/>
                <a:cs typeface="+mn-cs"/>
              </a:rPr>
              <a:t>）</a:t>
            </a:r>
            <a:endParaRPr lang="ja-JP" altLang="ja-JP">
              <a:solidFill>
                <a:schemeClr val="tx1"/>
              </a:solidFill>
              <a:effectLst/>
            </a:endParaRPr>
          </a:p>
          <a:p>
            <a:pPr>
              <a:lnSpc>
                <a:spcPts val="1300"/>
              </a:lnSpc>
            </a:pPr>
            <a:r>
              <a:rPr kumimoji="1" lang="en-US" altLang="ja-JP" sz="1100" b="0" i="0">
                <a:solidFill>
                  <a:schemeClr val="tx1"/>
                </a:solidFill>
                <a:effectLst/>
                <a:latin typeface="+mn-lt"/>
                <a:ea typeface="+mn-ea"/>
                <a:cs typeface="+mn-cs"/>
              </a:rPr>
              <a:t>2</a:t>
            </a:r>
            <a:r>
              <a:rPr kumimoji="1" lang="ja-JP" altLang="ja-JP" sz="1100" b="0" i="0">
                <a:solidFill>
                  <a:schemeClr val="tx1"/>
                </a:solidFill>
                <a:effectLst/>
                <a:latin typeface="+mn-lt"/>
                <a:ea typeface="+mn-ea"/>
                <a:cs typeface="+mn-cs"/>
              </a:rPr>
              <a:t>ページ目を参考に、事業内容を記載して下さい。</a:t>
            </a:r>
            <a:endParaRPr lang="ja-JP" altLang="ja-JP">
              <a:solidFill>
                <a:schemeClr val="tx1"/>
              </a:solidFill>
              <a:effectLst/>
            </a:endParaRPr>
          </a:p>
        </xdr:txBody>
      </xdr:sp>
      <xdr:cxnSp macro="">
        <xdr:nvCxnSpPr>
          <xdr:cNvPr id="18" name="直線コネクタ 17">
            <a:extLst>
              <a:ext uri="{FF2B5EF4-FFF2-40B4-BE49-F238E27FC236}">
                <a16:creationId xmlns:a16="http://schemas.microsoft.com/office/drawing/2014/main" id="{3F596EA9-ADDD-450A-A683-CCC7A1140CB4}"/>
              </a:ext>
            </a:extLst>
          </xdr:cNvPr>
          <xdr:cNvCxnSpPr>
            <a:stCxn id="17" idx="1"/>
          </xdr:cNvCxnSpPr>
        </xdr:nvCxnSpPr>
        <xdr:spPr>
          <a:xfrm flipH="1">
            <a:off x="-1423815" y="5033031"/>
            <a:ext cx="7638615" cy="76373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900113</xdr:colOff>
      <xdr:row>29</xdr:row>
      <xdr:rowOff>138113</xdr:rowOff>
    </xdr:from>
    <xdr:to>
      <xdr:col>13</xdr:col>
      <xdr:colOff>1514475</xdr:colOff>
      <xdr:row>37</xdr:row>
      <xdr:rowOff>0</xdr:rowOff>
    </xdr:to>
    <xdr:grpSp>
      <xdr:nvGrpSpPr>
        <xdr:cNvPr id="7184" name="グループ化 8">
          <a:extLst>
            <a:ext uri="{FF2B5EF4-FFF2-40B4-BE49-F238E27FC236}">
              <a16:creationId xmlns:a16="http://schemas.microsoft.com/office/drawing/2014/main" id="{5CB40CFA-77A7-4621-9BA4-F4410D17ABDA}"/>
            </a:ext>
          </a:extLst>
        </xdr:cNvPr>
        <xdr:cNvGrpSpPr>
          <a:grpSpLocks/>
        </xdr:cNvGrpSpPr>
      </xdr:nvGrpSpPr>
      <xdr:grpSpPr bwMode="auto">
        <a:xfrm>
          <a:off x="900113" y="7091363"/>
          <a:ext cx="7967662" cy="1290637"/>
          <a:chOff x="863818" y="6239725"/>
          <a:chExt cx="10504428" cy="696079"/>
        </a:xfrm>
      </xdr:grpSpPr>
      <xdr:sp macro="" textlink="">
        <xdr:nvSpPr>
          <xdr:cNvPr id="31" name="角丸四角形吹き出し 3">
            <a:extLst>
              <a:ext uri="{FF2B5EF4-FFF2-40B4-BE49-F238E27FC236}">
                <a16:creationId xmlns:a16="http://schemas.microsoft.com/office/drawing/2014/main" id="{6F3D423D-ADE1-4B36-A092-A8E321C88E62}"/>
              </a:ext>
            </a:extLst>
          </xdr:cNvPr>
          <xdr:cNvSpPr/>
        </xdr:nvSpPr>
        <xdr:spPr>
          <a:xfrm>
            <a:off x="8574182" y="6239725"/>
            <a:ext cx="2794064" cy="613885"/>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全事業に共通する支出はこのように記載しこのようにてください。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明細の事業番号欄にも同じように記載してください。</a:t>
            </a:r>
            <a:endParaRPr kumimoji="1" lang="en-US" altLang="ja-JP" sz="1100">
              <a:solidFill>
                <a:sysClr val="windowText" lastClr="000000"/>
              </a:solidFill>
            </a:endParaRPr>
          </a:p>
        </xdr:txBody>
      </xdr:sp>
      <xdr:cxnSp macro="">
        <xdr:nvCxnSpPr>
          <xdr:cNvPr id="32" name="直線コネクタ 31">
            <a:extLst>
              <a:ext uri="{FF2B5EF4-FFF2-40B4-BE49-F238E27FC236}">
                <a16:creationId xmlns:a16="http://schemas.microsoft.com/office/drawing/2014/main" id="{928A30EE-A4AF-4CE2-9E6E-AD319661D21D}"/>
              </a:ext>
            </a:extLst>
          </xdr:cNvPr>
          <xdr:cNvCxnSpPr>
            <a:stCxn id="31" idx="1"/>
          </xdr:cNvCxnSpPr>
        </xdr:nvCxnSpPr>
        <xdr:spPr>
          <a:xfrm flipH="1">
            <a:off x="863818" y="6550520"/>
            <a:ext cx="7710364" cy="385284"/>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378778</xdr:colOff>
      <xdr:row>5</xdr:row>
      <xdr:rowOff>38098</xdr:rowOff>
    </xdr:from>
    <xdr:to>
      <xdr:col>12</xdr:col>
      <xdr:colOff>566094</xdr:colOff>
      <xdr:row>8</xdr:row>
      <xdr:rowOff>37805</xdr:rowOff>
    </xdr:to>
    <xdr:sp macro="" textlink="">
      <xdr:nvSpPr>
        <xdr:cNvPr id="2" name="正方形/長方形 1">
          <a:extLst>
            <a:ext uri="{FF2B5EF4-FFF2-40B4-BE49-F238E27FC236}">
              <a16:creationId xmlns:a16="http://schemas.microsoft.com/office/drawing/2014/main" id="{58FF8505-77BC-42DC-A0B6-F4C9CB2237A3}"/>
            </a:ext>
          </a:extLst>
        </xdr:cNvPr>
        <xdr:cNvSpPr/>
      </xdr:nvSpPr>
      <xdr:spPr>
        <a:xfrm>
          <a:off x="1343978" y="1610041"/>
          <a:ext cx="5660063" cy="1287147"/>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rgbClr val="FF0000"/>
              </a:solidFill>
            </a:rPr>
            <a:t>※</a:t>
          </a:r>
          <a:r>
            <a:rPr kumimoji="1" lang="ja-JP" altLang="en-US" sz="1200" b="1">
              <a:solidFill>
                <a:srgbClr val="FF0000"/>
              </a:solidFill>
            </a:rPr>
            <a:t>このファイルを保存する際に、ファイル名を、団体名にしてください</a:t>
          </a:r>
          <a:endParaRPr kumimoji="1" lang="en-US" altLang="ja-JP" sz="1200" b="1">
            <a:solidFill>
              <a:srgbClr val="FF0000"/>
            </a:solidFill>
          </a:endParaRPr>
        </a:p>
        <a:p>
          <a:pPr algn="l"/>
          <a:r>
            <a:rPr kumimoji="1" lang="ja-JP" altLang="en-US" sz="1200" b="1">
              <a:solidFill>
                <a:srgbClr val="FF0000"/>
              </a:solidFill>
            </a:rPr>
            <a:t>　（例：</a:t>
          </a:r>
          <a:r>
            <a:rPr kumimoji="1" lang="en-US" altLang="ja-JP" sz="1200" b="1">
              <a:solidFill>
                <a:srgbClr val="FF0000"/>
              </a:solidFill>
            </a:rPr>
            <a:t>NPO</a:t>
          </a:r>
          <a:r>
            <a:rPr kumimoji="1" lang="ja-JP" altLang="en-US" sz="1200" b="1">
              <a:solidFill>
                <a:srgbClr val="FF0000"/>
              </a:solidFill>
            </a:rPr>
            <a:t>法人　赤坂会</a:t>
          </a:r>
          <a:r>
            <a:rPr kumimoji="1" lang="en-US" altLang="ja-JP" sz="1200" b="1">
              <a:solidFill>
                <a:srgbClr val="FF0000"/>
              </a:solidFill>
            </a:rPr>
            <a:t>.xls</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複数申請する場合は適宜通し番号をつけてください。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入力内容については、別シート「入力例」を参考にしてください。</a:t>
          </a:r>
          <a:endParaRPr kumimoji="1" lang="en-US" altLang="ja-JP" sz="1200" b="1">
            <a:solidFill>
              <a:srgbClr val="FF0000"/>
            </a:solidFill>
          </a:endParaRPr>
        </a:p>
        <a:p>
          <a:pPr algn="l"/>
          <a:r>
            <a:rPr kumimoji="1" lang="en-US" altLang="ja-JP" sz="1200">
              <a:solidFill>
                <a:sysClr val="windowText" lastClr="000000"/>
              </a:solidFill>
            </a:rPr>
            <a:t>※</a:t>
          </a:r>
          <a:r>
            <a:rPr kumimoji="1" lang="ja-JP" altLang="en-US" sz="1200">
              <a:solidFill>
                <a:sysClr val="windowText" lastClr="000000"/>
              </a:solidFill>
            </a:rPr>
            <a:t>青色のセルが記入エリアです。ご記入不要なエリアは保護しています。</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　 保護を解除するには「校閲」の「シート保護の解除」をクリックしてください。</a:t>
          </a:r>
        </a:p>
      </xdr:txBody>
    </xdr:sp>
    <xdr:clientData fPrintsWithSheet="0"/>
  </xdr:twoCellAnchor>
  <xdr:twoCellAnchor>
    <xdr:from>
      <xdr:col>0</xdr:col>
      <xdr:colOff>666750</xdr:colOff>
      <xdr:row>34</xdr:row>
      <xdr:rowOff>176213</xdr:rowOff>
    </xdr:from>
    <xdr:to>
      <xdr:col>13</xdr:col>
      <xdr:colOff>1190625</xdr:colOff>
      <xdr:row>41</xdr:row>
      <xdr:rowOff>90488</xdr:rowOff>
    </xdr:to>
    <xdr:grpSp>
      <xdr:nvGrpSpPr>
        <xdr:cNvPr id="3993" name="グループ化 8">
          <a:extLst>
            <a:ext uri="{FF2B5EF4-FFF2-40B4-BE49-F238E27FC236}">
              <a16:creationId xmlns:a16="http://schemas.microsoft.com/office/drawing/2014/main" id="{DC63E47C-C684-4FCE-A41E-3786AE81C7B1}"/>
            </a:ext>
          </a:extLst>
        </xdr:cNvPr>
        <xdr:cNvGrpSpPr>
          <a:grpSpLocks/>
        </xdr:cNvGrpSpPr>
      </xdr:nvGrpSpPr>
      <xdr:grpSpPr bwMode="auto">
        <a:xfrm>
          <a:off x="666750" y="8424458"/>
          <a:ext cx="7865219" cy="1145432"/>
          <a:chOff x="863817" y="6239725"/>
          <a:chExt cx="10379934" cy="696080"/>
        </a:xfrm>
      </xdr:grpSpPr>
      <xdr:sp macro="" textlink="">
        <xdr:nvSpPr>
          <xdr:cNvPr id="9" name="角丸四角形吹き出し 3">
            <a:extLst>
              <a:ext uri="{FF2B5EF4-FFF2-40B4-BE49-F238E27FC236}">
                <a16:creationId xmlns:a16="http://schemas.microsoft.com/office/drawing/2014/main" id="{A6F8B008-DF5D-48CB-A2BE-E06926BD9299}"/>
              </a:ext>
            </a:extLst>
          </xdr:cNvPr>
          <xdr:cNvSpPr/>
        </xdr:nvSpPr>
        <xdr:spPr>
          <a:xfrm>
            <a:off x="8576423" y="6239725"/>
            <a:ext cx="2667328" cy="51550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10" name="直線コネクタ 9">
            <a:extLst>
              <a:ext uri="{FF2B5EF4-FFF2-40B4-BE49-F238E27FC236}">
                <a16:creationId xmlns:a16="http://schemas.microsoft.com/office/drawing/2014/main" id="{DED8AD19-2CD9-4378-86BB-B9A0374AD868}"/>
              </a:ext>
            </a:extLst>
          </xdr:cNvPr>
          <xdr:cNvCxnSpPr>
            <a:stCxn id="9" idx="1"/>
          </xdr:cNvCxnSpPr>
        </xdr:nvCxnSpPr>
        <xdr:spPr>
          <a:xfrm flipH="1">
            <a:off x="863817" y="6496022"/>
            <a:ext cx="7712606" cy="43978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xdr:col>
      <xdr:colOff>1395413</xdr:colOff>
      <xdr:row>22</xdr:row>
      <xdr:rowOff>23813</xdr:rowOff>
    </xdr:from>
    <xdr:to>
      <xdr:col>13</xdr:col>
      <xdr:colOff>1347788</xdr:colOff>
      <xdr:row>30</xdr:row>
      <xdr:rowOff>71438</xdr:rowOff>
    </xdr:to>
    <xdr:grpSp>
      <xdr:nvGrpSpPr>
        <xdr:cNvPr id="3994" name="グループ化 8">
          <a:extLst>
            <a:ext uri="{FF2B5EF4-FFF2-40B4-BE49-F238E27FC236}">
              <a16:creationId xmlns:a16="http://schemas.microsoft.com/office/drawing/2014/main" id="{1B88DEAE-406F-44B8-8788-3C26551394BA}"/>
            </a:ext>
          </a:extLst>
        </xdr:cNvPr>
        <xdr:cNvGrpSpPr>
          <a:grpSpLocks/>
        </xdr:cNvGrpSpPr>
      </xdr:nvGrpSpPr>
      <xdr:grpSpPr bwMode="auto">
        <a:xfrm>
          <a:off x="3508140" y="6128933"/>
          <a:ext cx="5180992" cy="1461175"/>
          <a:chOff x="2221414" y="4532782"/>
          <a:chExt cx="6828077" cy="1158341"/>
        </a:xfrm>
      </xdr:grpSpPr>
      <xdr:sp macro="" textlink="">
        <xdr:nvSpPr>
          <xdr:cNvPr id="12" name="角丸四角形吹き出し 3">
            <a:extLst>
              <a:ext uri="{FF2B5EF4-FFF2-40B4-BE49-F238E27FC236}">
                <a16:creationId xmlns:a16="http://schemas.microsoft.com/office/drawing/2014/main" id="{1F46ABCB-F1DE-4BC8-B47A-2C2F3426CA59}"/>
              </a:ext>
            </a:extLst>
          </xdr:cNvPr>
          <xdr:cNvSpPr/>
        </xdr:nvSpPr>
        <xdr:spPr>
          <a:xfrm>
            <a:off x="6226464" y="4532782"/>
            <a:ext cx="2823027" cy="90471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chemeClr val="tx1"/>
                </a:solidFill>
                <a:effectLst/>
                <a:latin typeface="+mn-lt"/>
                <a:ea typeface="+mn-ea"/>
                <a:cs typeface="+mn-cs"/>
              </a:rPr>
              <a:t>事業目的、事業目標、事業内容の記入例（</a:t>
            </a:r>
            <a:r>
              <a:rPr lang="en-US" altLang="ja-JP" sz="1100" b="0" i="0">
                <a:solidFill>
                  <a:schemeClr val="tx1"/>
                </a:solidFill>
                <a:effectLst/>
                <a:latin typeface="+mn-lt"/>
                <a:ea typeface="+mn-ea"/>
                <a:cs typeface="+mn-cs"/>
              </a:rPr>
              <a:t>PDF</a:t>
            </a:r>
            <a:r>
              <a:rPr lang="ja-JP" altLang="en-US" sz="1100" b="0" i="0">
                <a:solidFill>
                  <a:schemeClr val="tx1"/>
                </a:solidFill>
                <a:effectLst/>
                <a:latin typeface="+mn-lt"/>
                <a:ea typeface="+mn-ea"/>
                <a:cs typeface="+mn-cs"/>
              </a:rPr>
              <a:t>リンク</a:t>
            </a:r>
            <a:r>
              <a:rPr lang="ja-JP" altLang="ja-JP" sz="1100" b="0" i="0">
                <a:solidFill>
                  <a:schemeClr val="tx1"/>
                </a:solidFill>
                <a:effectLst/>
                <a:latin typeface="+mn-lt"/>
                <a:ea typeface="+mn-ea"/>
                <a:cs typeface="+mn-cs"/>
              </a:rPr>
              <a:t>）</a:t>
            </a:r>
            <a:endParaRPr lang="ja-JP" altLang="ja-JP">
              <a:solidFill>
                <a:schemeClr val="tx1"/>
              </a:solidFill>
              <a:effectLst/>
            </a:endParaRPr>
          </a:p>
          <a:p>
            <a:pPr>
              <a:lnSpc>
                <a:spcPts val="1300"/>
              </a:lnSpc>
            </a:pPr>
            <a:r>
              <a:rPr kumimoji="1" lang="en-US" altLang="ja-JP" sz="1100" b="0" i="0">
                <a:solidFill>
                  <a:schemeClr val="tx1"/>
                </a:solidFill>
                <a:effectLst/>
                <a:latin typeface="+mn-lt"/>
                <a:ea typeface="+mn-ea"/>
                <a:cs typeface="+mn-cs"/>
              </a:rPr>
              <a:t>2</a:t>
            </a:r>
            <a:r>
              <a:rPr kumimoji="1" lang="ja-JP" altLang="ja-JP" sz="1100" b="0" i="0">
                <a:solidFill>
                  <a:schemeClr val="tx1"/>
                </a:solidFill>
                <a:effectLst/>
                <a:latin typeface="+mn-lt"/>
                <a:ea typeface="+mn-ea"/>
                <a:cs typeface="+mn-cs"/>
              </a:rPr>
              <a:t>ページ目を参考に、事業内容を記載して下さい。</a:t>
            </a:r>
            <a:endParaRPr lang="ja-JP" altLang="ja-JP">
              <a:solidFill>
                <a:schemeClr val="tx1"/>
              </a:solidFill>
              <a:effectLst/>
            </a:endParaRPr>
          </a:p>
        </xdr:txBody>
      </xdr:sp>
      <xdr:cxnSp macro="">
        <xdr:nvCxnSpPr>
          <xdr:cNvPr id="13" name="直線コネクタ 12">
            <a:extLst>
              <a:ext uri="{FF2B5EF4-FFF2-40B4-BE49-F238E27FC236}">
                <a16:creationId xmlns:a16="http://schemas.microsoft.com/office/drawing/2014/main" id="{CD6DC2B0-BAC2-43E8-819A-27F10594D7AE}"/>
              </a:ext>
            </a:extLst>
          </xdr:cNvPr>
          <xdr:cNvCxnSpPr>
            <a:stCxn id="12" idx="1"/>
          </xdr:cNvCxnSpPr>
        </xdr:nvCxnSpPr>
        <xdr:spPr>
          <a:xfrm flipH="1">
            <a:off x="2221414" y="4983248"/>
            <a:ext cx="4005050" cy="70787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971550</xdr:colOff>
      <xdr:row>28</xdr:row>
      <xdr:rowOff>152400</xdr:rowOff>
    </xdr:from>
    <xdr:to>
      <xdr:col>13</xdr:col>
      <xdr:colOff>1314450</xdr:colOff>
      <xdr:row>36</xdr:row>
      <xdr:rowOff>47625</xdr:rowOff>
    </xdr:to>
    <xdr:grpSp>
      <xdr:nvGrpSpPr>
        <xdr:cNvPr id="3995" name="グループ化 8">
          <a:extLst>
            <a:ext uri="{FF2B5EF4-FFF2-40B4-BE49-F238E27FC236}">
              <a16:creationId xmlns:a16="http://schemas.microsoft.com/office/drawing/2014/main" id="{577ED5EB-91D3-4C27-8CF4-3F61F9F36ACE}"/>
            </a:ext>
          </a:extLst>
        </xdr:cNvPr>
        <xdr:cNvGrpSpPr>
          <a:grpSpLocks/>
        </xdr:cNvGrpSpPr>
      </xdr:nvGrpSpPr>
      <xdr:grpSpPr bwMode="auto">
        <a:xfrm>
          <a:off x="971550" y="7336682"/>
          <a:ext cx="7684244" cy="1323975"/>
          <a:chOff x="1199297" y="6164934"/>
          <a:chExt cx="10153343" cy="935470"/>
        </a:xfrm>
      </xdr:grpSpPr>
      <xdr:sp macro="" textlink="">
        <xdr:nvSpPr>
          <xdr:cNvPr id="15" name="角丸四角形吹き出し 3">
            <a:extLst>
              <a:ext uri="{FF2B5EF4-FFF2-40B4-BE49-F238E27FC236}">
                <a16:creationId xmlns:a16="http://schemas.microsoft.com/office/drawing/2014/main" id="{0183D0D0-FD12-4DC6-A3E8-D52CD0978BB8}"/>
              </a:ext>
            </a:extLst>
          </xdr:cNvPr>
          <xdr:cNvSpPr/>
        </xdr:nvSpPr>
        <xdr:spPr>
          <a:xfrm>
            <a:off x="8556062" y="6164934"/>
            <a:ext cx="2796578" cy="70838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全事業に共通する支出はこのように記載してください。</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明細の事業番号欄にも同じように記載してください。（入力例参照）</a:t>
            </a:r>
            <a:endParaRPr kumimoji="1" lang="en-US" altLang="ja-JP" sz="1100">
              <a:solidFill>
                <a:sysClr val="windowText" lastClr="000000"/>
              </a:solidFill>
            </a:endParaRPr>
          </a:p>
        </xdr:txBody>
      </xdr:sp>
      <xdr:cxnSp macro="">
        <xdr:nvCxnSpPr>
          <xdr:cNvPr id="16" name="直線コネクタ 15">
            <a:extLst>
              <a:ext uri="{FF2B5EF4-FFF2-40B4-BE49-F238E27FC236}">
                <a16:creationId xmlns:a16="http://schemas.microsoft.com/office/drawing/2014/main" id="{6536B2A4-F995-47AB-A35B-76E11655AF4F}"/>
              </a:ext>
            </a:extLst>
          </xdr:cNvPr>
          <xdr:cNvCxnSpPr>
            <a:stCxn id="15" idx="1"/>
          </xdr:cNvCxnSpPr>
        </xdr:nvCxnSpPr>
        <xdr:spPr>
          <a:xfrm flipH="1">
            <a:off x="1199297" y="6514041"/>
            <a:ext cx="7356765" cy="58636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46615</xdr:colOff>
      <xdr:row>7</xdr:row>
      <xdr:rowOff>226339</xdr:rowOff>
    </xdr:from>
    <xdr:to>
      <xdr:col>3</xdr:col>
      <xdr:colOff>18753</xdr:colOff>
      <xdr:row>7</xdr:row>
      <xdr:rowOff>226339</xdr:rowOff>
    </xdr:to>
    <xdr:cxnSp macro="">
      <xdr:nvCxnSpPr>
        <xdr:cNvPr id="2" name="直線矢印コネクタ 1">
          <a:extLst>
            <a:ext uri="{FF2B5EF4-FFF2-40B4-BE49-F238E27FC236}">
              <a16:creationId xmlns:a16="http://schemas.microsoft.com/office/drawing/2014/main" id="{C77ABBE0-2706-4E5A-A32D-08D782236D3B}"/>
            </a:ext>
          </a:extLst>
        </xdr:cNvPr>
        <xdr:cNvCxnSpPr/>
      </xdr:nvCxnSpPr>
      <xdr:spPr>
        <a:xfrm flipV="1">
          <a:off x="4982152" y="2820314"/>
          <a:ext cx="383309"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122815</xdr:colOff>
      <xdr:row>11</xdr:row>
      <xdr:rowOff>529215</xdr:rowOff>
    </xdr:from>
    <xdr:to>
      <xdr:col>5</xdr:col>
      <xdr:colOff>5751</xdr:colOff>
      <xdr:row>11</xdr:row>
      <xdr:rowOff>529552</xdr:rowOff>
    </xdr:to>
    <xdr:cxnSp macro="">
      <xdr:nvCxnSpPr>
        <xdr:cNvPr id="3" name="直線矢印コネクタ 2">
          <a:extLst>
            <a:ext uri="{FF2B5EF4-FFF2-40B4-BE49-F238E27FC236}">
              <a16:creationId xmlns:a16="http://schemas.microsoft.com/office/drawing/2014/main" id="{2FC2B7F8-FC56-41C4-84BA-E741CBF5C63F}"/>
            </a:ext>
          </a:extLst>
        </xdr:cNvPr>
        <xdr:cNvCxnSpPr/>
      </xdr:nvCxnSpPr>
      <xdr:spPr>
        <a:xfrm flipV="1">
          <a:off x="7404677" y="5363152"/>
          <a:ext cx="633845"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3426402</xdr:colOff>
      <xdr:row>7</xdr:row>
      <xdr:rowOff>1143915</xdr:rowOff>
    </xdr:from>
    <xdr:to>
      <xdr:col>2</xdr:col>
      <xdr:colOff>421215</xdr:colOff>
      <xdr:row>10</xdr:row>
      <xdr:rowOff>28</xdr:rowOff>
    </xdr:to>
    <xdr:cxnSp macro="">
      <xdr:nvCxnSpPr>
        <xdr:cNvPr id="4" name="直線矢印コネクタ 3">
          <a:extLst>
            <a:ext uri="{FF2B5EF4-FFF2-40B4-BE49-F238E27FC236}">
              <a16:creationId xmlns:a16="http://schemas.microsoft.com/office/drawing/2014/main" id="{87853FF8-38B1-406D-8888-B17E00B0D914}"/>
            </a:ext>
          </a:extLst>
        </xdr:cNvPr>
        <xdr:cNvCxnSpPr/>
      </xdr:nvCxnSpPr>
      <xdr:spPr>
        <a:xfrm flipH="1">
          <a:off x="4718627" y="3741065"/>
          <a:ext cx="612775" cy="538834"/>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2092902</xdr:colOff>
      <xdr:row>8</xdr:row>
      <xdr:rowOff>739775</xdr:rowOff>
    </xdr:from>
    <xdr:to>
      <xdr:col>7</xdr:col>
      <xdr:colOff>2095789</xdr:colOff>
      <xdr:row>10</xdr:row>
      <xdr:rowOff>16438</xdr:rowOff>
    </xdr:to>
    <xdr:cxnSp macro="">
      <xdr:nvCxnSpPr>
        <xdr:cNvPr id="5" name="直線矢印コネクタ 4">
          <a:extLst>
            <a:ext uri="{FF2B5EF4-FFF2-40B4-BE49-F238E27FC236}">
              <a16:creationId xmlns:a16="http://schemas.microsoft.com/office/drawing/2014/main" id="{13209D68-2E97-4426-97CB-E4543F8D8A92}"/>
            </a:ext>
          </a:extLst>
        </xdr:cNvPr>
        <xdr:cNvCxnSpPr/>
      </xdr:nvCxnSpPr>
      <xdr:spPr>
        <a:xfrm flipV="1">
          <a:off x="12202102" y="4937125"/>
          <a:ext cx="5773" cy="397214"/>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374626</xdr:colOff>
      <xdr:row>4</xdr:row>
      <xdr:rowOff>360554</xdr:rowOff>
    </xdr:to>
    <xdr:cxnSp macro="">
      <xdr:nvCxnSpPr>
        <xdr:cNvPr id="6" name="直線矢印コネクタ 5">
          <a:extLst>
            <a:ext uri="{FF2B5EF4-FFF2-40B4-BE49-F238E27FC236}">
              <a16:creationId xmlns:a16="http://schemas.microsoft.com/office/drawing/2014/main" id="{1D1934EE-3384-4BF5-9F07-6D157F967C3D}"/>
            </a:ext>
          </a:extLst>
        </xdr:cNvPr>
        <xdr:cNvCxnSpPr/>
      </xdr:nvCxnSpPr>
      <xdr:spPr>
        <a:xfrm>
          <a:off x="4993698" y="1789304"/>
          <a:ext cx="5137726"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4541497</xdr:colOff>
      <xdr:row>0</xdr:row>
      <xdr:rowOff>588818</xdr:rowOff>
    </xdr:to>
    <xdr:sp macro="" textlink="">
      <xdr:nvSpPr>
        <xdr:cNvPr id="7" name="テキスト ボックス 2">
          <a:extLst>
            <a:ext uri="{FF2B5EF4-FFF2-40B4-BE49-F238E27FC236}">
              <a16:creationId xmlns:a16="http://schemas.microsoft.com/office/drawing/2014/main" id="{5CBF19C1-3251-4306-975E-66CBB3A1E504}"/>
            </a:ext>
          </a:extLst>
        </xdr:cNvPr>
        <xdr:cNvSpPr txBox="1">
          <a:spLocks noChangeArrowheads="1"/>
        </xdr:cNvSpPr>
      </xdr:nvSpPr>
      <xdr:spPr bwMode="auto">
        <a:xfrm>
          <a:off x="10189152"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66675</xdr:colOff>
      <xdr:row>0</xdr:row>
      <xdr:rowOff>209550</xdr:rowOff>
    </xdr:from>
    <xdr:to>
      <xdr:col>10</xdr:col>
      <xdr:colOff>1500188</xdr:colOff>
      <xdr:row>6</xdr:row>
      <xdr:rowOff>71438</xdr:rowOff>
    </xdr:to>
    <xdr:grpSp>
      <xdr:nvGrpSpPr>
        <xdr:cNvPr id="6343" name="グループ化 7">
          <a:extLst>
            <a:ext uri="{FF2B5EF4-FFF2-40B4-BE49-F238E27FC236}">
              <a16:creationId xmlns:a16="http://schemas.microsoft.com/office/drawing/2014/main" id="{863B90F1-2954-4D75-9AEE-58C9AA8DAFDB}"/>
            </a:ext>
          </a:extLst>
        </xdr:cNvPr>
        <xdr:cNvGrpSpPr>
          <a:grpSpLocks/>
        </xdr:cNvGrpSpPr>
      </xdr:nvGrpSpPr>
      <xdr:grpSpPr bwMode="auto">
        <a:xfrm>
          <a:off x="15087600" y="209550"/>
          <a:ext cx="2819400" cy="2147888"/>
          <a:chOff x="5097087" y="4532782"/>
          <a:chExt cx="3952407" cy="1596154"/>
        </a:xfrm>
      </xdr:grpSpPr>
      <xdr:sp macro="" textlink="">
        <xdr:nvSpPr>
          <xdr:cNvPr id="9" name="角丸四角形吹き出し 3">
            <a:extLst>
              <a:ext uri="{FF2B5EF4-FFF2-40B4-BE49-F238E27FC236}">
                <a16:creationId xmlns:a16="http://schemas.microsoft.com/office/drawing/2014/main" id="{F95B11BE-EBF4-41CE-92E4-A7B8D9AFE6E2}"/>
              </a:ext>
            </a:extLst>
          </xdr:cNvPr>
          <xdr:cNvSpPr/>
        </xdr:nvSpPr>
        <xdr:spPr>
          <a:xfrm>
            <a:off x="5564432" y="4532782"/>
            <a:ext cx="3485062"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0" name="直線コネクタ 9">
            <a:extLst>
              <a:ext uri="{FF2B5EF4-FFF2-40B4-BE49-F238E27FC236}">
                <a16:creationId xmlns:a16="http://schemas.microsoft.com/office/drawing/2014/main" id="{F29AD062-5F8B-436C-93EA-C4705AF9DAA4}"/>
              </a:ext>
            </a:extLst>
          </xdr:cNvPr>
          <xdr:cNvCxnSpPr>
            <a:stCxn id="9" idx="1"/>
          </xdr:cNvCxnSpPr>
        </xdr:nvCxnSpPr>
        <xdr:spPr>
          <a:xfrm flipH="1">
            <a:off x="5097087" y="5332628"/>
            <a:ext cx="467345" cy="32914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166688</xdr:rowOff>
    </xdr:from>
    <xdr:to>
      <xdr:col>10</xdr:col>
      <xdr:colOff>1666875</xdr:colOff>
      <xdr:row>11</xdr:row>
      <xdr:rowOff>2081213</xdr:rowOff>
    </xdr:to>
    <xdr:grpSp>
      <xdr:nvGrpSpPr>
        <xdr:cNvPr id="6344" name="グループ化 10">
          <a:extLst>
            <a:ext uri="{FF2B5EF4-FFF2-40B4-BE49-F238E27FC236}">
              <a16:creationId xmlns:a16="http://schemas.microsoft.com/office/drawing/2014/main" id="{4F7B3FF9-E71B-451D-810E-56986EC59598}"/>
            </a:ext>
          </a:extLst>
        </xdr:cNvPr>
        <xdr:cNvGrpSpPr>
          <a:grpSpLocks/>
        </xdr:cNvGrpSpPr>
      </xdr:nvGrpSpPr>
      <xdr:grpSpPr bwMode="auto">
        <a:xfrm>
          <a:off x="15020925" y="5267325"/>
          <a:ext cx="3052763" cy="2657475"/>
          <a:chOff x="4766342" y="4532782"/>
          <a:chExt cx="4283154" cy="1961232"/>
        </a:xfrm>
      </xdr:grpSpPr>
      <xdr:sp macro="" textlink="">
        <xdr:nvSpPr>
          <xdr:cNvPr id="12" name="角丸四角形吹き出し 3">
            <a:extLst>
              <a:ext uri="{FF2B5EF4-FFF2-40B4-BE49-F238E27FC236}">
                <a16:creationId xmlns:a16="http://schemas.microsoft.com/office/drawing/2014/main" id="{2336EB3F-6011-4B37-A64B-0E5224D8B31A}"/>
              </a:ext>
            </a:extLst>
          </xdr:cNvPr>
          <xdr:cNvSpPr/>
        </xdr:nvSpPr>
        <xdr:spPr>
          <a:xfrm>
            <a:off x="5414495" y="4532782"/>
            <a:ext cx="3635001"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3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3" name="直線コネクタ 12">
            <a:extLst>
              <a:ext uri="{FF2B5EF4-FFF2-40B4-BE49-F238E27FC236}">
                <a16:creationId xmlns:a16="http://schemas.microsoft.com/office/drawing/2014/main" id="{08D51086-4563-467F-A0FD-D0A74622FC1D}"/>
              </a:ext>
            </a:extLst>
          </xdr:cNvPr>
          <xdr:cNvCxnSpPr/>
        </xdr:nvCxnSpPr>
        <xdr:spPr>
          <a:xfrm flipH="1" flipV="1">
            <a:off x="4766342" y="4813962"/>
            <a:ext cx="594697" cy="33038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219075</xdr:colOff>
      <xdr:row>11</xdr:row>
      <xdr:rowOff>390525</xdr:rowOff>
    </xdr:from>
    <xdr:to>
      <xdr:col>1</xdr:col>
      <xdr:colOff>3152775</xdr:colOff>
      <xdr:row>25</xdr:row>
      <xdr:rowOff>142875</xdr:rowOff>
    </xdr:to>
    <xdr:grpSp>
      <xdr:nvGrpSpPr>
        <xdr:cNvPr id="6345" name="グループ化 13">
          <a:extLst>
            <a:ext uri="{FF2B5EF4-FFF2-40B4-BE49-F238E27FC236}">
              <a16:creationId xmlns:a16="http://schemas.microsoft.com/office/drawing/2014/main" id="{CCAB16A6-0942-41B2-85C9-DB88D8F5F85C}"/>
            </a:ext>
          </a:extLst>
        </xdr:cNvPr>
        <xdr:cNvGrpSpPr>
          <a:grpSpLocks/>
        </xdr:cNvGrpSpPr>
      </xdr:nvGrpSpPr>
      <xdr:grpSpPr bwMode="auto">
        <a:xfrm>
          <a:off x="219075" y="6234113"/>
          <a:ext cx="4324350" cy="6119812"/>
          <a:chOff x="4766343" y="2843789"/>
          <a:chExt cx="3638199" cy="4091714"/>
        </a:xfrm>
      </xdr:grpSpPr>
      <xdr:sp macro="" textlink="">
        <xdr:nvSpPr>
          <xdr:cNvPr id="15" name="角丸四角形吹き出し 3">
            <a:extLst>
              <a:ext uri="{FF2B5EF4-FFF2-40B4-BE49-F238E27FC236}">
                <a16:creationId xmlns:a16="http://schemas.microsoft.com/office/drawing/2014/main" id="{00E28E28-B428-47FE-A205-A03C2A2EEC95}"/>
              </a:ext>
            </a:extLst>
          </xdr:cNvPr>
          <xdr:cNvSpPr/>
        </xdr:nvSpPr>
        <xdr:spPr>
          <a:xfrm>
            <a:off x="4766343" y="4974027"/>
            <a:ext cx="3638199" cy="1961476"/>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16" name="直線コネクタ 15">
            <a:extLst>
              <a:ext uri="{FF2B5EF4-FFF2-40B4-BE49-F238E27FC236}">
                <a16:creationId xmlns:a16="http://schemas.microsoft.com/office/drawing/2014/main" id="{39A18F82-24C7-4CB9-9992-EB265FC19C57}"/>
              </a:ext>
            </a:extLst>
          </xdr:cNvPr>
          <xdr:cNvCxnSpPr/>
        </xdr:nvCxnSpPr>
        <xdr:spPr>
          <a:xfrm flipV="1">
            <a:off x="5159012" y="2843789"/>
            <a:ext cx="568969" cy="213979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165100</xdr:colOff>
      <xdr:row>0</xdr:row>
      <xdr:rowOff>555625</xdr:rowOff>
    </xdr:from>
    <xdr:to>
      <xdr:col>1</xdr:col>
      <xdr:colOff>1168385</xdr:colOff>
      <xdr:row>3</xdr:row>
      <xdr:rowOff>28236</xdr:rowOff>
    </xdr:to>
    <xdr:sp macro="" textlink="">
      <xdr:nvSpPr>
        <xdr:cNvPr id="17" name="角丸四角形吹き出し 7">
          <a:extLst>
            <a:ext uri="{FF2B5EF4-FFF2-40B4-BE49-F238E27FC236}">
              <a16:creationId xmlns:a16="http://schemas.microsoft.com/office/drawing/2014/main" id="{05034B42-5FF3-4F65-8E48-CAFBD93292E3}"/>
            </a:ext>
          </a:extLst>
        </xdr:cNvPr>
        <xdr:cNvSpPr/>
      </xdr:nvSpPr>
      <xdr:spPr bwMode="auto">
        <a:xfrm>
          <a:off x="174625" y="555625"/>
          <a:ext cx="2327055" cy="8061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このシートは入力例です。</a:t>
          </a:r>
          <a:endParaRPr kumimoji="1" lang="en-US" altLang="ja-JP" sz="1100" b="1">
            <a:solidFill>
              <a:srgbClr val="FF0000"/>
            </a:solidFill>
          </a:endParaRPr>
        </a:p>
        <a:p>
          <a:pPr algn="l">
            <a:lnSpc>
              <a:spcPts val="1300"/>
            </a:lnSpc>
          </a:pPr>
          <a:r>
            <a:rPr kumimoji="1" lang="ja-JP" altLang="en-US" sz="1100" b="1">
              <a:solidFill>
                <a:srgbClr val="FF0000"/>
              </a:solidFill>
            </a:rPr>
            <a:t>入力フォームは隣のシートです。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46615</xdr:colOff>
      <xdr:row>7</xdr:row>
      <xdr:rowOff>226339</xdr:rowOff>
    </xdr:from>
    <xdr:to>
      <xdr:col>3</xdr:col>
      <xdr:colOff>18753</xdr:colOff>
      <xdr:row>7</xdr:row>
      <xdr:rowOff>226339</xdr:rowOff>
    </xdr:to>
    <xdr:cxnSp macro="">
      <xdr:nvCxnSpPr>
        <xdr:cNvPr id="2" name="直線矢印コネクタ 1">
          <a:extLst>
            <a:ext uri="{FF2B5EF4-FFF2-40B4-BE49-F238E27FC236}">
              <a16:creationId xmlns:a16="http://schemas.microsoft.com/office/drawing/2014/main" id="{35F7EB88-9F9D-4491-9976-5E2071809848}"/>
            </a:ext>
          </a:extLst>
        </xdr:cNvPr>
        <xdr:cNvCxnSpPr/>
      </xdr:nvCxnSpPr>
      <xdr:spPr>
        <a:xfrm flipV="1">
          <a:off x="3620943" y="2837632"/>
          <a:ext cx="381000"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122815</xdr:colOff>
      <xdr:row>11</xdr:row>
      <xdr:rowOff>537152</xdr:rowOff>
    </xdr:from>
    <xdr:to>
      <xdr:col>5</xdr:col>
      <xdr:colOff>5751</xdr:colOff>
      <xdr:row>11</xdr:row>
      <xdr:rowOff>537489</xdr:rowOff>
    </xdr:to>
    <xdr:cxnSp macro="">
      <xdr:nvCxnSpPr>
        <xdr:cNvPr id="3" name="直線矢印コネクタ 2">
          <a:extLst>
            <a:ext uri="{FF2B5EF4-FFF2-40B4-BE49-F238E27FC236}">
              <a16:creationId xmlns:a16="http://schemas.microsoft.com/office/drawing/2014/main" id="{3245BEA4-75C2-40F9-B1B2-8AEFCEB8E99F}"/>
            </a:ext>
          </a:extLst>
        </xdr:cNvPr>
        <xdr:cNvCxnSpPr/>
      </xdr:nvCxnSpPr>
      <xdr:spPr>
        <a:xfrm flipV="1">
          <a:off x="6044045" y="5390284"/>
          <a:ext cx="635000"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3426402</xdr:colOff>
      <xdr:row>7</xdr:row>
      <xdr:rowOff>1142328</xdr:rowOff>
    </xdr:from>
    <xdr:to>
      <xdr:col>2</xdr:col>
      <xdr:colOff>421215</xdr:colOff>
      <xdr:row>9</xdr:row>
      <xdr:rowOff>178582</xdr:rowOff>
    </xdr:to>
    <xdr:cxnSp macro="">
      <xdr:nvCxnSpPr>
        <xdr:cNvPr id="4" name="直線矢印コネクタ 3">
          <a:extLst>
            <a:ext uri="{FF2B5EF4-FFF2-40B4-BE49-F238E27FC236}">
              <a16:creationId xmlns:a16="http://schemas.microsoft.com/office/drawing/2014/main" id="{DB1CBFC5-AF9A-41F7-8B94-434CB03442E9}"/>
            </a:ext>
          </a:extLst>
        </xdr:cNvPr>
        <xdr:cNvCxnSpPr/>
      </xdr:nvCxnSpPr>
      <xdr:spPr>
        <a:xfrm flipH="1">
          <a:off x="3359727" y="3758383"/>
          <a:ext cx="610466" cy="548071"/>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2092902</xdr:colOff>
      <xdr:row>8</xdr:row>
      <xdr:rowOff>846138</xdr:rowOff>
    </xdr:from>
    <xdr:to>
      <xdr:col>7</xdr:col>
      <xdr:colOff>2132477</xdr:colOff>
      <xdr:row>10</xdr:row>
      <xdr:rowOff>16197</xdr:rowOff>
    </xdr:to>
    <xdr:cxnSp macro="">
      <xdr:nvCxnSpPr>
        <xdr:cNvPr id="5" name="直線矢印コネクタ 4">
          <a:extLst>
            <a:ext uri="{FF2B5EF4-FFF2-40B4-BE49-F238E27FC236}">
              <a16:creationId xmlns:a16="http://schemas.microsoft.com/office/drawing/2014/main" id="{6DFA7B91-0DD9-404D-A8E9-6E8476C6152E}"/>
            </a:ext>
          </a:extLst>
        </xdr:cNvPr>
        <xdr:cNvCxnSpPr/>
      </xdr:nvCxnSpPr>
      <xdr:spPr>
        <a:xfrm flipV="1">
          <a:off x="12202102" y="4905375"/>
          <a:ext cx="37523" cy="333713"/>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374626</xdr:colOff>
      <xdr:row>4</xdr:row>
      <xdr:rowOff>360554</xdr:rowOff>
    </xdr:to>
    <xdr:cxnSp macro="">
      <xdr:nvCxnSpPr>
        <xdr:cNvPr id="6" name="直線矢印コネクタ 5">
          <a:extLst>
            <a:ext uri="{FF2B5EF4-FFF2-40B4-BE49-F238E27FC236}">
              <a16:creationId xmlns:a16="http://schemas.microsoft.com/office/drawing/2014/main" id="{169A3A75-D7C1-4F5B-A3B0-01A36E6D9EEA}"/>
            </a:ext>
          </a:extLst>
        </xdr:cNvPr>
        <xdr:cNvCxnSpPr/>
      </xdr:nvCxnSpPr>
      <xdr:spPr>
        <a:xfrm>
          <a:off x="3632489" y="1798540"/>
          <a:ext cx="5137726"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4541497</xdr:colOff>
      <xdr:row>0</xdr:row>
      <xdr:rowOff>588818</xdr:rowOff>
    </xdr:to>
    <xdr:sp macro="" textlink="">
      <xdr:nvSpPr>
        <xdr:cNvPr id="7" name="テキスト ボックス 2">
          <a:extLst>
            <a:ext uri="{FF2B5EF4-FFF2-40B4-BE49-F238E27FC236}">
              <a16:creationId xmlns:a16="http://schemas.microsoft.com/office/drawing/2014/main" id="{E6D02332-84F0-48FB-9A07-786A52D473C3}"/>
            </a:ext>
          </a:extLst>
        </xdr:cNvPr>
        <xdr:cNvSpPr txBox="1">
          <a:spLocks noChangeArrowheads="1"/>
        </xdr:cNvSpPr>
      </xdr:nvSpPr>
      <xdr:spPr bwMode="auto">
        <a:xfrm>
          <a:off x="8827943"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66675</xdr:colOff>
      <xdr:row>0</xdr:row>
      <xdr:rowOff>209550</xdr:rowOff>
    </xdr:from>
    <xdr:to>
      <xdr:col>10</xdr:col>
      <xdr:colOff>1500188</xdr:colOff>
      <xdr:row>6</xdr:row>
      <xdr:rowOff>71438</xdr:rowOff>
    </xdr:to>
    <xdr:grpSp>
      <xdr:nvGrpSpPr>
        <xdr:cNvPr id="5336" name="グループ化 8">
          <a:extLst>
            <a:ext uri="{FF2B5EF4-FFF2-40B4-BE49-F238E27FC236}">
              <a16:creationId xmlns:a16="http://schemas.microsoft.com/office/drawing/2014/main" id="{4789E96F-24B1-4D0C-96E3-38D3456ABEA5}"/>
            </a:ext>
          </a:extLst>
        </xdr:cNvPr>
        <xdr:cNvGrpSpPr>
          <a:grpSpLocks/>
        </xdr:cNvGrpSpPr>
      </xdr:nvGrpSpPr>
      <xdr:grpSpPr bwMode="auto">
        <a:xfrm>
          <a:off x="15087600" y="209550"/>
          <a:ext cx="2819400" cy="2147888"/>
          <a:chOff x="5097087" y="4532782"/>
          <a:chExt cx="3952407" cy="1596154"/>
        </a:xfrm>
      </xdr:grpSpPr>
      <xdr:sp macro="" textlink="">
        <xdr:nvSpPr>
          <xdr:cNvPr id="10" name="角丸四角形吹き出し 3">
            <a:extLst>
              <a:ext uri="{FF2B5EF4-FFF2-40B4-BE49-F238E27FC236}">
                <a16:creationId xmlns:a16="http://schemas.microsoft.com/office/drawing/2014/main" id="{EA594B12-535F-4106-8971-90EF6045F4FB}"/>
              </a:ext>
            </a:extLst>
          </xdr:cNvPr>
          <xdr:cNvSpPr/>
        </xdr:nvSpPr>
        <xdr:spPr>
          <a:xfrm>
            <a:off x="5564432" y="4532782"/>
            <a:ext cx="3485062"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1" name="直線コネクタ 10">
            <a:extLst>
              <a:ext uri="{FF2B5EF4-FFF2-40B4-BE49-F238E27FC236}">
                <a16:creationId xmlns:a16="http://schemas.microsoft.com/office/drawing/2014/main" id="{D749975E-CD6B-42E7-8A01-5375F2B8C30C}"/>
              </a:ext>
            </a:extLst>
          </xdr:cNvPr>
          <xdr:cNvCxnSpPr>
            <a:stCxn id="10" idx="1"/>
          </xdr:cNvCxnSpPr>
        </xdr:nvCxnSpPr>
        <xdr:spPr>
          <a:xfrm flipH="1">
            <a:off x="5097087" y="5332628"/>
            <a:ext cx="467345" cy="32914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166688</xdr:rowOff>
    </xdr:from>
    <xdr:to>
      <xdr:col>10</xdr:col>
      <xdr:colOff>1666875</xdr:colOff>
      <xdr:row>11</xdr:row>
      <xdr:rowOff>2081213</xdr:rowOff>
    </xdr:to>
    <xdr:grpSp>
      <xdr:nvGrpSpPr>
        <xdr:cNvPr id="5337" name="グループ化 15">
          <a:extLst>
            <a:ext uri="{FF2B5EF4-FFF2-40B4-BE49-F238E27FC236}">
              <a16:creationId xmlns:a16="http://schemas.microsoft.com/office/drawing/2014/main" id="{93F7C572-5DF4-4894-8969-7B8EDBD0C0BC}"/>
            </a:ext>
          </a:extLst>
        </xdr:cNvPr>
        <xdr:cNvGrpSpPr>
          <a:grpSpLocks/>
        </xdr:cNvGrpSpPr>
      </xdr:nvGrpSpPr>
      <xdr:grpSpPr bwMode="auto">
        <a:xfrm>
          <a:off x="15020925" y="5067300"/>
          <a:ext cx="3052763" cy="2657475"/>
          <a:chOff x="4766342" y="4532782"/>
          <a:chExt cx="4283154" cy="1961232"/>
        </a:xfrm>
      </xdr:grpSpPr>
      <xdr:sp macro="" textlink="">
        <xdr:nvSpPr>
          <xdr:cNvPr id="17" name="角丸四角形吹き出し 3">
            <a:extLst>
              <a:ext uri="{FF2B5EF4-FFF2-40B4-BE49-F238E27FC236}">
                <a16:creationId xmlns:a16="http://schemas.microsoft.com/office/drawing/2014/main" id="{E45AF7ED-F9B0-429D-8737-531F4EA05BFB}"/>
              </a:ext>
            </a:extLst>
          </xdr:cNvPr>
          <xdr:cNvSpPr/>
        </xdr:nvSpPr>
        <xdr:spPr>
          <a:xfrm>
            <a:off x="5414495" y="4532782"/>
            <a:ext cx="3635001"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3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8" name="直線コネクタ 17">
            <a:extLst>
              <a:ext uri="{FF2B5EF4-FFF2-40B4-BE49-F238E27FC236}">
                <a16:creationId xmlns:a16="http://schemas.microsoft.com/office/drawing/2014/main" id="{C6701217-C65C-417C-89B1-6ED42319FDBC}"/>
              </a:ext>
            </a:extLst>
          </xdr:cNvPr>
          <xdr:cNvCxnSpPr/>
        </xdr:nvCxnSpPr>
        <xdr:spPr>
          <a:xfrm flipH="1" flipV="1">
            <a:off x="4766342" y="4813962"/>
            <a:ext cx="594697" cy="33038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257175</xdr:colOff>
      <xdr:row>10</xdr:row>
      <xdr:rowOff>476250</xdr:rowOff>
    </xdr:from>
    <xdr:to>
      <xdr:col>1</xdr:col>
      <xdr:colOff>3186113</xdr:colOff>
      <xdr:row>27</xdr:row>
      <xdr:rowOff>4763</xdr:rowOff>
    </xdr:to>
    <xdr:grpSp>
      <xdr:nvGrpSpPr>
        <xdr:cNvPr id="5338" name="グループ化 26">
          <a:extLst>
            <a:ext uri="{FF2B5EF4-FFF2-40B4-BE49-F238E27FC236}">
              <a16:creationId xmlns:a16="http://schemas.microsoft.com/office/drawing/2014/main" id="{917FBBF6-A0C6-4CAF-9BF6-850E28ACB1D8}"/>
            </a:ext>
          </a:extLst>
        </xdr:cNvPr>
        <xdr:cNvGrpSpPr>
          <a:grpSpLocks/>
        </xdr:cNvGrpSpPr>
      </xdr:nvGrpSpPr>
      <xdr:grpSpPr bwMode="auto">
        <a:xfrm>
          <a:off x="257175" y="5557838"/>
          <a:ext cx="4319588" cy="7510462"/>
          <a:chOff x="4793635" y="2843790"/>
          <a:chExt cx="3638199" cy="4626346"/>
        </a:xfrm>
      </xdr:grpSpPr>
      <xdr:sp macro="" textlink="">
        <xdr:nvSpPr>
          <xdr:cNvPr id="28" name="角丸四角形吹き出し 3">
            <a:extLst>
              <a:ext uri="{FF2B5EF4-FFF2-40B4-BE49-F238E27FC236}">
                <a16:creationId xmlns:a16="http://schemas.microsoft.com/office/drawing/2014/main" id="{BE1AF46D-9589-4F54-9811-FD00B9FD5AAD}"/>
              </a:ext>
            </a:extLst>
          </xdr:cNvPr>
          <xdr:cNvSpPr/>
        </xdr:nvSpPr>
        <xdr:spPr>
          <a:xfrm>
            <a:off x="4793635" y="5504599"/>
            <a:ext cx="3638199" cy="196553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29" name="直線コネクタ 28">
            <a:extLst>
              <a:ext uri="{FF2B5EF4-FFF2-40B4-BE49-F238E27FC236}">
                <a16:creationId xmlns:a16="http://schemas.microsoft.com/office/drawing/2014/main" id="{B2985A2D-1B97-4C31-92C7-3EC2B7365030}"/>
              </a:ext>
            </a:extLst>
          </xdr:cNvPr>
          <xdr:cNvCxnSpPr/>
        </xdr:nvCxnSpPr>
        <xdr:spPr>
          <a:xfrm flipV="1">
            <a:off x="5122557" y="2843790"/>
            <a:ext cx="601687" cy="273121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N118"/>
  <sheetViews>
    <sheetView view="pageBreakPreview" topLeftCell="A76" zoomScale="55" zoomScaleNormal="70" zoomScaleSheetLayoutView="55" workbookViewId="0">
      <selection activeCell="D105" sqref="D105:F105"/>
    </sheetView>
  </sheetViews>
  <sheetFormatPr defaultColWidth="9" defaultRowHeight="12" x14ac:dyDescent="0.25"/>
  <cols>
    <col min="1" max="1" width="14.06640625" style="1" customWidth="1"/>
    <col min="2" max="2" width="10.33203125" style="1" customWidth="1"/>
    <col min="3" max="3" width="5.46484375" style="1" customWidth="1"/>
    <col min="4" max="4" width="21.46484375" style="1" customWidth="1"/>
    <col min="5" max="5" width="8.33203125" style="1" customWidth="1"/>
    <col min="6" max="6" width="2.46484375" style="2" customWidth="1"/>
    <col min="7" max="7" width="6.46484375" style="1" customWidth="1"/>
    <col min="8" max="8" width="6" style="1" customWidth="1"/>
    <col min="9" max="9" width="2.46484375" style="1" customWidth="1"/>
    <col min="10" max="10" width="6.46484375" style="1" customWidth="1"/>
    <col min="11" max="11" width="6" style="1" customWidth="1"/>
    <col min="12" max="12" width="2.46484375" style="2" customWidth="1"/>
    <col min="13" max="13" width="10.9296875" style="1" customWidth="1"/>
    <col min="14" max="14" width="21.9296875" style="1" customWidth="1"/>
    <col min="15" max="15" width="7.46484375" style="1" customWidth="1"/>
    <col min="16" max="16" width="9" style="1"/>
    <col min="17" max="17" width="7.06640625" style="1" customWidth="1"/>
    <col min="18" max="16384" width="9" style="1"/>
  </cols>
  <sheetData>
    <row r="1" spans="1:14" ht="20.2" customHeight="1" x14ac:dyDescent="0.25">
      <c r="A1" s="17" t="s">
        <v>39</v>
      </c>
      <c r="B1" s="183" t="s">
        <v>74</v>
      </c>
      <c r="C1" s="183"/>
      <c r="D1" s="183"/>
      <c r="E1" s="183"/>
      <c r="F1" s="183"/>
      <c r="G1" s="183"/>
      <c r="H1" s="183"/>
      <c r="I1" s="183"/>
      <c r="J1" s="183"/>
      <c r="K1" s="183"/>
      <c r="L1" s="183"/>
      <c r="M1" s="183"/>
      <c r="N1" s="183"/>
    </row>
    <row r="2" spans="1:14" ht="20.2" customHeight="1" x14ac:dyDescent="0.25">
      <c r="A2" s="17" t="s">
        <v>40</v>
      </c>
      <c r="B2" s="183" t="s">
        <v>106</v>
      </c>
      <c r="C2" s="183"/>
      <c r="D2" s="183"/>
      <c r="E2" s="183"/>
      <c r="F2" s="183"/>
      <c r="G2" s="183"/>
      <c r="H2" s="183"/>
      <c r="I2" s="183"/>
      <c r="J2" s="183"/>
      <c r="K2" s="183"/>
      <c r="L2" s="183"/>
      <c r="M2" s="183"/>
      <c r="N2" s="183"/>
    </row>
    <row r="3" spans="1:14" ht="18.75" x14ac:dyDescent="0.25">
      <c r="A3" s="19"/>
      <c r="B3" s="19"/>
      <c r="C3" s="19"/>
      <c r="D3" s="19"/>
      <c r="E3" s="19"/>
      <c r="F3" s="23"/>
      <c r="G3" s="19"/>
      <c r="H3" s="19"/>
      <c r="I3" s="19"/>
      <c r="J3" s="19"/>
      <c r="K3" s="19"/>
      <c r="L3" s="23"/>
      <c r="M3" s="19"/>
      <c r="N3" s="19"/>
    </row>
    <row r="4" spans="1:14" ht="37.450000000000003" customHeight="1" x14ac:dyDescent="0.25">
      <c r="A4" s="205" t="s">
        <v>99</v>
      </c>
      <c r="B4" s="206"/>
      <c r="C4" s="207"/>
      <c r="D4" s="213" t="s">
        <v>94</v>
      </c>
      <c r="E4" s="213"/>
      <c r="F4" s="213"/>
      <c r="G4" s="213"/>
      <c r="H4" s="213"/>
      <c r="I4" s="213"/>
      <c r="J4" s="213"/>
      <c r="K4" s="213"/>
      <c r="L4" s="213"/>
      <c r="M4" s="213"/>
      <c r="N4" s="213"/>
    </row>
    <row r="5" spans="1:14" ht="37.450000000000003" customHeight="1" x14ac:dyDescent="0.25">
      <c r="A5" s="205" t="s">
        <v>100</v>
      </c>
      <c r="B5" s="206"/>
      <c r="C5" s="207"/>
      <c r="D5" s="213" t="s">
        <v>95</v>
      </c>
      <c r="E5" s="213"/>
      <c r="F5" s="213"/>
      <c r="G5" s="213"/>
      <c r="H5" s="213"/>
      <c r="I5" s="213"/>
      <c r="J5" s="213"/>
      <c r="K5" s="213"/>
      <c r="L5" s="213"/>
      <c r="M5" s="213"/>
      <c r="N5" s="213"/>
    </row>
    <row r="6" spans="1:14" ht="18.75" x14ac:dyDescent="0.25">
      <c r="A6" s="19"/>
      <c r="B6" s="19"/>
      <c r="C6" s="19"/>
      <c r="D6" s="19"/>
      <c r="E6" s="19"/>
      <c r="F6" s="23"/>
      <c r="G6" s="19"/>
      <c r="H6" s="19"/>
      <c r="I6" s="19"/>
      <c r="J6" s="19"/>
      <c r="K6" s="19"/>
      <c r="L6" s="23"/>
      <c r="M6" s="19"/>
      <c r="N6" s="19"/>
    </row>
    <row r="7" spans="1:14" ht="18.75" x14ac:dyDescent="0.25">
      <c r="A7" s="19"/>
      <c r="B7" s="19"/>
      <c r="C7" s="19"/>
      <c r="D7" s="19"/>
      <c r="E7" s="19"/>
      <c r="F7" s="23"/>
      <c r="G7" s="19"/>
      <c r="H7" s="19"/>
      <c r="I7" s="19"/>
      <c r="J7" s="19"/>
      <c r="K7" s="19"/>
      <c r="L7" s="23"/>
      <c r="M7" s="19"/>
      <c r="N7" s="19"/>
    </row>
    <row r="8" spans="1:14" ht="18.75" x14ac:dyDescent="0.25">
      <c r="A8" s="19"/>
      <c r="B8" s="19"/>
      <c r="C8" s="19"/>
      <c r="D8" s="19"/>
      <c r="E8" s="19"/>
      <c r="F8" s="23"/>
      <c r="G8" s="19"/>
      <c r="H8" s="19"/>
      <c r="I8" s="19"/>
      <c r="J8" s="19"/>
      <c r="K8" s="19"/>
      <c r="L8" s="23"/>
      <c r="M8" s="19"/>
      <c r="N8" s="19"/>
    </row>
    <row r="9" spans="1:14" ht="18.75" x14ac:dyDescent="0.25">
      <c r="A9" s="18" t="s">
        <v>55</v>
      </c>
      <c r="B9" s="19"/>
      <c r="C9" s="19"/>
      <c r="D9" s="19"/>
      <c r="E9" s="19"/>
      <c r="F9" s="23"/>
      <c r="G9" s="19"/>
      <c r="H9" s="19"/>
      <c r="I9" s="19"/>
      <c r="J9" s="19"/>
      <c r="K9" s="19"/>
      <c r="L9" s="23"/>
      <c r="M9" s="19"/>
      <c r="N9" s="19"/>
    </row>
    <row r="10" spans="1:14" ht="24.75" customHeight="1" x14ac:dyDescent="0.25">
      <c r="A10" s="21" t="s">
        <v>41</v>
      </c>
      <c r="B10" s="178" t="s">
        <v>42</v>
      </c>
      <c r="C10" s="178"/>
      <c r="D10" s="20" t="s">
        <v>98</v>
      </c>
      <c r="E10" s="178" t="s">
        <v>43</v>
      </c>
      <c r="F10" s="178"/>
      <c r="G10" s="178"/>
      <c r="H10" s="178"/>
      <c r="I10" s="178"/>
      <c r="J10" s="178"/>
      <c r="K10" s="178"/>
      <c r="L10" s="178"/>
      <c r="M10" s="178"/>
      <c r="N10" s="178"/>
    </row>
    <row r="11" spans="1:14" ht="18.75" x14ac:dyDescent="0.25">
      <c r="A11" s="62" t="s">
        <v>44</v>
      </c>
      <c r="B11" s="183" t="s">
        <v>47</v>
      </c>
      <c r="C11" s="183"/>
      <c r="D11" s="62" t="s">
        <v>50</v>
      </c>
      <c r="E11" s="183" t="s">
        <v>107</v>
      </c>
      <c r="F11" s="183"/>
      <c r="G11" s="183"/>
      <c r="H11" s="183"/>
      <c r="I11" s="183"/>
      <c r="J11" s="183"/>
      <c r="K11" s="183"/>
      <c r="L11" s="183"/>
      <c r="M11" s="183"/>
      <c r="N11" s="183"/>
    </row>
    <row r="12" spans="1:14" ht="18.75" x14ac:dyDescent="0.25">
      <c r="A12" s="62" t="s">
        <v>46</v>
      </c>
      <c r="B12" s="183" t="s">
        <v>49</v>
      </c>
      <c r="C12" s="183"/>
      <c r="D12" s="62" t="s">
        <v>51</v>
      </c>
      <c r="E12" s="183" t="s">
        <v>75</v>
      </c>
      <c r="F12" s="183"/>
      <c r="G12" s="183"/>
      <c r="H12" s="183"/>
      <c r="I12" s="183"/>
      <c r="J12" s="183"/>
      <c r="K12" s="183"/>
      <c r="L12" s="183"/>
      <c r="M12" s="183"/>
      <c r="N12" s="183"/>
    </row>
    <row r="13" spans="1:14" ht="18.75" x14ac:dyDescent="0.25">
      <c r="A13" s="62" t="s">
        <v>45</v>
      </c>
      <c r="B13" s="183" t="s">
        <v>48</v>
      </c>
      <c r="C13" s="183"/>
      <c r="D13" s="62" t="s">
        <v>51</v>
      </c>
      <c r="E13" s="183" t="s">
        <v>52</v>
      </c>
      <c r="F13" s="183"/>
      <c r="G13" s="183"/>
      <c r="H13" s="183"/>
      <c r="I13" s="183"/>
      <c r="J13" s="183"/>
      <c r="K13" s="183"/>
      <c r="L13" s="183"/>
      <c r="M13" s="183"/>
      <c r="N13" s="183"/>
    </row>
    <row r="14" spans="1:14" ht="18.75" x14ac:dyDescent="0.25">
      <c r="A14" s="62"/>
      <c r="B14" s="183"/>
      <c r="C14" s="183"/>
      <c r="D14" s="62"/>
      <c r="E14" s="183"/>
      <c r="F14" s="183"/>
      <c r="G14" s="183"/>
      <c r="H14" s="183"/>
      <c r="I14" s="183"/>
      <c r="J14" s="183"/>
      <c r="K14" s="183"/>
      <c r="L14" s="183"/>
      <c r="M14" s="183"/>
      <c r="N14" s="183"/>
    </row>
    <row r="15" spans="1:14" ht="18.75" x14ac:dyDescent="0.25">
      <c r="A15" s="62"/>
      <c r="B15" s="183"/>
      <c r="C15" s="183"/>
      <c r="D15" s="62"/>
      <c r="E15" s="183"/>
      <c r="F15" s="183"/>
      <c r="G15" s="183"/>
      <c r="H15" s="183"/>
      <c r="I15" s="183"/>
      <c r="J15" s="183"/>
      <c r="K15" s="183"/>
      <c r="L15" s="183"/>
      <c r="M15" s="183"/>
      <c r="N15" s="183"/>
    </row>
    <row r="16" spans="1:14" ht="18.75" x14ac:dyDescent="0.25">
      <c r="A16" s="62"/>
      <c r="B16" s="183"/>
      <c r="C16" s="183"/>
      <c r="D16" s="62"/>
      <c r="E16" s="183"/>
      <c r="F16" s="183"/>
      <c r="G16" s="183"/>
      <c r="H16" s="183"/>
      <c r="I16" s="183"/>
      <c r="J16" s="183"/>
      <c r="K16" s="183"/>
      <c r="L16" s="183"/>
      <c r="M16" s="183"/>
      <c r="N16" s="183"/>
    </row>
    <row r="17" spans="1:14" ht="18.75" x14ac:dyDescent="0.25">
      <c r="A17" s="62"/>
      <c r="B17" s="183"/>
      <c r="C17" s="183"/>
      <c r="D17" s="62"/>
      <c r="E17" s="183"/>
      <c r="F17" s="183"/>
      <c r="G17" s="183"/>
      <c r="H17" s="183"/>
      <c r="I17" s="183"/>
      <c r="J17" s="183"/>
      <c r="K17" s="183"/>
      <c r="L17" s="183"/>
      <c r="M17" s="183"/>
      <c r="N17" s="183"/>
    </row>
    <row r="18" spans="1:14" ht="18.75" x14ac:dyDescent="0.25">
      <c r="A18" s="62"/>
      <c r="B18" s="183"/>
      <c r="C18" s="183"/>
      <c r="D18" s="62"/>
      <c r="E18" s="183"/>
      <c r="F18" s="183"/>
      <c r="G18" s="183"/>
      <c r="H18" s="183"/>
      <c r="I18" s="183"/>
      <c r="J18" s="183"/>
      <c r="K18" s="183"/>
      <c r="L18" s="183"/>
      <c r="M18" s="183"/>
      <c r="N18" s="183"/>
    </row>
    <row r="19" spans="1:14" ht="18.75" x14ac:dyDescent="0.25">
      <c r="A19" s="62"/>
      <c r="B19" s="183"/>
      <c r="C19" s="183"/>
      <c r="D19" s="62"/>
      <c r="E19" s="183"/>
      <c r="F19" s="183"/>
      <c r="G19" s="183"/>
      <c r="H19" s="183"/>
      <c r="I19" s="183"/>
      <c r="J19" s="183"/>
      <c r="K19" s="183"/>
      <c r="L19" s="183"/>
      <c r="M19" s="183"/>
      <c r="N19" s="183"/>
    </row>
    <row r="20" spans="1:14" ht="18.75" x14ac:dyDescent="0.25">
      <c r="A20" s="62"/>
      <c r="B20" s="183"/>
      <c r="C20" s="183"/>
      <c r="D20" s="62"/>
      <c r="E20" s="183"/>
      <c r="F20" s="183"/>
      <c r="G20" s="183"/>
      <c r="H20" s="183"/>
      <c r="I20" s="183"/>
      <c r="J20" s="183"/>
      <c r="K20" s="183"/>
      <c r="L20" s="183"/>
      <c r="M20" s="183"/>
      <c r="N20" s="183"/>
    </row>
    <row r="21" spans="1:14" ht="18.75" x14ac:dyDescent="0.25">
      <c r="A21" s="62"/>
      <c r="B21" s="183"/>
      <c r="C21" s="183"/>
      <c r="D21" s="62"/>
      <c r="E21" s="183"/>
      <c r="F21" s="183"/>
      <c r="G21" s="183"/>
      <c r="H21" s="183"/>
      <c r="I21" s="183"/>
      <c r="J21" s="183"/>
      <c r="K21" s="183"/>
      <c r="L21" s="183"/>
      <c r="M21" s="183"/>
      <c r="N21" s="183"/>
    </row>
    <row r="22" spans="1:14" ht="12" customHeight="1" x14ac:dyDescent="0.25"/>
    <row r="23" spans="1:14" ht="16.149999999999999" x14ac:dyDescent="0.25">
      <c r="A23" s="24" t="s">
        <v>56</v>
      </c>
      <c r="B23" s="7"/>
      <c r="C23" s="7"/>
      <c r="D23" s="3"/>
      <c r="E23" s="4"/>
      <c r="F23" s="4"/>
      <c r="G23" s="5"/>
      <c r="H23" s="6"/>
      <c r="I23" s="5"/>
    </row>
    <row r="24" spans="1:14" ht="14.25" x14ac:dyDescent="0.25">
      <c r="A24" s="210" t="s">
        <v>15</v>
      </c>
      <c r="B24" s="210"/>
      <c r="C24" s="210"/>
      <c r="D24" s="13" t="s">
        <v>19</v>
      </c>
      <c r="F24" s="1"/>
      <c r="J24" s="2"/>
      <c r="L24" s="1"/>
    </row>
    <row r="25" spans="1:14" ht="14.25" x14ac:dyDescent="0.25">
      <c r="A25" s="211" t="s">
        <v>16</v>
      </c>
      <c r="B25" s="211"/>
      <c r="C25" s="211"/>
      <c r="D25" s="63">
        <f>ROUNDDOWN(D27*D28,-4)</f>
        <v>1880000</v>
      </c>
      <c r="E25" s="216" t="s">
        <v>145</v>
      </c>
      <c r="F25" s="214"/>
      <c r="G25" s="214"/>
      <c r="H25" s="214"/>
      <c r="I25" s="214"/>
      <c r="J25" s="214"/>
      <c r="K25" s="214"/>
      <c r="L25" s="1"/>
    </row>
    <row r="26" spans="1:14" ht="13.05" customHeight="1" x14ac:dyDescent="0.25">
      <c r="A26" s="194" t="s">
        <v>17</v>
      </c>
      <c r="B26" s="194"/>
      <c r="C26" s="194"/>
      <c r="D26" s="14">
        <f>D27-D25</f>
        <v>480000</v>
      </c>
      <c r="E26" s="214" t="s">
        <v>36</v>
      </c>
      <c r="F26" s="214"/>
      <c r="J26" s="2"/>
      <c r="L26" s="1"/>
    </row>
    <row r="27" spans="1:14" ht="14.25" x14ac:dyDescent="0.25">
      <c r="A27" s="215" t="s">
        <v>22</v>
      </c>
      <c r="B27" s="215"/>
      <c r="C27" s="215"/>
      <c r="D27" s="15">
        <f>M101</f>
        <v>2360000</v>
      </c>
      <c r="E27" s="214" t="s">
        <v>36</v>
      </c>
      <c r="F27" s="214"/>
      <c r="J27" s="2"/>
      <c r="L27" s="1"/>
    </row>
    <row r="28" spans="1:14" ht="13.45" customHeight="1" x14ac:dyDescent="0.25">
      <c r="A28" s="215" t="s">
        <v>70</v>
      </c>
      <c r="B28" s="215"/>
      <c r="C28" s="215"/>
      <c r="D28" s="64">
        <v>0.8</v>
      </c>
      <c r="E28" s="214" t="s">
        <v>144</v>
      </c>
      <c r="F28" s="214"/>
      <c r="J28" s="2"/>
      <c r="L28" s="1"/>
    </row>
    <row r="30" spans="1:14" ht="14.25" x14ac:dyDescent="0.25">
      <c r="A30" s="184" t="s">
        <v>54</v>
      </c>
      <c r="B30" s="184"/>
      <c r="C30" s="184"/>
      <c r="D30" s="184"/>
      <c r="E30" s="184"/>
      <c r="F30" s="199" t="s">
        <v>128</v>
      </c>
      <c r="G30" s="200"/>
      <c r="H30" s="201"/>
      <c r="I30" s="166" t="s">
        <v>129</v>
      </c>
      <c r="J30" s="166"/>
      <c r="K30" s="166"/>
    </row>
    <row r="31" spans="1:14" ht="14.25" x14ac:dyDescent="0.25">
      <c r="A31" s="12" t="s">
        <v>102</v>
      </c>
      <c r="B31" s="193" t="s">
        <v>101</v>
      </c>
      <c r="C31" s="193"/>
      <c r="D31" s="193"/>
      <c r="E31" s="193"/>
      <c r="F31" s="202"/>
      <c r="G31" s="203"/>
      <c r="H31" s="204"/>
      <c r="I31" s="166"/>
      <c r="J31" s="166"/>
      <c r="K31" s="166"/>
    </row>
    <row r="32" spans="1:14" ht="13.05" customHeight="1" x14ac:dyDescent="0.25">
      <c r="A32" s="65">
        <v>1</v>
      </c>
      <c r="B32" s="212" t="s">
        <v>103</v>
      </c>
      <c r="C32" s="212"/>
      <c r="D32" s="212"/>
      <c r="E32" s="212"/>
      <c r="F32" s="171">
        <f>IF(SUMIF(C43:C102,A32,M43:M102)=0,"",SUMIF(C43:C102,A32,M43:M102))</f>
        <v>530000</v>
      </c>
      <c r="G32" s="171"/>
      <c r="H32" s="171"/>
      <c r="I32" s="170">
        <f t="shared" ref="I32:I37" si="0">IF(ISERROR(F32/F$39), "", F32/F$39)</f>
        <v>0.22457627118644069</v>
      </c>
      <c r="J32" s="170"/>
      <c r="K32" s="170"/>
    </row>
    <row r="33" spans="1:14" ht="14.25" x14ac:dyDescent="0.25">
      <c r="A33" s="65">
        <v>2</v>
      </c>
      <c r="B33" s="212" t="s">
        <v>104</v>
      </c>
      <c r="C33" s="212"/>
      <c r="D33" s="212"/>
      <c r="E33" s="212"/>
      <c r="F33" s="171">
        <f>IF(SUMIF(C43:C102,A33,M43:M102)=0,"",SUMIF(C43:C102,A33,M43:M102))</f>
        <v>715000</v>
      </c>
      <c r="G33" s="171"/>
      <c r="H33" s="171"/>
      <c r="I33" s="170">
        <f t="shared" si="0"/>
        <v>0.30296610169491528</v>
      </c>
      <c r="J33" s="170"/>
      <c r="K33" s="170"/>
    </row>
    <row r="34" spans="1:14" ht="14.25" x14ac:dyDescent="0.25">
      <c r="A34" s="65">
        <v>3</v>
      </c>
      <c r="B34" s="176" t="s">
        <v>105</v>
      </c>
      <c r="C34" s="176"/>
      <c r="D34" s="176"/>
      <c r="E34" s="176"/>
      <c r="F34" s="171">
        <f>IF(SUMIF(C43:C102,A34,M43:M102)=0,"",SUMIF(C43:C102,A34,M43:M102))</f>
        <v>630000</v>
      </c>
      <c r="G34" s="171"/>
      <c r="H34" s="171"/>
      <c r="I34" s="170">
        <f t="shared" si="0"/>
        <v>0.26694915254237289</v>
      </c>
      <c r="J34" s="170"/>
      <c r="K34" s="170"/>
    </row>
    <row r="35" spans="1:14" ht="14.25" x14ac:dyDescent="0.25">
      <c r="A35" s="65"/>
      <c r="B35" s="176"/>
      <c r="C35" s="176"/>
      <c r="D35" s="176"/>
      <c r="E35" s="176"/>
      <c r="F35" s="171" t="str">
        <f>IF(SUMIF(C43:C102,A35,M43:M102)=0,"",SUMIF(C43:C102,A35,M43:M102))</f>
        <v/>
      </c>
      <c r="G35" s="171"/>
      <c r="H35" s="171"/>
      <c r="I35" s="170" t="str">
        <f t="shared" si="0"/>
        <v/>
      </c>
      <c r="J35" s="170"/>
      <c r="K35" s="170"/>
    </row>
    <row r="36" spans="1:14" ht="14.25" x14ac:dyDescent="0.25">
      <c r="A36" s="65"/>
      <c r="B36" s="176"/>
      <c r="C36" s="176"/>
      <c r="D36" s="176"/>
      <c r="E36" s="176"/>
      <c r="F36" s="171" t="str">
        <f>IF(SUMIF(C43:C102,A36,M43:M102)=0,"",SUMIF(C43:C102,A36,M43:M102))</f>
        <v/>
      </c>
      <c r="G36" s="171"/>
      <c r="H36" s="171"/>
      <c r="I36" s="170" t="str">
        <f t="shared" si="0"/>
        <v/>
      </c>
      <c r="J36" s="170"/>
      <c r="K36" s="170"/>
    </row>
    <row r="37" spans="1:14" ht="14.25" x14ac:dyDescent="0.25">
      <c r="A37" s="65" t="s">
        <v>131</v>
      </c>
      <c r="B37" s="176" t="s">
        <v>132</v>
      </c>
      <c r="C37" s="176"/>
      <c r="D37" s="176"/>
      <c r="E37" s="176"/>
      <c r="F37" s="171">
        <f>IF(SUMIF(C43:C98,A37,M43:M98)=0,"",SUMIF(C43:C98,A37,M43:M98))</f>
        <v>488400</v>
      </c>
      <c r="G37" s="171"/>
      <c r="H37" s="171"/>
      <c r="I37" s="170">
        <f t="shared" si="0"/>
        <v>0.20694915254237289</v>
      </c>
      <c r="J37" s="170"/>
      <c r="K37" s="170"/>
    </row>
    <row r="38" spans="1:14" ht="14.25" x14ac:dyDescent="0.25">
      <c r="A38" s="16"/>
      <c r="B38" s="173" t="str">
        <f>B100</f>
        <v>申請時調整減額</v>
      </c>
      <c r="C38" s="174"/>
      <c r="D38" s="174"/>
      <c r="E38" s="175"/>
      <c r="F38" s="167">
        <f>M100</f>
        <v>-3400</v>
      </c>
      <c r="G38" s="168"/>
      <c r="H38" s="169"/>
      <c r="I38" s="170"/>
      <c r="J38" s="170"/>
      <c r="K38" s="170"/>
    </row>
    <row r="39" spans="1:14" ht="14.25" x14ac:dyDescent="0.25">
      <c r="A39" s="16"/>
      <c r="B39" s="173" t="s">
        <v>130</v>
      </c>
      <c r="C39" s="174"/>
      <c r="D39" s="174"/>
      <c r="E39" s="175"/>
      <c r="F39" s="167">
        <f>SUM(F32:H38)</f>
        <v>2360000</v>
      </c>
      <c r="G39" s="168"/>
      <c r="H39" s="169"/>
      <c r="I39" s="170">
        <f>SUM(I32:K38)</f>
        <v>1.0014406779661016</v>
      </c>
      <c r="J39" s="170"/>
      <c r="K39" s="170"/>
    </row>
    <row r="41" spans="1:14" s="2" customFormat="1" ht="13.45" customHeight="1" x14ac:dyDescent="0.25">
      <c r="A41" s="197" t="s">
        <v>10</v>
      </c>
      <c r="B41" s="195" t="s">
        <v>58</v>
      </c>
      <c r="C41" s="195" t="s">
        <v>102</v>
      </c>
      <c r="D41" s="187" t="s">
        <v>0</v>
      </c>
      <c r="E41" s="188"/>
      <c r="F41" s="188"/>
      <c r="G41" s="188"/>
      <c r="H41" s="188"/>
      <c r="I41" s="188"/>
      <c r="J41" s="188"/>
      <c r="K41" s="188"/>
      <c r="L41" s="188"/>
      <c r="M41" s="188"/>
      <c r="N41" s="189"/>
    </row>
    <row r="42" spans="1:14" s="2" customFormat="1" ht="24" x14ac:dyDescent="0.25">
      <c r="A42" s="198"/>
      <c r="B42" s="196"/>
      <c r="C42" s="196"/>
      <c r="D42" s="11" t="s">
        <v>6</v>
      </c>
      <c r="E42" s="39" t="s">
        <v>14</v>
      </c>
      <c r="F42" s="36" t="s">
        <v>7</v>
      </c>
      <c r="G42" s="36" t="s">
        <v>8</v>
      </c>
      <c r="H42" s="36" t="s">
        <v>5</v>
      </c>
      <c r="I42" s="36" t="s">
        <v>7</v>
      </c>
      <c r="J42" s="36" t="s">
        <v>8</v>
      </c>
      <c r="K42" s="36" t="s">
        <v>5</v>
      </c>
      <c r="L42" s="10"/>
      <c r="M42" s="37" t="s">
        <v>73</v>
      </c>
      <c r="N42" s="36" t="s">
        <v>1</v>
      </c>
    </row>
    <row r="43" spans="1:14" x14ac:dyDescent="0.25">
      <c r="A43" s="81" t="s">
        <v>34</v>
      </c>
      <c r="B43" s="25">
        <f>SUM(M43:M47)</f>
        <v>200000</v>
      </c>
      <c r="C43" s="66">
        <v>2</v>
      </c>
      <c r="D43" s="67" t="s">
        <v>26</v>
      </c>
      <c r="E43" s="68">
        <v>1000</v>
      </c>
      <c r="F43" s="30" t="str">
        <f t="shared" ref="F43:F64" si="1">IF(E43="","","×")</f>
        <v>×</v>
      </c>
      <c r="G43" s="75">
        <v>2</v>
      </c>
      <c r="H43" s="76" t="s">
        <v>9</v>
      </c>
      <c r="I43" s="30" t="str">
        <f>IF(G43="","","×")</f>
        <v>×</v>
      </c>
      <c r="J43" s="75">
        <v>100</v>
      </c>
      <c r="K43" s="76" t="s">
        <v>27</v>
      </c>
      <c r="L43" s="30" t="str">
        <f>IF(J43="","","＝")</f>
        <v>＝</v>
      </c>
      <c r="M43" s="40">
        <f>IF(E43*IF(G43="",1,G43)*IF(J43="",1,J43)=0,"",E43*IF(G43="",1,G43)*IF(J43="",1,J43))</f>
        <v>200000</v>
      </c>
      <c r="N43" s="83"/>
    </row>
    <row r="44" spans="1:14" x14ac:dyDescent="0.25">
      <c r="A44" s="27"/>
      <c r="B44" s="28"/>
      <c r="C44" s="69"/>
      <c r="D44" s="70"/>
      <c r="E44" s="71"/>
      <c r="F44" s="26" t="str">
        <f t="shared" si="1"/>
        <v/>
      </c>
      <c r="G44" s="77"/>
      <c r="H44" s="78"/>
      <c r="I44" s="26" t="str">
        <f t="shared" ref="I44:I98" si="2">IF(G44="","","×")</f>
        <v/>
      </c>
      <c r="J44" s="77"/>
      <c r="K44" s="78"/>
      <c r="L44" s="26" t="str">
        <f t="shared" ref="L44:L98" si="3">IF(J44="","","＝")</f>
        <v/>
      </c>
      <c r="M44" s="38" t="str">
        <f t="shared" ref="M44:M98" si="4">IF(E44*IF(G44="",1,G44)*IF(J44="",1,J44)=0,"",E44*IF(G44="",1,G44)*IF(J44="",1,J44))</f>
        <v/>
      </c>
      <c r="N44" s="84"/>
    </row>
    <row r="45" spans="1:14" x14ac:dyDescent="0.25">
      <c r="A45" s="27"/>
      <c r="B45" s="28"/>
      <c r="C45" s="69"/>
      <c r="D45" s="70"/>
      <c r="E45" s="71"/>
      <c r="F45" s="26" t="str">
        <f t="shared" si="1"/>
        <v/>
      </c>
      <c r="G45" s="77"/>
      <c r="H45" s="78"/>
      <c r="I45" s="26" t="str">
        <f t="shared" si="2"/>
        <v/>
      </c>
      <c r="J45" s="77"/>
      <c r="K45" s="78"/>
      <c r="L45" s="26" t="str">
        <f t="shared" si="3"/>
        <v/>
      </c>
      <c r="M45" s="38" t="str">
        <f t="shared" si="4"/>
        <v/>
      </c>
      <c r="N45" s="84"/>
    </row>
    <row r="46" spans="1:14" x14ac:dyDescent="0.25">
      <c r="A46" s="27"/>
      <c r="B46" s="28"/>
      <c r="C46" s="69"/>
      <c r="D46" s="70"/>
      <c r="E46" s="71"/>
      <c r="F46" s="26" t="str">
        <f t="shared" si="1"/>
        <v/>
      </c>
      <c r="G46" s="77"/>
      <c r="H46" s="78"/>
      <c r="I46" s="26" t="str">
        <f t="shared" si="2"/>
        <v/>
      </c>
      <c r="J46" s="77"/>
      <c r="K46" s="78"/>
      <c r="L46" s="26" t="str">
        <f t="shared" si="3"/>
        <v/>
      </c>
      <c r="M46" s="38" t="str">
        <f t="shared" si="4"/>
        <v/>
      </c>
      <c r="N46" s="84"/>
    </row>
    <row r="47" spans="1:14" x14ac:dyDescent="0.25">
      <c r="A47" s="27"/>
      <c r="B47" s="28"/>
      <c r="C47" s="69"/>
      <c r="D47" s="70"/>
      <c r="E47" s="72"/>
      <c r="F47" s="31" t="str">
        <f t="shared" si="1"/>
        <v/>
      </c>
      <c r="G47" s="79"/>
      <c r="H47" s="80"/>
      <c r="I47" s="31" t="str">
        <f t="shared" si="2"/>
        <v/>
      </c>
      <c r="J47" s="79"/>
      <c r="K47" s="80"/>
      <c r="L47" s="31" t="str">
        <f t="shared" si="3"/>
        <v/>
      </c>
      <c r="M47" s="41" t="str">
        <f t="shared" si="4"/>
        <v/>
      </c>
      <c r="N47" s="85"/>
    </row>
    <row r="48" spans="1:14" x14ac:dyDescent="0.25">
      <c r="A48" s="81" t="s">
        <v>24</v>
      </c>
      <c r="B48" s="25">
        <f>SUM(M48:M52)</f>
        <v>240000</v>
      </c>
      <c r="C48" s="66">
        <v>1</v>
      </c>
      <c r="D48" s="67" t="s">
        <v>120</v>
      </c>
      <c r="E48" s="71">
        <v>10000</v>
      </c>
      <c r="F48" s="26" t="str">
        <f t="shared" si="1"/>
        <v>×</v>
      </c>
      <c r="G48" s="77">
        <v>2</v>
      </c>
      <c r="H48" s="78" t="s">
        <v>9</v>
      </c>
      <c r="I48" s="26" t="str">
        <f>IF(G48="","","×")</f>
        <v>×</v>
      </c>
      <c r="J48" s="77">
        <v>8</v>
      </c>
      <c r="K48" s="78" t="s">
        <v>2</v>
      </c>
      <c r="L48" s="26" t="str">
        <f>IF(J48="","","＝")</f>
        <v>＝</v>
      </c>
      <c r="M48" s="38">
        <f t="shared" si="4"/>
        <v>160000</v>
      </c>
      <c r="N48" s="84"/>
    </row>
    <row r="49" spans="1:14" x14ac:dyDescent="0.25">
      <c r="A49" s="27"/>
      <c r="B49" s="28"/>
      <c r="C49" s="69">
        <v>2</v>
      </c>
      <c r="D49" s="70" t="s">
        <v>119</v>
      </c>
      <c r="E49" s="71">
        <v>20000</v>
      </c>
      <c r="F49" s="26" t="str">
        <f t="shared" si="1"/>
        <v>×</v>
      </c>
      <c r="G49" s="77">
        <v>2</v>
      </c>
      <c r="H49" s="78" t="s">
        <v>59</v>
      </c>
      <c r="I49" s="26" t="str">
        <f t="shared" si="2"/>
        <v>×</v>
      </c>
      <c r="J49" s="77">
        <v>1</v>
      </c>
      <c r="K49" s="78" t="s">
        <v>60</v>
      </c>
      <c r="L49" s="26" t="str">
        <f t="shared" si="3"/>
        <v>＝</v>
      </c>
      <c r="M49" s="38">
        <f t="shared" si="4"/>
        <v>40000</v>
      </c>
      <c r="N49" s="84"/>
    </row>
    <row r="50" spans="1:14" x14ac:dyDescent="0.25">
      <c r="A50" s="27"/>
      <c r="B50" s="28"/>
      <c r="C50" s="69">
        <v>3</v>
      </c>
      <c r="D50" s="70" t="s">
        <v>122</v>
      </c>
      <c r="E50" s="71">
        <v>20000</v>
      </c>
      <c r="F50" s="26" t="str">
        <f t="shared" si="1"/>
        <v>×</v>
      </c>
      <c r="G50" s="77">
        <v>2</v>
      </c>
      <c r="H50" s="78" t="s">
        <v>123</v>
      </c>
      <c r="I50" s="26" t="str">
        <f t="shared" si="2"/>
        <v>×</v>
      </c>
      <c r="J50" s="77">
        <v>1</v>
      </c>
      <c r="K50" s="78" t="s">
        <v>124</v>
      </c>
      <c r="L50" s="26" t="str">
        <f t="shared" si="3"/>
        <v>＝</v>
      </c>
      <c r="M50" s="38">
        <f t="shared" si="4"/>
        <v>40000</v>
      </c>
      <c r="N50" s="84"/>
    </row>
    <row r="51" spans="1:14" x14ac:dyDescent="0.25">
      <c r="A51" s="27"/>
      <c r="B51" s="28"/>
      <c r="C51" s="69"/>
      <c r="D51" s="70"/>
      <c r="E51" s="71"/>
      <c r="F51" s="26" t="str">
        <f t="shared" si="1"/>
        <v/>
      </c>
      <c r="G51" s="77"/>
      <c r="H51" s="78"/>
      <c r="I51" s="26" t="str">
        <f t="shared" si="2"/>
        <v/>
      </c>
      <c r="J51" s="77"/>
      <c r="K51" s="78"/>
      <c r="L51" s="26" t="str">
        <f t="shared" si="3"/>
        <v/>
      </c>
      <c r="M51" s="38" t="str">
        <f t="shared" si="4"/>
        <v/>
      </c>
      <c r="N51" s="84"/>
    </row>
    <row r="52" spans="1:14" x14ac:dyDescent="0.25">
      <c r="A52" s="27"/>
      <c r="B52" s="28"/>
      <c r="C52" s="69"/>
      <c r="D52" s="70"/>
      <c r="E52" s="71"/>
      <c r="F52" s="26" t="str">
        <f t="shared" si="1"/>
        <v/>
      </c>
      <c r="G52" s="77"/>
      <c r="H52" s="78"/>
      <c r="I52" s="26" t="str">
        <f t="shared" si="2"/>
        <v/>
      </c>
      <c r="J52" s="77"/>
      <c r="K52" s="78"/>
      <c r="L52" s="26" t="str">
        <f t="shared" si="3"/>
        <v/>
      </c>
      <c r="M52" s="38" t="str">
        <f t="shared" si="4"/>
        <v/>
      </c>
      <c r="N52" s="84"/>
    </row>
    <row r="53" spans="1:14" x14ac:dyDescent="0.25">
      <c r="A53" s="81" t="s">
        <v>23</v>
      </c>
      <c r="B53" s="25">
        <f>SUM(M53:M57)</f>
        <v>60000</v>
      </c>
      <c r="C53" s="66">
        <v>2</v>
      </c>
      <c r="D53" s="67" t="s">
        <v>117</v>
      </c>
      <c r="E53" s="68">
        <v>10000</v>
      </c>
      <c r="F53" s="30" t="str">
        <f t="shared" si="1"/>
        <v>×</v>
      </c>
      <c r="G53" s="75">
        <v>2</v>
      </c>
      <c r="H53" s="76" t="s">
        <v>33</v>
      </c>
      <c r="I53" s="30" t="str">
        <f>IF(G53="","","×")</f>
        <v>×</v>
      </c>
      <c r="J53" s="75">
        <v>1</v>
      </c>
      <c r="K53" s="76" t="s">
        <v>4</v>
      </c>
      <c r="L53" s="30" t="str">
        <f>IF(J53="","","＝")</f>
        <v>＝</v>
      </c>
      <c r="M53" s="40">
        <f t="shared" si="4"/>
        <v>20000</v>
      </c>
      <c r="N53" s="83"/>
    </row>
    <row r="54" spans="1:14" x14ac:dyDescent="0.25">
      <c r="A54" s="27"/>
      <c r="B54" s="28"/>
      <c r="C54" s="69">
        <v>2</v>
      </c>
      <c r="D54" s="70" t="s">
        <v>118</v>
      </c>
      <c r="E54" s="71">
        <v>1000</v>
      </c>
      <c r="F54" s="26" t="str">
        <f t="shared" si="1"/>
        <v>×</v>
      </c>
      <c r="G54" s="77">
        <v>30</v>
      </c>
      <c r="H54" s="78" t="s">
        <v>33</v>
      </c>
      <c r="I54" s="26" t="str">
        <f>IF(G54="","","×")</f>
        <v>×</v>
      </c>
      <c r="J54" s="77">
        <v>1</v>
      </c>
      <c r="K54" s="78" t="s">
        <v>2</v>
      </c>
      <c r="L54" s="26" t="str">
        <f>IF(J54="","","＝")</f>
        <v>＝</v>
      </c>
      <c r="M54" s="38">
        <f t="shared" si="4"/>
        <v>30000</v>
      </c>
      <c r="N54" s="84"/>
    </row>
    <row r="55" spans="1:14" x14ac:dyDescent="0.25">
      <c r="A55" s="27"/>
      <c r="B55" s="28"/>
      <c r="C55" s="69">
        <v>3</v>
      </c>
      <c r="D55" s="70" t="s">
        <v>61</v>
      </c>
      <c r="E55" s="71">
        <v>5000</v>
      </c>
      <c r="F55" s="26" t="str">
        <f t="shared" si="1"/>
        <v>×</v>
      </c>
      <c r="G55" s="77">
        <v>2</v>
      </c>
      <c r="H55" s="78" t="s">
        <v>59</v>
      </c>
      <c r="I55" s="26" t="str">
        <f>IF(G55="","","×")</f>
        <v>×</v>
      </c>
      <c r="J55" s="77">
        <v>1</v>
      </c>
      <c r="K55" s="78" t="s">
        <v>60</v>
      </c>
      <c r="L55" s="26" t="str">
        <f>IF(J55="","","＝")</f>
        <v>＝</v>
      </c>
      <c r="M55" s="38">
        <f t="shared" si="4"/>
        <v>10000</v>
      </c>
      <c r="N55" s="84"/>
    </row>
    <row r="56" spans="1:14" x14ac:dyDescent="0.25">
      <c r="A56" s="27"/>
      <c r="B56" s="28"/>
      <c r="C56" s="69"/>
      <c r="D56" s="70"/>
      <c r="E56" s="71"/>
      <c r="F56" s="26" t="str">
        <f t="shared" si="1"/>
        <v/>
      </c>
      <c r="G56" s="77"/>
      <c r="H56" s="78"/>
      <c r="I56" s="26" t="str">
        <f t="shared" si="2"/>
        <v/>
      </c>
      <c r="J56" s="77"/>
      <c r="K56" s="78"/>
      <c r="L56" s="26" t="str">
        <f t="shared" si="3"/>
        <v/>
      </c>
      <c r="M56" s="38" t="str">
        <f t="shared" si="4"/>
        <v/>
      </c>
      <c r="N56" s="84"/>
    </row>
    <row r="57" spans="1:14" x14ac:dyDescent="0.25">
      <c r="A57" s="32"/>
      <c r="B57" s="28"/>
      <c r="C57" s="73"/>
      <c r="D57" s="74"/>
      <c r="E57" s="72"/>
      <c r="F57" s="31" t="str">
        <f t="shared" si="1"/>
        <v/>
      </c>
      <c r="G57" s="79"/>
      <c r="H57" s="80"/>
      <c r="I57" s="31" t="str">
        <f t="shared" si="2"/>
        <v/>
      </c>
      <c r="J57" s="79"/>
      <c r="K57" s="80"/>
      <c r="L57" s="31" t="str">
        <f t="shared" si="3"/>
        <v/>
      </c>
      <c r="M57" s="41" t="str">
        <f t="shared" si="4"/>
        <v/>
      </c>
      <c r="N57" s="85"/>
    </row>
    <row r="58" spans="1:14" x14ac:dyDescent="0.25">
      <c r="A58" s="82" t="s">
        <v>11</v>
      </c>
      <c r="B58" s="25">
        <f>SUM(M58:M63)</f>
        <v>745000</v>
      </c>
      <c r="C58" s="69">
        <v>1</v>
      </c>
      <c r="D58" s="70" t="s">
        <v>62</v>
      </c>
      <c r="E58" s="71">
        <v>1000</v>
      </c>
      <c r="F58" s="26" t="str">
        <f t="shared" si="1"/>
        <v>×</v>
      </c>
      <c r="G58" s="77">
        <v>25</v>
      </c>
      <c r="H58" s="78" t="s">
        <v>66</v>
      </c>
      <c r="I58" s="26" t="str">
        <f>IF(G58="","","×")</f>
        <v>×</v>
      </c>
      <c r="J58" s="77">
        <v>8</v>
      </c>
      <c r="K58" s="78" t="s">
        <v>2</v>
      </c>
      <c r="L58" s="26" t="str">
        <f>IF(J58="","","＝")</f>
        <v>＝</v>
      </c>
      <c r="M58" s="38">
        <f t="shared" si="4"/>
        <v>200000</v>
      </c>
      <c r="N58" s="84"/>
    </row>
    <row r="59" spans="1:14" x14ac:dyDescent="0.25">
      <c r="A59" s="27"/>
      <c r="B59" s="28"/>
      <c r="C59" s="69">
        <v>2</v>
      </c>
      <c r="D59" s="70" t="s">
        <v>114</v>
      </c>
      <c r="E59" s="71">
        <v>500</v>
      </c>
      <c r="F59" s="26" t="str">
        <f t="shared" si="1"/>
        <v>×</v>
      </c>
      <c r="G59" s="77">
        <v>50</v>
      </c>
      <c r="H59" s="78" t="s">
        <v>12</v>
      </c>
      <c r="I59" s="26" t="str">
        <f t="shared" si="2"/>
        <v>×</v>
      </c>
      <c r="J59" s="77">
        <v>1</v>
      </c>
      <c r="K59" s="78" t="s">
        <v>60</v>
      </c>
      <c r="L59" s="26" t="str">
        <f t="shared" si="3"/>
        <v>＝</v>
      </c>
      <c r="M59" s="38">
        <f t="shared" si="4"/>
        <v>25000</v>
      </c>
      <c r="N59" s="84"/>
    </row>
    <row r="60" spans="1:14" x14ac:dyDescent="0.25">
      <c r="A60" s="27"/>
      <c r="B60" s="28"/>
      <c r="C60" s="69">
        <v>2</v>
      </c>
      <c r="D60" s="70" t="s">
        <v>115</v>
      </c>
      <c r="E60" s="71">
        <v>20</v>
      </c>
      <c r="F60" s="26" t="str">
        <f>IF(E60="","","×")</f>
        <v>×</v>
      </c>
      <c r="G60" s="77">
        <v>1000</v>
      </c>
      <c r="H60" s="78" t="s">
        <v>12</v>
      </c>
      <c r="I60" s="26" t="str">
        <f>IF(G60="","","×")</f>
        <v>×</v>
      </c>
      <c r="J60" s="77">
        <v>1</v>
      </c>
      <c r="K60" s="78" t="s">
        <v>2</v>
      </c>
      <c r="L60" s="26" t="str">
        <f>IF(J60="","","＝")</f>
        <v>＝</v>
      </c>
      <c r="M60" s="38">
        <f t="shared" si="4"/>
        <v>20000</v>
      </c>
      <c r="N60" s="84"/>
    </row>
    <row r="61" spans="1:14" x14ac:dyDescent="0.25">
      <c r="A61" s="27"/>
      <c r="B61" s="28"/>
      <c r="C61" s="69">
        <v>3</v>
      </c>
      <c r="D61" s="70" t="s">
        <v>116</v>
      </c>
      <c r="E61" s="71">
        <v>500</v>
      </c>
      <c r="F61" s="26" t="str">
        <f t="shared" si="1"/>
        <v>×</v>
      </c>
      <c r="G61" s="77">
        <v>1000</v>
      </c>
      <c r="H61" s="78" t="s">
        <v>66</v>
      </c>
      <c r="I61" s="26" t="str">
        <f>IF(G61="","","×")</f>
        <v>×</v>
      </c>
      <c r="J61" s="77">
        <v>1</v>
      </c>
      <c r="K61" s="78" t="s">
        <v>60</v>
      </c>
      <c r="L61" s="26" t="str">
        <f>IF(J61="","","＝")</f>
        <v>＝</v>
      </c>
      <c r="M61" s="38">
        <f t="shared" si="4"/>
        <v>500000</v>
      </c>
      <c r="N61" s="84"/>
    </row>
    <row r="62" spans="1:14" x14ac:dyDescent="0.25">
      <c r="A62" s="27"/>
      <c r="B62" s="28"/>
      <c r="C62" s="69"/>
      <c r="D62" s="70"/>
      <c r="E62" s="71"/>
      <c r="F62" s="26" t="str">
        <f t="shared" si="1"/>
        <v/>
      </c>
      <c r="G62" s="77"/>
      <c r="H62" s="78"/>
      <c r="I62" s="26" t="str">
        <f t="shared" si="2"/>
        <v/>
      </c>
      <c r="J62" s="77"/>
      <c r="K62" s="78"/>
      <c r="L62" s="26" t="str">
        <f t="shared" si="3"/>
        <v/>
      </c>
      <c r="M62" s="38" t="str">
        <f t="shared" si="4"/>
        <v/>
      </c>
      <c r="N62" s="84"/>
    </row>
    <row r="63" spans="1:14" ht="12" customHeight="1" x14ac:dyDescent="0.25">
      <c r="A63" s="27"/>
      <c r="B63" s="29"/>
      <c r="C63" s="73"/>
      <c r="D63" s="74"/>
      <c r="E63" s="71"/>
      <c r="F63" s="26" t="str">
        <f t="shared" si="1"/>
        <v/>
      </c>
      <c r="G63" s="77"/>
      <c r="H63" s="78"/>
      <c r="I63" s="26" t="str">
        <f t="shared" si="2"/>
        <v/>
      </c>
      <c r="J63" s="77"/>
      <c r="K63" s="78"/>
      <c r="L63" s="26" t="str">
        <f t="shared" si="3"/>
        <v/>
      </c>
      <c r="M63" s="38" t="str">
        <f t="shared" si="4"/>
        <v/>
      </c>
      <c r="N63" s="84"/>
    </row>
    <row r="64" spans="1:14" x14ac:dyDescent="0.25">
      <c r="A64" s="81" t="s">
        <v>3</v>
      </c>
      <c r="B64" s="28">
        <f>SUM(M64:M68)</f>
        <v>100000</v>
      </c>
      <c r="C64" s="69">
        <v>2</v>
      </c>
      <c r="D64" s="70" t="s">
        <v>121</v>
      </c>
      <c r="E64" s="68">
        <v>20000</v>
      </c>
      <c r="F64" s="30" t="str">
        <f t="shared" si="1"/>
        <v>×</v>
      </c>
      <c r="G64" s="75">
        <v>1</v>
      </c>
      <c r="H64" s="76" t="s">
        <v>65</v>
      </c>
      <c r="I64" s="30" t="str">
        <f>IF(G64="","","×")</f>
        <v>×</v>
      </c>
      <c r="J64" s="75">
        <v>1</v>
      </c>
      <c r="K64" s="76" t="s">
        <v>2</v>
      </c>
      <c r="L64" s="30" t="str">
        <f>IF(J64="","","＝")</f>
        <v>＝</v>
      </c>
      <c r="M64" s="40">
        <f t="shared" si="4"/>
        <v>20000</v>
      </c>
      <c r="N64" s="83"/>
    </row>
    <row r="65" spans="1:14" x14ac:dyDescent="0.25">
      <c r="A65" s="27"/>
      <c r="B65" s="28"/>
      <c r="C65" s="69">
        <v>3</v>
      </c>
      <c r="D65" s="70" t="s">
        <v>113</v>
      </c>
      <c r="E65" s="71">
        <v>80000</v>
      </c>
      <c r="F65" s="26" t="str">
        <f>IF(E65="","","×")</f>
        <v>×</v>
      </c>
      <c r="G65" s="77">
        <v>1</v>
      </c>
      <c r="H65" s="78" t="s">
        <v>65</v>
      </c>
      <c r="I65" s="26" t="str">
        <f>IF(G65="","","×")</f>
        <v>×</v>
      </c>
      <c r="J65" s="77">
        <v>1</v>
      </c>
      <c r="K65" s="78" t="s">
        <v>2</v>
      </c>
      <c r="L65" s="26" t="str">
        <f>IF(J65="","","＝")</f>
        <v>＝</v>
      </c>
      <c r="M65" s="38">
        <f t="shared" si="4"/>
        <v>80000</v>
      </c>
      <c r="N65" s="84"/>
    </row>
    <row r="66" spans="1:14" x14ac:dyDescent="0.25">
      <c r="A66" s="27"/>
      <c r="B66" s="28"/>
      <c r="C66" s="69"/>
      <c r="D66" s="70"/>
      <c r="E66" s="71"/>
      <c r="F66" s="26" t="str">
        <f t="shared" ref="F66:F98" si="5">IF(E66="","","×")</f>
        <v/>
      </c>
      <c r="G66" s="77"/>
      <c r="H66" s="78"/>
      <c r="I66" s="26" t="str">
        <f t="shared" si="2"/>
        <v/>
      </c>
      <c r="J66" s="77"/>
      <c r="K66" s="78"/>
      <c r="L66" s="26" t="str">
        <f t="shared" si="3"/>
        <v/>
      </c>
      <c r="M66" s="38" t="str">
        <f t="shared" si="4"/>
        <v/>
      </c>
      <c r="N66" s="84"/>
    </row>
    <row r="67" spans="1:14" x14ac:dyDescent="0.25">
      <c r="A67" s="27"/>
      <c r="B67" s="28"/>
      <c r="C67" s="69"/>
      <c r="D67" s="70"/>
      <c r="E67" s="71"/>
      <c r="F67" s="26" t="str">
        <f t="shared" si="5"/>
        <v/>
      </c>
      <c r="G67" s="77"/>
      <c r="H67" s="78"/>
      <c r="I67" s="26" t="str">
        <f t="shared" si="2"/>
        <v/>
      </c>
      <c r="J67" s="77"/>
      <c r="K67" s="78"/>
      <c r="L67" s="26" t="str">
        <f t="shared" si="3"/>
        <v/>
      </c>
      <c r="M67" s="38" t="str">
        <f t="shared" si="4"/>
        <v/>
      </c>
      <c r="N67" s="84"/>
    </row>
    <row r="68" spans="1:14" x14ac:dyDescent="0.25">
      <c r="A68" s="27"/>
      <c r="B68" s="28"/>
      <c r="C68" s="69"/>
      <c r="D68" s="70"/>
      <c r="E68" s="72"/>
      <c r="F68" s="31" t="str">
        <f t="shared" si="5"/>
        <v/>
      </c>
      <c r="G68" s="79"/>
      <c r="H68" s="80"/>
      <c r="I68" s="31" t="str">
        <f t="shared" si="2"/>
        <v/>
      </c>
      <c r="J68" s="79"/>
      <c r="K68" s="80"/>
      <c r="L68" s="31" t="str">
        <f t="shared" si="3"/>
        <v/>
      </c>
      <c r="M68" s="41" t="str">
        <f t="shared" si="4"/>
        <v/>
      </c>
      <c r="N68" s="85"/>
    </row>
    <row r="69" spans="1:14" x14ac:dyDescent="0.25">
      <c r="A69" s="81" t="s">
        <v>30</v>
      </c>
      <c r="B69" s="25">
        <f>SUM(M69:M73)</f>
        <v>360000</v>
      </c>
      <c r="C69" s="66">
        <v>1</v>
      </c>
      <c r="D69" s="67" t="s">
        <v>64</v>
      </c>
      <c r="E69" s="68">
        <v>20000</v>
      </c>
      <c r="F69" s="30" t="str">
        <f t="shared" si="5"/>
        <v>×</v>
      </c>
      <c r="G69" s="75">
        <v>1</v>
      </c>
      <c r="H69" s="76" t="s">
        <v>31</v>
      </c>
      <c r="I69" s="30" t="str">
        <f>IF(G69="","","×")</f>
        <v>×</v>
      </c>
      <c r="J69" s="75">
        <v>8</v>
      </c>
      <c r="K69" s="76" t="s">
        <v>32</v>
      </c>
      <c r="L69" s="30" t="str">
        <f>IF(J69="","","＝")</f>
        <v>＝</v>
      </c>
      <c r="M69" s="40">
        <f t="shared" si="4"/>
        <v>160000</v>
      </c>
      <c r="N69" s="83"/>
    </row>
    <row r="70" spans="1:14" x14ac:dyDescent="0.25">
      <c r="A70" s="27"/>
      <c r="B70" s="28"/>
      <c r="C70" s="69">
        <v>2</v>
      </c>
      <c r="D70" s="70" t="s">
        <v>125</v>
      </c>
      <c r="E70" s="71">
        <v>200000</v>
      </c>
      <c r="F70" s="26" t="str">
        <f t="shared" si="5"/>
        <v>×</v>
      </c>
      <c r="G70" s="77">
        <v>1</v>
      </c>
      <c r="H70" s="78" t="s">
        <v>63</v>
      </c>
      <c r="I70" s="26" t="str">
        <f t="shared" si="2"/>
        <v>×</v>
      </c>
      <c r="J70" s="77">
        <v>1</v>
      </c>
      <c r="K70" s="78" t="s">
        <v>60</v>
      </c>
      <c r="L70" s="26" t="str">
        <f t="shared" si="3"/>
        <v>＝</v>
      </c>
      <c r="M70" s="38">
        <f t="shared" si="4"/>
        <v>200000</v>
      </c>
      <c r="N70" s="84"/>
    </row>
    <row r="71" spans="1:14" x14ac:dyDescent="0.25">
      <c r="A71" s="27"/>
      <c r="B71" s="28"/>
      <c r="C71" s="69"/>
      <c r="D71" s="70"/>
      <c r="E71" s="71"/>
      <c r="F71" s="26" t="str">
        <f t="shared" si="5"/>
        <v/>
      </c>
      <c r="G71" s="77"/>
      <c r="H71" s="78"/>
      <c r="I71" s="26" t="str">
        <f t="shared" si="2"/>
        <v/>
      </c>
      <c r="J71" s="77"/>
      <c r="K71" s="78"/>
      <c r="L71" s="26" t="str">
        <f t="shared" si="3"/>
        <v/>
      </c>
      <c r="M71" s="38" t="str">
        <f t="shared" si="4"/>
        <v/>
      </c>
      <c r="N71" s="84"/>
    </row>
    <row r="72" spans="1:14" x14ac:dyDescent="0.25">
      <c r="A72" s="27"/>
      <c r="B72" s="28"/>
      <c r="C72" s="69"/>
      <c r="D72" s="70"/>
      <c r="E72" s="71"/>
      <c r="F72" s="26" t="str">
        <f t="shared" si="5"/>
        <v/>
      </c>
      <c r="G72" s="77"/>
      <c r="H72" s="78"/>
      <c r="I72" s="26" t="str">
        <f t="shared" si="2"/>
        <v/>
      </c>
      <c r="J72" s="77"/>
      <c r="K72" s="78"/>
      <c r="L72" s="26" t="str">
        <f t="shared" si="3"/>
        <v/>
      </c>
      <c r="M72" s="38" t="str">
        <f t="shared" si="4"/>
        <v/>
      </c>
      <c r="N72" s="84"/>
    </row>
    <row r="73" spans="1:14" x14ac:dyDescent="0.25">
      <c r="A73" s="32"/>
      <c r="B73" s="28"/>
      <c r="C73" s="73"/>
      <c r="D73" s="74"/>
      <c r="E73" s="72"/>
      <c r="F73" s="31" t="str">
        <f t="shared" si="5"/>
        <v/>
      </c>
      <c r="G73" s="79"/>
      <c r="H73" s="80"/>
      <c r="I73" s="31" t="str">
        <f t="shared" si="2"/>
        <v/>
      </c>
      <c r="J73" s="79"/>
      <c r="K73" s="80"/>
      <c r="L73" s="31" t="str">
        <f t="shared" si="3"/>
        <v/>
      </c>
      <c r="M73" s="41" t="str">
        <f t="shared" si="4"/>
        <v/>
      </c>
      <c r="N73" s="85"/>
    </row>
    <row r="74" spans="1:14" x14ac:dyDescent="0.25">
      <c r="A74" s="82" t="s">
        <v>28</v>
      </c>
      <c r="B74" s="25">
        <f>SUM(M74:M78)</f>
        <v>20000</v>
      </c>
      <c r="C74" s="69">
        <v>1</v>
      </c>
      <c r="D74" s="67" t="s">
        <v>126</v>
      </c>
      <c r="E74" s="68">
        <v>10000</v>
      </c>
      <c r="F74" s="30" t="str">
        <f t="shared" si="5"/>
        <v>×</v>
      </c>
      <c r="G74" s="75">
        <v>1</v>
      </c>
      <c r="H74" s="76" t="s">
        <v>65</v>
      </c>
      <c r="I74" s="30" t="str">
        <f>IF(G74="","","×")</f>
        <v>×</v>
      </c>
      <c r="J74" s="75">
        <v>1</v>
      </c>
      <c r="K74" s="76" t="s">
        <v>32</v>
      </c>
      <c r="L74" s="30" t="str">
        <f>IF(J74="","","＝")</f>
        <v>＝</v>
      </c>
      <c r="M74" s="40">
        <f t="shared" si="4"/>
        <v>10000</v>
      </c>
      <c r="N74" s="83"/>
    </row>
    <row r="75" spans="1:14" x14ac:dyDescent="0.25">
      <c r="A75" s="27"/>
      <c r="B75" s="28"/>
      <c r="C75" s="69">
        <v>2</v>
      </c>
      <c r="D75" s="70" t="s">
        <v>68</v>
      </c>
      <c r="E75" s="71">
        <v>10000</v>
      </c>
      <c r="F75" s="26" t="str">
        <f t="shared" si="5"/>
        <v>×</v>
      </c>
      <c r="G75" s="77">
        <v>1</v>
      </c>
      <c r="H75" s="78" t="s">
        <v>69</v>
      </c>
      <c r="I75" s="26" t="str">
        <f t="shared" si="2"/>
        <v>×</v>
      </c>
      <c r="J75" s="77">
        <v>1</v>
      </c>
      <c r="K75" s="78" t="s">
        <v>60</v>
      </c>
      <c r="L75" s="26" t="str">
        <f t="shared" si="3"/>
        <v>＝</v>
      </c>
      <c r="M75" s="38">
        <f t="shared" si="4"/>
        <v>10000</v>
      </c>
      <c r="N75" s="84"/>
    </row>
    <row r="76" spans="1:14" x14ac:dyDescent="0.25">
      <c r="A76" s="27"/>
      <c r="B76" s="28"/>
      <c r="C76" s="69"/>
      <c r="D76" s="70"/>
      <c r="E76" s="71"/>
      <c r="F76" s="26" t="str">
        <f t="shared" si="5"/>
        <v/>
      </c>
      <c r="G76" s="77"/>
      <c r="H76" s="78"/>
      <c r="I76" s="26" t="str">
        <f t="shared" si="2"/>
        <v/>
      </c>
      <c r="J76" s="77"/>
      <c r="K76" s="78"/>
      <c r="L76" s="26" t="str">
        <f t="shared" si="3"/>
        <v/>
      </c>
      <c r="M76" s="38" t="str">
        <f t="shared" si="4"/>
        <v/>
      </c>
      <c r="N76" s="84"/>
    </row>
    <row r="77" spans="1:14" x14ac:dyDescent="0.25">
      <c r="A77" s="27"/>
      <c r="B77" s="28"/>
      <c r="C77" s="69"/>
      <c r="D77" s="70"/>
      <c r="E77" s="71"/>
      <c r="F77" s="26" t="str">
        <f t="shared" si="5"/>
        <v/>
      </c>
      <c r="G77" s="77"/>
      <c r="H77" s="78"/>
      <c r="I77" s="26" t="str">
        <f t="shared" si="2"/>
        <v/>
      </c>
      <c r="J77" s="77"/>
      <c r="K77" s="78"/>
      <c r="L77" s="26" t="str">
        <f t="shared" si="3"/>
        <v/>
      </c>
      <c r="M77" s="38" t="str">
        <f t="shared" si="4"/>
        <v/>
      </c>
      <c r="N77" s="84"/>
    </row>
    <row r="78" spans="1:14" x14ac:dyDescent="0.25">
      <c r="A78" s="27"/>
      <c r="B78" s="28"/>
      <c r="C78" s="69"/>
      <c r="D78" s="74"/>
      <c r="E78" s="72"/>
      <c r="F78" s="31" t="str">
        <f t="shared" si="5"/>
        <v/>
      </c>
      <c r="G78" s="79"/>
      <c r="H78" s="80"/>
      <c r="I78" s="31" t="str">
        <f t="shared" si="2"/>
        <v/>
      </c>
      <c r="J78" s="79"/>
      <c r="K78" s="80"/>
      <c r="L78" s="31" t="str">
        <f t="shared" si="3"/>
        <v/>
      </c>
      <c r="M78" s="41" t="str">
        <f t="shared" si="4"/>
        <v/>
      </c>
      <c r="N78" s="85"/>
    </row>
    <row r="79" spans="1:14" x14ac:dyDescent="0.25">
      <c r="A79" s="81" t="s">
        <v>71</v>
      </c>
      <c r="B79" s="25">
        <f>SUM(M79:M83)</f>
        <v>100000</v>
      </c>
      <c r="C79" s="66" t="s">
        <v>131</v>
      </c>
      <c r="D79" s="67" t="s">
        <v>127</v>
      </c>
      <c r="E79" s="68">
        <v>100000</v>
      </c>
      <c r="F79" s="30" t="str">
        <f t="shared" si="5"/>
        <v>×</v>
      </c>
      <c r="G79" s="75">
        <v>1</v>
      </c>
      <c r="H79" s="76" t="s">
        <v>65</v>
      </c>
      <c r="I79" s="30" t="str">
        <f>IF(G79="","","×")</f>
        <v>×</v>
      </c>
      <c r="J79" s="75">
        <v>1</v>
      </c>
      <c r="K79" s="76" t="s">
        <v>32</v>
      </c>
      <c r="L79" s="30" t="str">
        <f>IF(J79="","","＝")</f>
        <v>＝</v>
      </c>
      <c r="M79" s="40">
        <f t="shared" si="4"/>
        <v>100000</v>
      </c>
      <c r="N79" s="83"/>
    </row>
    <row r="80" spans="1:14" x14ac:dyDescent="0.25">
      <c r="A80" s="27"/>
      <c r="B80" s="28"/>
      <c r="C80" s="69"/>
      <c r="D80" s="70"/>
      <c r="E80" s="71"/>
      <c r="F80" s="26"/>
      <c r="G80" s="77"/>
      <c r="H80" s="78"/>
      <c r="I80" s="26"/>
      <c r="J80" s="77"/>
      <c r="K80" s="78"/>
      <c r="L80" s="26"/>
      <c r="M80" s="38" t="str">
        <f t="shared" si="4"/>
        <v/>
      </c>
      <c r="N80" s="84"/>
    </row>
    <row r="81" spans="1:14" x14ac:dyDescent="0.25">
      <c r="A81" s="27"/>
      <c r="B81" s="28"/>
      <c r="C81" s="69"/>
      <c r="D81" s="70"/>
      <c r="E81" s="71"/>
      <c r="F81" s="26"/>
      <c r="G81" s="77"/>
      <c r="H81" s="78"/>
      <c r="I81" s="26"/>
      <c r="J81" s="77"/>
      <c r="K81" s="78"/>
      <c r="L81" s="26"/>
      <c r="M81" s="38" t="str">
        <f t="shared" si="4"/>
        <v/>
      </c>
      <c r="N81" s="84"/>
    </row>
    <row r="82" spans="1:14" x14ac:dyDescent="0.25">
      <c r="A82" s="27"/>
      <c r="B82" s="28"/>
      <c r="C82" s="69"/>
      <c r="D82" s="70"/>
      <c r="E82" s="71"/>
      <c r="F82" s="26" t="str">
        <f t="shared" si="5"/>
        <v/>
      </c>
      <c r="G82" s="77"/>
      <c r="H82" s="78"/>
      <c r="I82" s="26" t="str">
        <f t="shared" si="2"/>
        <v/>
      </c>
      <c r="J82" s="77"/>
      <c r="K82" s="78"/>
      <c r="L82" s="26" t="str">
        <f t="shared" si="3"/>
        <v/>
      </c>
      <c r="M82" s="38" t="str">
        <f t="shared" si="4"/>
        <v/>
      </c>
      <c r="N82" s="84"/>
    </row>
    <row r="83" spans="1:14" x14ac:dyDescent="0.25">
      <c r="A83" s="32"/>
      <c r="B83" s="28"/>
      <c r="C83" s="73"/>
      <c r="D83" s="74"/>
      <c r="E83" s="72"/>
      <c r="F83" s="31" t="str">
        <f t="shared" si="5"/>
        <v/>
      </c>
      <c r="G83" s="79"/>
      <c r="H83" s="80"/>
      <c r="I83" s="31" t="str">
        <f t="shared" si="2"/>
        <v/>
      </c>
      <c r="J83" s="79"/>
      <c r="K83" s="80"/>
      <c r="L83" s="31" t="str">
        <f t="shared" si="3"/>
        <v/>
      </c>
      <c r="M83" s="41" t="str">
        <f t="shared" si="4"/>
        <v/>
      </c>
      <c r="N83" s="85"/>
    </row>
    <row r="84" spans="1:14" x14ac:dyDescent="0.25">
      <c r="A84" s="81" t="s">
        <v>29</v>
      </c>
      <c r="B84" s="25">
        <f>SUM(M84:M88)</f>
        <v>18400</v>
      </c>
      <c r="C84" s="66" t="s">
        <v>131</v>
      </c>
      <c r="D84" s="70" t="s">
        <v>53</v>
      </c>
      <c r="E84" s="71">
        <v>92</v>
      </c>
      <c r="F84" s="26" t="str">
        <f t="shared" si="5"/>
        <v>×</v>
      </c>
      <c r="G84" s="77">
        <v>200</v>
      </c>
      <c r="H84" s="78" t="s">
        <v>33</v>
      </c>
      <c r="I84" s="26" t="str">
        <f t="shared" ref="I84:I89" si="6">IF(G84="","","×")</f>
        <v>×</v>
      </c>
      <c r="J84" s="77">
        <v>1</v>
      </c>
      <c r="K84" s="78" t="s">
        <v>2</v>
      </c>
      <c r="L84" s="26" t="str">
        <f t="shared" ref="L84:L89" si="7">IF(J84="","","＝")</f>
        <v>＝</v>
      </c>
      <c r="M84" s="38">
        <f t="shared" si="4"/>
        <v>18400</v>
      </c>
      <c r="N84" s="84"/>
    </row>
    <row r="85" spans="1:14" x14ac:dyDescent="0.25">
      <c r="A85" s="27"/>
      <c r="B85" s="28"/>
      <c r="C85" s="69"/>
      <c r="D85" s="70"/>
      <c r="E85" s="71"/>
      <c r="F85" s="26" t="str">
        <f t="shared" si="5"/>
        <v/>
      </c>
      <c r="G85" s="77"/>
      <c r="H85" s="78"/>
      <c r="I85" s="26" t="str">
        <f t="shared" si="6"/>
        <v/>
      </c>
      <c r="J85" s="77"/>
      <c r="K85" s="78"/>
      <c r="L85" s="26" t="str">
        <f t="shared" si="7"/>
        <v/>
      </c>
      <c r="M85" s="38" t="str">
        <f t="shared" si="4"/>
        <v/>
      </c>
      <c r="N85" s="84"/>
    </row>
    <row r="86" spans="1:14" x14ac:dyDescent="0.25">
      <c r="A86" s="27"/>
      <c r="B86" s="28"/>
      <c r="C86" s="69"/>
      <c r="D86" s="70"/>
      <c r="E86" s="71"/>
      <c r="F86" s="26" t="str">
        <f t="shared" si="5"/>
        <v/>
      </c>
      <c r="G86" s="77"/>
      <c r="H86" s="78"/>
      <c r="I86" s="26" t="str">
        <f t="shared" si="6"/>
        <v/>
      </c>
      <c r="J86" s="77"/>
      <c r="K86" s="78"/>
      <c r="L86" s="26" t="str">
        <f t="shared" si="7"/>
        <v/>
      </c>
      <c r="M86" s="38" t="str">
        <f t="shared" si="4"/>
        <v/>
      </c>
      <c r="N86" s="84"/>
    </row>
    <row r="87" spans="1:14" x14ac:dyDescent="0.25">
      <c r="A87" s="27"/>
      <c r="B87" s="28"/>
      <c r="C87" s="69"/>
      <c r="D87" s="70"/>
      <c r="E87" s="71"/>
      <c r="F87" s="26" t="str">
        <f t="shared" si="5"/>
        <v/>
      </c>
      <c r="G87" s="77"/>
      <c r="H87" s="78"/>
      <c r="I87" s="26" t="str">
        <f t="shared" si="6"/>
        <v/>
      </c>
      <c r="J87" s="77"/>
      <c r="K87" s="78"/>
      <c r="L87" s="26" t="str">
        <f t="shared" si="7"/>
        <v/>
      </c>
      <c r="M87" s="38" t="str">
        <f t="shared" si="4"/>
        <v/>
      </c>
      <c r="N87" s="84"/>
    </row>
    <row r="88" spans="1:14" x14ac:dyDescent="0.25">
      <c r="A88" s="32"/>
      <c r="B88" s="28"/>
      <c r="C88" s="73"/>
      <c r="D88" s="70"/>
      <c r="E88" s="71"/>
      <c r="F88" s="26" t="str">
        <f t="shared" si="5"/>
        <v/>
      </c>
      <c r="G88" s="77"/>
      <c r="H88" s="78"/>
      <c r="I88" s="26" t="str">
        <f t="shared" si="6"/>
        <v/>
      </c>
      <c r="J88" s="77"/>
      <c r="K88" s="78"/>
      <c r="L88" s="26" t="str">
        <f t="shared" si="7"/>
        <v/>
      </c>
      <c r="M88" s="38" t="str">
        <f t="shared" si="4"/>
        <v/>
      </c>
      <c r="N88" s="84"/>
    </row>
    <row r="89" spans="1:14" x14ac:dyDescent="0.25">
      <c r="A89" s="81" t="s">
        <v>13</v>
      </c>
      <c r="B89" s="25">
        <f>SUM(M89:M93)</f>
        <v>10000</v>
      </c>
      <c r="C89" s="66" t="s">
        <v>131</v>
      </c>
      <c r="D89" s="67" t="s">
        <v>67</v>
      </c>
      <c r="E89" s="68">
        <v>10000</v>
      </c>
      <c r="F89" s="30" t="str">
        <f t="shared" si="5"/>
        <v>×</v>
      </c>
      <c r="G89" s="75">
        <v>1</v>
      </c>
      <c r="H89" s="76" t="s">
        <v>65</v>
      </c>
      <c r="I89" s="30" t="str">
        <f t="shared" si="6"/>
        <v>×</v>
      </c>
      <c r="J89" s="75">
        <v>1</v>
      </c>
      <c r="K89" s="76" t="s">
        <v>2</v>
      </c>
      <c r="L89" s="30" t="str">
        <f t="shared" si="7"/>
        <v>＝</v>
      </c>
      <c r="M89" s="40">
        <f t="shared" si="4"/>
        <v>10000</v>
      </c>
      <c r="N89" s="83"/>
    </row>
    <row r="90" spans="1:14" x14ac:dyDescent="0.25">
      <c r="A90" s="27"/>
      <c r="B90" s="28"/>
      <c r="C90" s="69"/>
      <c r="D90" s="70"/>
      <c r="E90" s="71"/>
      <c r="F90" s="26" t="str">
        <f t="shared" si="5"/>
        <v/>
      </c>
      <c r="G90" s="77"/>
      <c r="H90" s="78"/>
      <c r="I90" s="26" t="str">
        <f t="shared" si="2"/>
        <v/>
      </c>
      <c r="J90" s="77"/>
      <c r="K90" s="78"/>
      <c r="L90" s="26" t="str">
        <f t="shared" si="3"/>
        <v/>
      </c>
      <c r="M90" s="38" t="str">
        <f t="shared" si="4"/>
        <v/>
      </c>
      <c r="N90" s="84"/>
    </row>
    <row r="91" spans="1:14" x14ac:dyDescent="0.25">
      <c r="A91" s="27"/>
      <c r="B91" s="28"/>
      <c r="C91" s="69"/>
      <c r="D91" s="70"/>
      <c r="E91" s="71"/>
      <c r="F91" s="26" t="str">
        <f t="shared" si="5"/>
        <v/>
      </c>
      <c r="G91" s="77"/>
      <c r="H91" s="78"/>
      <c r="I91" s="26" t="str">
        <f t="shared" si="2"/>
        <v/>
      </c>
      <c r="J91" s="77"/>
      <c r="K91" s="78"/>
      <c r="L91" s="26" t="str">
        <f t="shared" si="3"/>
        <v/>
      </c>
      <c r="M91" s="38" t="str">
        <f t="shared" si="4"/>
        <v/>
      </c>
      <c r="N91" s="84"/>
    </row>
    <row r="92" spans="1:14" x14ac:dyDescent="0.25">
      <c r="A92" s="27"/>
      <c r="B92" s="28"/>
      <c r="C92" s="69"/>
      <c r="D92" s="70"/>
      <c r="E92" s="71"/>
      <c r="F92" s="26" t="str">
        <f t="shared" si="5"/>
        <v/>
      </c>
      <c r="G92" s="77"/>
      <c r="H92" s="78"/>
      <c r="I92" s="26" t="str">
        <f t="shared" si="2"/>
        <v/>
      </c>
      <c r="J92" s="77"/>
      <c r="K92" s="78"/>
      <c r="L92" s="26" t="str">
        <f t="shared" si="3"/>
        <v/>
      </c>
      <c r="M92" s="38" t="str">
        <f t="shared" si="4"/>
        <v/>
      </c>
      <c r="N92" s="84"/>
    </row>
    <row r="93" spans="1:14" x14ac:dyDescent="0.25">
      <c r="A93" s="32"/>
      <c r="B93" s="28"/>
      <c r="C93" s="73"/>
      <c r="D93" s="74"/>
      <c r="E93" s="72"/>
      <c r="F93" s="31" t="str">
        <f t="shared" si="5"/>
        <v/>
      </c>
      <c r="G93" s="79"/>
      <c r="H93" s="80"/>
      <c r="I93" s="31" t="str">
        <f t="shared" si="2"/>
        <v/>
      </c>
      <c r="J93" s="79"/>
      <c r="K93" s="80"/>
      <c r="L93" s="31" t="str">
        <f t="shared" si="3"/>
        <v/>
      </c>
      <c r="M93" s="41" t="str">
        <f t="shared" si="4"/>
        <v/>
      </c>
      <c r="N93" s="85"/>
    </row>
    <row r="94" spans="1:14" ht="54" customHeight="1" x14ac:dyDescent="0.25">
      <c r="A94" s="81" t="s">
        <v>35</v>
      </c>
      <c r="B94" s="25">
        <f>SUM(M94:M98)</f>
        <v>510000</v>
      </c>
      <c r="C94" s="66" t="s">
        <v>131</v>
      </c>
      <c r="D94" s="67" t="s">
        <v>112</v>
      </c>
      <c r="E94" s="68">
        <v>300000</v>
      </c>
      <c r="F94" s="30" t="str">
        <f t="shared" si="5"/>
        <v>×</v>
      </c>
      <c r="G94" s="75">
        <v>12</v>
      </c>
      <c r="H94" s="76" t="s">
        <v>110</v>
      </c>
      <c r="I94" s="30" t="str">
        <f>IF(G94="","","×")</f>
        <v>×</v>
      </c>
      <c r="J94" s="75">
        <v>0.1</v>
      </c>
      <c r="K94" s="76" t="s">
        <v>72</v>
      </c>
      <c r="L94" s="30" t="str">
        <f>IF(J94="","","＝")</f>
        <v>＝</v>
      </c>
      <c r="M94" s="40">
        <f t="shared" si="4"/>
        <v>360000</v>
      </c>
      <c r="N94" s="83" t="s">
        <v>111</v>
      </c>
    </row>
    <row r="95" spans="1:14" ht="24" x14ac:dyDescent="0.25">
      <c r="A95" s="27"/>
      <c r="B95" s="28"/>
      <c r="C95" s="69">
        <v>2</v>
      </c>
      <c r="D95" s="70" t="s">
        <v>109</v>
      </c>
      <c r="E95" s="71">
        <v>300000</v>
      </c>
      <c r="F95" s="26" t="str">
        <f t="shared" si="5"/>
        <v>×</v>
      </c>
      <c r="G95" s="77">
        <v>1</v>
      </c>
      <c r="H95" s="78" t="s">
        <v>110</v>
      </c>
      <c r="I95" s="26" t="str">
        <f t="shared" si="2"/>
        <v>×</v>
      </c>
      <c r="J95" s="77">
        <v>0.5</v>
      </c>
      <c r="K95" s="78" t="s">
        <v>72</v>
      </c>
      <c r="L95" s="26" t="str">
        <f t="shared" si="3"/>
        <v>＝</v>
      </c>
      <c r="M95" s="38">
        <f t="shared" si="4"/>
        <v>150000</v>
      </c>
      <c r="N95" s="84" t="s">
        <v>108</v>
      </c>
    </row>
    <row r="96" spans="1:14" x14ac:dyDescent="0.25">
      <c r="A96" s="27"/>
      <c r="B96" s="28"/>
      <c r="C96" s="69"/>
      <c r="D96" s="70"/>
      <c r="E96" s="71"/>
      <c r="F96" s="26" t="str">
        <f t="shared" si="5"/>
        <v/>
      </c>
      <c r="G96" s="77"/>
      <c r="H96" s="78"/>
      <c r="I96" s="26" t="str">
        <f t="shared" si="2"/>
        <v/>
      </c>
      <c r="J96" s="77"/>
      <c r="K96" s="78"/>
      <c r="L96" s="26" t="str">
        <f t="shared" si="3"/>
        <v/>
      </c>
      <c r="M96" s="38" t="str">
        <f t="shared" si="4"/>
        <v/>
      </c>
      <c r="N96" s="86"/>
    </row>
    <row r="97" spans="1:14" x14ac:dyDescent="0.25">
      <c r="A97" s="27"/>
      <c r="B97" s="28"/>
      <c r="C97" s="69"/>
      <c r="D97" s="70"/>
      <c r="E97" s="71"/>
      <c r="F97" s="26" t="str">
        <f t="shared" si="5"/>
        <v/>
      </c>
      <c r="G97" s="77"/>
      <c r="H97" s="78"/>
      <c r="I97" s="26" t="str">
        <f t="shared" si="2"/>
        <v/>
      </c>
      <c r="J97" s="77"/>
      <c r="K97" s="78"/>
      <c r="L97" s="26" t="str">
        <f t="shared" si="3"/>
        <v/>
      </c>
      <c r="M97" s="38" t="str">
        <f t="shared" si="4"/>
        <v/>
      </c>
      <c r="N97" s="86"/>
    </row>
    <row r="98" spans="1:14" ht="11.95" customHeight="1" x14ac:dyDescent="0.25">
      <c r="A98" s="32"/>
      <c r="B98" s="28"/>
      <c r="C98" s="73"/>
      <c r="D98" s="74"/>
      <c r="E98" s="72"/>
      <c r="F98" s="31" t="str">
        <f t="shared" si="5"/>
        <v/>
      </c>
      <c r="G98" s="79"/>
      <c r="H98" s="80"/>
      <c r="I98" s="31" t="str">
        <f t="shared" si="2"/>
        <v/>
      </c>
      <c r="J98" s="79"/>
      <c r="K98" s="80"/>
      <c r="L98" s="31" t="str">
        <f t="shared" si="3"/>
        <v/>
      </c>
      <c r="M98" s="41" t="str">
        <f t="shared" si="4"/>
        <v/>
      </c>
      <c r="N98" s="85"/>
    </row>
    <row r="99" spans="1:14" x14ac:dyDescent="0.25">
      <c r="A99" s="208" t="s">
        <v>18</v>
      </c>
      <c r="B99" s="208"/>
      <c r="C99" s="209"/>
      <c r="D99" s="209"/>
      <c r="E99" s="209"/>
      <c r="F99" s="209"/>
      <c r="G99" s="209"/>
      <c r="H99" s="209"/>
      <c r="I99" s="209"/>
      <c r="J99" s="209"/>
      <c r="K99" s="209"/>
      <c r="L99" s="209"/>
      <c r="M99" s="29">
        <f>IF(SUM(M43:M98)=SUM(B43:B98),SUM(M43:M98),"ERROR：費目合計と小計が一致していません")</f>
        <v>2363400</v>
      </c>
      <c r="N99" s="42" t="s">
        <v>20</v>
      </c>
    </row>
    <row r="100" spans="1:14" ht="13.05" customHeight="1" x14ac:dyDescent="0.25">
      <c r="A100" s="34"/>
      <c r="B100" s="185" t="s">
        <v>25</v>
      </c>
      <c r="C100" s="185"/>
      <c r="D100" s="185"/>
      <c r="E100" s="185"/>
      <c r="F100" s="185"/>
      <c r="G100" s="185"/>
      <c r="H100" s="185"/>
      <c r="I100" s="185"/>
      <c r="J100" s="185"/>
      <c r="K100" s="185"/>
      <c r="L100" s="186"/>
      <c r="M100" s="33">
        <f>M101-M99</f>
        <v>-3400</v>
      </c>
      <c r="N100" s="8" t="s">
        <v>20</v>
      </c>
    </row>
    <row r="101" spans="1:14" ht="13.05" customHeight="1" x14ac:dyDescent="0.25">
      <c r="A101" s="190" t="s">
        <v>21</v>
      </c>
      <c r="B101" s="191"/>
      <c r="C101" s="191"/>
      <c r="D101" s="191"/>
      <c r="E101" s="191"/>
      <c r="F101" s="191"/>
      <c r="G101" s="191"/>
      <c r="H101" s="191"/>
      <c r="I101" s="191"/>
      <c r="J101" s="191"/>
      <c r="K101" s="191"/>
      <c r="L101" s="192"/>
      <c r="M101" s="35">
        <f>ROUNDDOWN(M99,-4)</f>
        <v>2360000</v>
      </c>
      <c r="N101" s="9" t="s">
        <v>20</v>
      </c>
    </row>
    <row r="103" spans="1:14" ht="18.75" x14ac:dyDescent="0.25">
      <c r="A103" s="22" t="s">
        <v>57</v>
      </c>
      <c r="B103" s="19"/>
      <c r="C103" s="19"/>
      <c r="D103" s="19"/>
      <c r="E103" s="19"/>
      <c r="F103" s="23"/>
      <c r="G103" s="19"/>
      <c r="H103" s="19"/>
      <c r="I103" s="19"/>
      <c r="J103" s="19"/>
      <c r="K103" s="19"/>
      <c r="L103" s="23"/>
    </row>
    <row r="104" spans="1:14" ht="108.7" customHeight="1" x14ac:dyDescent="0.25">
      <c r="A104" s="20" t="s">
        <v>97</v>
      </c>
      <c r="B104" s="20" t="s">
        <v>96</v>
      </c>
      <c r="C104" s="20" t="s">
        <v>102</v>
      </c>
      <c r="D104" s="178" t="s">
        <v>37</v>
      </c>
      <c r="E104" s="178"/>
      <c r="F104" s="178"/>
      <c r="G104" s="178" t="s">
        <v>38</v>
      </c>
      <c r="H104" s="178"/>
      <c r="I104" s="178"/>
      <c r="J104" s="178"/>
      <c r="K104" s="178"/>
      <c r="L104" s="178"/>
      <c r="M104" s="178"/>
      <c r="N104" s="178"/>
    </row>
    <row r="105" spans="1:14" ht="22.05" customHeight="1" x14ac:dyDescent="0.25">
      <c r="A105" s="87">
        <v>43210</v>
      </c>
      <c r="B105" s="88" t="s">
        <v>134</v>
      </c>
      <c r="C105" s="89">
        <v>1</v>
      </c>
      <c r="D105" s="180" t="s">
        <v>135</v>
      </c>
      <c r="E105" s="181"/>
      <c r="F105" s="182"/>
      <c r="G105" s="177" t="s">
        <v>136</v>
      </c>
      <c r="H105" s="177"/>
      <c r="I105" s="177"/>
      <c r="J105" s="177"/>
      <c r="K105" s="177"/>
      <c r="L105" s="177"/>
      <c r="M105" s="177"/>
      <c r="N105" s="177"/>
    </row>
    <row r="106" spans="1:14" ht="22.05" customHeight="1" x14ac:dyDescent="0.25">
      <c r="A106" s="87">
        <v>43310</v>
      </c>
      <c r="B106" s="88" t="s">
        <v>134</v>
      </c>
      <c r="C106" s="89">
        <v>2</v>
      </c>
      <c r="D106" s="179" t="s">
        <v>137</v>
      </c>
      <c r="E106" s="179"/>
      <c r="F106" s="179"/>
      <c r="G106" s="177"/>
      <c r="H106" s="177"/>
      <c r="I106" s="177"/>
      <c r="J106" s="177"/>
      <c r="K106" s="177"/>
      <c r="L106" s="177"/>
      <c r="M106" s="177"/>
      <c r="N106" s="177"/>
    </row>
    <row r="107" spans="1:14" ht="22.05" customHeight="1" x14ac:dyDescent="0.25">
      <c r="A107" s="87">
        <v>43281</v>
      </c>
      <c r="B107" s="88" t="s">
        <v>134</v>
      </c>
      <c r="C107" s="89">
        <v>3</v>
      </c>
      <c r="D107" s="172" t="s">
        <v>138</v>
      </c>
      <c r="E107" s="172"/>
      <c r="F107" s="172"/>
      <c r="G107" s="177"/>
      <c r="H107" s="177"/>
      <c r="I107" s="177"/>
      <c r="J107" s="177"/>
      <c r="K107" s="177"/>
      <c r="L107" s="177"/>
      <c r="M107" s="177"/>
      <c r="N107" s="177"/>
    </row>
    <row r="108" spans="1:14" ht="22.05" customHeight="1" x14ac:dyDescent="0.25">
      <c r="A108" s="87"/>
      <c r="B108" s="88"/>
      <c r="C108" s="89"/>
      <c r="D108" s="172"/>
      <c r="E108" s="172"/>
      <c r="F108" s="172"/>
      <c r="G108" s="177"/>
      <c r="H108" s="177"/>
      <c r="I108" s="177"/>
      <c r="J108" s="177"/>
      <c r="K108" s="177"/>
      <c r="L108" s="177"/>
      <c r="M108" s="177"/>
      <c r="N108" s="177"/>
    </row>
    <row r="109" spans="1:14" ht="22.05" customHeight="1" x14ac:dyDescent="0.25">
      <c r="A109" s="87"/>
      <c r="B109" s="88"/>
      <c r="C109" s="89"/>
      <c r="D109" s="172"/>
      <c r="E109" s="172"/>
      <c r="F109" s="172"/>
      <c r="G109" s="177"/>
      <c r="H109" s="177"/>
      <c r="I109" s="177"/>
      <c r="J109" s="177"/>
      <c r="K109" s="177"/>
      <c r="L109" s="177"/>
      <c r="M109" s="177"/>
      <c r="N109" s="177"/>
    </row>
    <row r="110" spans="1:14" ht="22.05" customHeight="1" x14ac:dyDescent="0.25">
      <c r="A110" s="87"/>
      <c r="B110" s="88"/>
      <c r="C110" s="89"/>
      <c r="D110" s="172"/>
      <c r="E110" s="172"/>
      <c r="F110" s="172"/>
      <c r="G110" s="177"/>
      <c r="H110" s="177"/>
      <c r="I110" s="177"/>
      <c r="J110" s="177"/>
      <c r="K110" s="177"/>
      <c r="L110" s="177"/>
      <c r="M110" s="177"/>
      <c r="N110" s="177"/>
    </row>
    <row r="111" spans="1:14" ht="22.05" customHeight="1" x14ac:dyDescent="0.25">
      <c r="A111" s="87"/>
      <c r="B111" s="88"/>
      <c r="C111" s="89"/>
      <c r="D111" s="172"/>
      <c r="E111" s="172"/>
      <c r="F111" s="172"/>
      <c r="G111" s="177"/>
      <c r="H111" s="177"/>
      <c r="I111" s="177"/>
      <c r="J111" s="177"/>
      <c r="K111" s="177"/>
      <c r="L111" s="177"/>
      <c r="M111" s="177"/>
      <c r="N111" s="177"/>
    </row>
    <row r="112" spans="1:14" ht="22.05" customHeight="1" x14ac:dyDescent="0.25">
      <c r="A112" s="87"/>
      <c r="B112" s="88"/>
      <c r="C112" s="89"/>
      <c r="D112" s="172"/>
      <c r="E112" s="172"/>
      <c r="F112" s="172"/>
      <c r="G112" s="177"/>
      <c r="H112" s="177"/>
      <c r="I112" s="177"/>
      <c r="J112" s="177"/>
      <c r="K112" s="177"/>
      <c r="L112" s="177"/>
      <c r="M112" s="177"/>
      <c r="N112" s="177"/>
    </row>
    <row r="113" spans="1:14" ht="22.05" customHeight="1" x14ac:dyDescent="0.25">
      <c r="A113" s="87"/>
      <c r="B113" s="88"/>
      <c r="C113" s="89"/>
      <c r="D113" s="172"/>
      <c r="E113" s="172"/>
      <c r="F113" s="172"/>
      <c r="G113" s="177"/>
      <c r="H113" s="177"/>
      <c r="I113" s="177"/>
      <c r="J113" s="177"/>
      <c r="K113" s="177"/>
      <c r="L113" s="177"/>
      <c r="M113" s="177"/>
      <c r="N113" s="177"/>
    </row>
    <row r="114" spans="1:14" ht="22.05" customHeight="1" x14ac:dyDescent="0.25">
      <c r="A114" s="87"/>
      <c r="B114" s="88"/>
      <c r="C114" s="89"/>
      <c r="D114" s="172"/>
      <c r="E114" s="172"/>
      <c r="F114" s="172"/>
      <c r="G114" s="177"/>
      <c r="H114" s="177"/>
      <c r="I114" s="177"/>
      <c r="J114" s="177"/>
      <c r="K114" s="177"/>
      <c r="L114" s="177"/>
      <c r="M114" s="177"/>
      <c r="N114" s="177"/>
    </row>
    <row r="115" spans="1:14" ht="22.05" customHeight="1" x14ac:dyDescent="0.25">
      <c r="A115" s="87"/>
      <c r="B115" s="88"/>
      <c r="C115" s="89"/>
      <c r="D115" s="172"/>
      <c r="E115" s="172"/>
      <c r="F115" s="172"/>
      <c r="G115" s="177"/>
      <c r="H115" s="177"/>
      <c r="I115" s="177"/>
      <c r="J115" s="177"/>
      <c r="K115" s="177"/>
      <c r="L115" s="177"/>
      <c r="M115" s="177"/>
      <c r="N115" s="177"/>
    </row>
    <row r="116" spans="1:14" ht="22.05" customHeight="1" x14ac:dyDescent="0.25">
      <c r="A116" s="87"/>
      <c r="B116" s="88"/>
      <c r="C116" s="89"/>
      <c r="D116" s="172"/>
      <c r="E116" s="172"/>
      <c r="F116" s="172"/>
      <c r="G116" s="177"/>
      <c r="H116" s="177"/>
      <c r="I116" s="177"/>
      <c r="J116" s="177"/>
      <c r="K116" s="177"/>
      <c r="L116" s="177"/>
      <c r="M116" s="177"/>
      <c r="N116" s="177"/>
    </row>
    <row r="117" spans="1:14" ht="22.05" customHeight="1" x14ac:dyDescent="0.25">
      <c r="A117" s="87"/>
      <c r="B117" s="88"/>
      <c r="C117" s="89"/>
      <c r="D117" s="172"/>
      <c r="E117" s="172"/>
      <c r="F117" s="172"/>
      <c r="G117" s="177"/>
      <c r="H117" s="177"/>
      <c r="I117" s="177"/>
      <c r="J117" s="177"/>
      <c r="K117" s="177"/>
      <c r="L117" s="177"/>
      <c r="M117" s="177"/>
      <c r="N117" s="177"/>
    </row>
    <row r="118" spans="1:14" ht="22.05" customHeight="1" x14ac:dyDescent="0.25">
      <c r="A118" s="87"/>
      <c r="B118" s="88"/>
      <c r="C118" s="89"/>
      <c r="D118" s="172"/>
      <c r="E118" s="172"/>
      <c r="F118" s="172"/>
      <c r="G118" s="177"/>
      <c r="H118" s="177"/>
      <c r="I118" s="177"/>
      <c r="J118" s="177"/>
      <c r="K118" s="177"/>
      <c r="L118" s="177"/>
      <c r="M118" s="177"/>
      <c r="N118" s="177"/>
    </row>
  </sheetData>
  <sheetProtection password="A9FE" sheet="1" objects="1" scenarios="1" selectLockedCells="1"/>
  <mergeCells count="104">
    <mergeCell ref="B1:N1"/>
    <mergeCell ref="A5:C5"/>
    <mergeCell ref="A4:C4"/>
    <mergeCell ref="A99:L99"/>
    <mergeCell ref="A24:C24"/>
    <mergeCell ref="A25:C25"/>
    <mergeCell ref="B32:E32"/>
    <mergeCell ref="B39:E39"/>
    <mergeCell ref="D5:N5"/>
    <mergeCell ref="E12:N12"/>
    <mergeCell ref="E26:F26"/>
    <mergeCell ref="A27:C27"/>
    <mergeCell ref="E27:F27"/>
    <mergeCell ref="A28:C28"/>
    <mergeCell ref="B2:N2"/>
    <mergeCell ref="D4:N4"/>
    <mergeCell ref="B10:C10"/>
    <mergeCell ref="E10:N10"/>
    <mergeCell ref="E14:N14"/>
    <mergeCell ref="E11:N11"/>
    <mergeCell ref="E25:K25"/>
    <mergeCell ref="E28:F28"/>
    <mergeCell ref="B33:E33"/>
    <mergeCell ref="B37:E37"/>
    <mergeCell ref="B13:C13"/>
    <mergeCell ref="B19:C19"/>
    <mergeCell ref="E15:N15"/>
    <mergeCell ref="E16:N16"/>
    <mergeCell ref="E17:N17"/>
    <mergeCell ref="E19:N19"/>
    <mergeCell ref="E13:N13"/>
    <mergeCell ref="B11:C11"/>
    <mergeCell ref="B15:C15"/>
    <mergeCell ref="B16:C16"/>
    <mergeCell ref="B12:C12"/>
    <mergeCell ref="B17:C17"/>
    <mergeCell ref="B18:C18"/>
    <mergeCell ref="B20:C20"/>
    <mergeCell ref="B21:C21"/>
    <mergeCell ref="A30:E30"/>
    <mergeCell ref="E21:N21"/>
    <mergeCell ref="B14:C14"/>
    <mergeCell ref="E20:N20"/>
    <mergeCell ref="B100:L100"/>
    <mergeCell ref="D41:N41"/>
    <mergeCell ref="A101:L101"/>
    <mergeCell ref="E18:N18"/>
    <mergeCell ref="B34:E34"/>
    <mergeCell ref="B31:E31"/>
    <mergeCell ref="F32:H32"/>
    <mergeCell ref="A26:C26"/>
    <mergeCell ref="B41:B42"/>
    <mergeCell ref="A41:A42"/>
    <mergeCell ref="C41:C42"/>
    <mergeCell ref="I33:K33"/>
    <mergeCell ref="I34:K34"/>
    <mergeCell ref="I37:K37"/>
    <mergeCell ref="I36:K36"/>
    <mergeCell ref="I39:K39"/>
    <mergeCell ref="F30:H31"/>
    <mergeCell ref="I38:K38"/>
    <mergeCell ref="G118:N118"/>
    <mergeCell ref="D104:F104"/>
    <mergeCell ref="D106:F106"/>
    <mergeCell ref="D107:F107"/>
    <mergeCell ref="D108:F108"/>
    <mergeCell ref="D109:F109"/>
    <mergeCell ref="D110:F110"/>
    <mergeCell ref="D111:F111"/>
    <mergeCell ref="G112:N112"/>
    <mergeCell ref="G113:N113"/>
    <mergeCell ref="G114:N114"/>
    <mergeCell ref="G115:N115"/>
    <mergeCell ref="G116:N116"/>
    <mergeCell ref="G117:N117"/>
    <mergeCell ref="G106:N106"/>
    <mergeCell ref="G107:N107"/>
    <mergeCell ref="G108:N108"/>
    <mergeCell ref="G109:N109"/>
    <mergeCell ref="G110:N110"/>
    <mergeCell ref="G111:N111"/>
    <mergeCell ref="G105:N105"/>
    <mergeCell ref="G104:N104"/>
    <mergeCell ref="D118:F118"/>
    <mergeCell ref="D105:F105"/>
    <mergeCell ref="D115:F115"/>
    <mergeCell ref="D116:F116"/>
    <mergeCell ref="D117:F117"/>
    <mergeCell ref="B38:E38"/>
    <mergeCell ref="F33:H33"/>
    <mergeCell ref="F34:H34"/>
    <mergeCell ref="F37:H37"/>
    <mergeCell ref="B35:E35"/>
    <mergeCell ref="B36:E36"/>
    <mergeCell ref="F38:H38"/>
    <mergeCell ref="I30:K31"/>
    <mergeCell ref="F39:H39"/>
    <mergeCell ref="I32:K32"/>
    <mergeCell ref="F35:H35"/>
    <mergeCell ref="I35:K35"/>
    <mergeCell ref="F36:H36"/>
    <mergeCell ref="D112:F112"/>
    <mergeCell ref="D113:F113"/>
    <mergeCell ref="D114:F114"/>
  </mergeCells>
  <phoneticPr fontId="2"/>
  <pageMargins left="0.23622047244094491" right="0.23622047244094491" top="0.35" bottom="0.16" header="0.16" footer="0.16"/>
  <pageSetup paperSize="9" scale="81" fitToWidth="0" fitToHeight="0" orientation="portrait" r:id="rId1"/>
  <headerFooter>
    <oddHeader>&amp;R印刷日：&amp;D</oddHeader>
  </headerFooter>
  <rowBreaks count="2" manualBreakCount="2">
    <brk id="22" max="13" man="1"/>
    <brk id="101"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48"/>
  <sheetViews>
    <sheetView tabSelected="1" zoomScale="94" zoomScaleNormal="101" zoomScaleSheetLayoutView="55" workbookViewId="0">
      <selection activeCell="E19" sqref="E19:N19"/>
    </sheetView>
  </sheetViews>
  <sheetFormatPr defaultColWidth="9" defaultRowHeight="12" x14ac:dyDescent="0.25"/>
  <cols>
    <col min="1" max="1" width="14.06640625" style="91" customWidth="1"/>
    <col min="2" max="2" width="10.06640625" style="91" customWidth="1"/>
    <col min="3" max="3" width="5.46484375" style="91" customWidth="1"/>
    <col min="4" max="4" width="21.46484375" style="91" customWidth="1"/>
    <col min="5" max="5" width="8.33203125" style="91" customWidth="1"/>
    <col min="6" max="6" width="2.46484375" style="92" customWidth="1"/>
    <col min="7" max="7" width="6.46484375" style="91" customWidth="1"/>
    <col min="8" max="8" width="6" style="91" customWidth="1"/>
    <col min="9" max="9" width="2.46484375" style="91" customWidth="1"/>
    <col min="10" max="10" width="6.46484375" style="91" customWidth="1"/>
    <col min="11" max="11" width="6" style="91" customWidth="1"/>
    <col min="12" max="12" width="2.46484375" style="92" customWidth="1"/>
    <col min="13" max="13" width="10.9296875" style="91" customWidth="1"/>
    <col min="14" max="14" width="21.9296875" style="91" customWidth="1"/>
    <col min="15" max="15" width="9" style="91" customWidth="1"/>
    <col min="16" max="24" width="9" style="91" hidden="1" customWidth="1"/>
    <col min="25" max="30" width="9" style="91" customWidth="1"/>
    <col min="31" max="16384" width="9" style="91"/>
  </cols>
  <sheetData>
    <row r="1" spans="1:24" ht="20.2" customHeight="1" x14ac:dyDescent="0.25">
      <c r="A1" s="90" t="s">
        <v>39</v>
      </c>
      <c r="B1" s="262" t="s">
        <v>168</v>
      </c>
      <c r="C1" s="262"/>
      <c r="D1" s="262"/>
      <c r="E1" s="262"/>
      <c r="F1" s="262"/>
      <c r="G1" s="262"/>
      <c r="H1" s="262"/>
      <c r="I1" s="262"/>
      <c r="J1" s="262"/>
      <c r="K1" s="262"/>
      <c r="L1" s="262"/>
      <c r="M1" s="262"/>
      <c r="N1" s="262"/>
      <c r="P1" s="91" t="s">
        <v>83</v>
      </c>
      <c r="Q1" s="91" t="s">
        <v>84</v>
      </c>
      <c r="R1" s="91" t="s">
        <v>85</v>
      </c>
      <c r="S1" s="91" t="s">
        <v>86</v>
      </c>
      <c r="T1" s="91" t="s">
        <v>87</v>
      </c>
      <c r="U1" s="91" t="s">
        <v>88</v>
      </c>
      <c r="V1" s="91" t="s">
        <v>94</v>
      </c>
      <c r="W1" s="91" t="s">
        <v>82</v>
      </c>
      <c r="X1" s="91" t="s">
        <v>89</v>
      </c>
    </row>
    <row r="2" spans="1:24" ht="20.2" customHeight="1" x14ac:dyDescent="0.25">
      <c r="A2" s="90" t="s">
        <v>40</v>
      </c>
      <c r="B2" s="262" t="s">
        <v>169</v>
      </c>
      <c r="C2" s="262"/>
      <c r="D2" s="262"/>
      <c r="E2" s="262"/>
      <c r="F2" s="262"/>
      <c r="G2" s="262"/>
      <c r="H2" s="262"/>
      <c r="I2" s="262"/>
      <c r="J2" s="262"/>
      <c r="K2" s="262"/>
      <c r="L2" s="262"/>
      <c r="M2" s="262"/>
      <c r="N2" s="262"/>
      <c r="P2" s="91" t="s">
        <v>83</v>
      </c>
      <c r="Q2" s="91" t="s">
        <v>84</v>
      </c>
      <c r="R2" s="91" t="s">
        <v>85</v>
      </c>
      <c r="S2" s="91" t="s">
        <v>86</v>
      </c>
      <c r="T2" s="91" t="s">
        <v>87</v>
      </c>
      <c r="U2" s="91" t="s">
        <v>76</v>
      </c>
      <c r="V2" s="91" t="s">
        <v>78</v>
      </c>
      <c r="W2" s="91" t="s">
        <v>79</v>
      </c>
      <c r="X2" s="91" t="s">
        <v>81</v>
      </c>
    </row>
    <row r="3" spans="1:24" x14ac:dyDescent="0.25">
      <c r="U3" s="91" t="s">
        <v>77</v>
      </c>
      <c r="V3" s="91" t="s">
        <v>95</v>
      </c>
      <c r="W3" s="91" t="s">
        <v>80</v>
      </c>
      <c r="X3" s="91" t="s">
        <v>90</v>
      </c>
    </row>
    <row r="4" spans="1:24" ht="36.700000000000003" customHeight="1" x14ac:dyDescent="0.25">
      <c r="A4" s="263" t="s">
        <v>166</v>
      </c>
      <c r="B4" s="264"/>
      <c r="C4" s="265"/>
      <c r="D4" s="266" t="s">
        <v>82</v>
      </c>
      <c r="E4" s="266"/>
      <c r="F4" s="266"/>
      <c r="G4" s="266"/>
      <c r="H4" s="266"/>
      <c r="I4" s="266"/>
      <c r="J4" s="266"/>
      <c r="K4" s="266"/>
      <c r="L4" s="266"/>
      <c r="M4" s="266"/>
      <c r="N4" s="266"/>
      <c r="U4" s="91" t="s">
        <v>133</v>
      </c>
      <c r="V4" s="91" t="s">
        <v>91</v>
      </c>
      <c r="W4" s="91" t="s">
        <v>92</v>
      </c>
      <c r="X4" s="91" t="s">
        <v>93</v>
      </c>
    </row>
    <row r="5" spans="1:24" ht="36.700000000000003" customHeight="1" x14ac:dyDescent="0.25">
      <c r="A5" s="263" t="s">
        <v>167</v>
      </c>
      <c r="B5" s="264"/>
      <c r="C5" s="265"/>
      <c r="D5" s="266" t="s">
        <v>92</v>
      </c>
      <c r="E5" s="266"/>
      <c r="F5" s="266"/>
      <c r="G5" s="266"/>
      <c r="H5" s="266"/>
      <c r="I5" s="266"/>
      <c r="J5" s="266"/>
      <c r="K5" s="266"/>
      <c r="L5" s="266"/>
      <c r="M5" s="266"/>
      <c r="N5" s="266"/>
    </row>
    <row r="8" spans="1:24" ht="78" customHeight="1" x14ac:dyDescent="0.25"/>
    <row r="9" spans="1:24" ht="18.75" x14ac:dyDescent="0.25">
      <c r="A9" s="93" t="s">
        <v>55</v>
      </c>
      <c r="B9" s="94"/>
      <c r="C9" s="94"/>
      <c r="D9" s="94"/>
      <c r="E9" s="94"/>
    </row>
    <row r="10" spans="1:24" ht="24.75" customHeight="1" x14ac:dyDescent="0.25">
      <c r="A10" s="95" t="s">
        <v>41</v>
      </c>
      <c r="B10" s="275" t="s">
        <v>42</v>
      </c>
      <c r="C10" s="276"/>
      <c r="D10" s="96" t="s">
        <v>98</v>
      </c>
      <c r="E10" s="261" t="s">
        <v>43</v>
      </c>
      <c r="F10" s="261"/>
      <c r="G10" s="261"/>
      <c r="H10" s="261"/>
      <c r="I10" s="261"/>
      <c r="J10" s="261"/>
      <c r="K10" s="261"/>
      <c r="L10" s="261"/>
      <c r="M10" s="261"/>
      <c r="N10" s="261"/>
    </row>
    <row r="11" spans="1:24" ht="18.75" x14ac:dyDescent="0.25">
      <c r="A11" s="97" t="s">
        <v>170</v>
      </c>
      <c r="B11" s="257" t="s">
        <v>173</v>
      </c>
      <c r="C11" s="258"/>
      <c r="D11" s="97" t="s">
        <v>171</v>
      </c>
      <c r="E11" s="260" t="s">
        <v>196</v>
      </c>
      <c r="F11" s="259"/>
      <c r="G11" s="259"/>
      <c r="H11" s="259"/>
      <c r="I11" s="259"/>
      <c r="J11" s="259"/>
      <c r="K11" s="259"/>
      <c r="L11" s="259"/>
      <c r="M11" s="259"/>
      <c r="N11" s="259"/>
    </row>
    <row r="12" spans="1:24" ht="18.75" x14ac:dyDescent="0.25">
      <c r="A12" s="97" t="s">
        <v>172</v>
      </c>
      <c r="B12" s="257" t="s">
        <v>174</v>
      </c>
      <c r="C12" s="258"/>
      <c r="D12" s="97" t="s">
        <v>171</v>
      </c>
      <c r="E12" s="260" t="s">
        <v>197</v>
      </c>
      <c r="F12" s="259"/>
      <c r="G12" s="259"/>
      <c r="H12" s="259"/>
      <c r="I12" s="259"/>
      <c r="J12" s="259"/>
      <c r="K12" s="259"/>
      <c r="L12" s="259"/>
      <c r="M12" s="259"/>
      <c r="N12" s="259"/>
    </row>
    <row r="13" spans="1:24" ht="18.75" customHeight="1" x14ac:dyDescent="0.25">
      <c r="A13" s="97"/>
      <c r="B13" s="257" t="s">
        <v>179</v>
      </c>
      <c r="C13" s="258"/>
      <c r="D13" s="165" t="s">
        <v>171</v>
      </c>
      <c r="E13" s="260" t="s">
        <v>220</v>
      </c>
      <c r="F13" s="259"/>
      <c r="G13" s="259"/>
      <c r="H13" s="259"/>
      <c r="I13" s="259"/>
      <c r="J13" s="259"/>
      <c r="K13" s="259"/>
      <c r="L13" s="259"/>
      <c r="M13" s="259"/>
      <c r="N13" s="259"/>
    </row>
    <row r="14" spans="1:24" ht="18.75" customHeight="1" x14ac:dyDescent="0.25">
      <c r="A14" s="97"/>
      <c r="B14" s="257" t="s">
        <v>175</v>
      </c>
      <c r="C14" s="258"/>
      <c r="D14" s="165" t="s">
        <v>171</v>
      </c>
      <c r="E14" s="260" t="s">
        <v>248</v>
      </c>
      <c r="F14" s="259"/>
      <c r="G14" s="259"/>
      <c r="H14" s="259"/>
      <c r="I14" s="259"/>
      <c r="J14" s="259"/>
      <c r="K14" s="259"/>
      <c r="L14" s="259"/>
      <c r="M14" s="259"/>
      <c r="N14" s="259"/>
    </row>
    <row r="15" spans="1:24" ht="18.75" customHeight="1" x14ac:dyDescent="0.25">
      <c r="A15" s="97"/>
      <c r="B15" s="257" t="s">
        <v>176</v>
      </c>
      <c r="C15" s="258"/>
      <c r="D15" s="165" t="s">
        <v>171</v>
      </c>
      <c r="E15" s="260" t="s">
        <v>248</v>
      </c>
      <c r="F15" s="259"/>
      <c r="G15" s="259"/>
      <c r="H15" s="259"/>
      <c r="I15" s="259"/>
      <c r="J15" s="259"/>
      <c r="K15" s="259"/>
      <c r="L15" s="259"/>
      <c r="M15" s="259"/>
      <c r="N15" s="259"/>
    </row>
    <row r="16" spans="1:24" ht="18.75" customHeight="1" x14ac:dyDescent="0.25">
      <c r="A16" s="97"/>
      <c r="B16" s="257" t="s">
        <v>178</v>
      </c>
      <c r="C16" s="258"/>
      <c r="D16" s="97" t="s">
        <v>171</v>
      </c>
      <c r="E16" s="260" t="s">
        <v>248</v>
      </c>
      <c r="F16" s="259"/>
      <c r="G16" s="259"/>
      <c r="H16" s="259"/>
      <c r="I16" s="259"/>
      <c r="J16" s="259"/>
      <c r="K16" s="259"/>
      <c r="L16" s="259"/>
      <c r="M16" s="259"/>
      <c r="N16" s="259"/>
    </row>
    <row r="17" spans="1:14" ht="18.75" customHeight="1" x14ac:dyDescent="0.25">
      <c r="A17" s="97"/>
      <c r="B17" s="257" t="s">
        <v>177</v>
      </c>
      <c r="C17" s="258"/>
      <c r="D17" s="165" t="s">
        <v>171</v>
      </c>
      <c r="E17" s="260" t="s">
        <v>249</v>
      </c>
      <c r="F17" s="259"/>
      <c r="G17" s="259"/>
      <c r="H17" s="259"/>
      <c r="I17" s="259"/>
      <c r="J17" s="259"/>
      <c r="K17" s="259"/>
      <c r="L17" s="259"/>
      <c r="M17" s="259"/>
      <c r="N17" s="259"/>
    </row>
    <row r="18" spans="1:14" ht="18.75" customHeight="1" x14ac:dyDescent="0.25">
      <c r="A18" s="97"/>
      <c r="B18" s="318" t="s">
        <v>247</v>
      </c>
      <c r="C18" s="258"/>
      <c r="D18" s="165" t="s">
        <v>171</v>
      </c>
      <c r="E18" s="260" t="s">
        <v>248</v>
      </c>
      <c r="F18" s="259"/>
      <c r="G18" s="259"/>
      <c r="H18" s="259"/>
      <c r="I18" s="259"/>
      <c r="J18" s="259"/>
      <c r="K18" s="259"/>
      <c r="L18" s="259"/>
      <c r="M18" s="259"/>
      <c r="N18" s="259"/>
    </row>
    <row r="19" spans="1:14" ht="18.75" customHeight="1" x14ac:dyDescent="0.25">
      <c r="A19" s="97"/>
      <c r="B19" s="257"/>
      <c r="C19" s="258"/>
      <c r="D19" s="165"/>
      <c r="E19" s="260"/>
      <c r="F19" s="259"/>
      <c r="G19" s="259"/>
      <c r="H19" s="259"/>
      <c r="I19" s="259"/>
      <c r="J19" s="259"/>
      <c r="K19" s="259"/>
      <c r="L19" s="259"/>
      <c r="M19" s="259"/>
      <c r="N19" s="259"/>
    </row>
    <row r="20" spans="1:14" ht="18.75" customHeight="1" x14ac:dyDescent="0.25">
      <c r="A20" s="97"/>
      <c r="B20" s="257"/>
      <c r="C20" s="258"/>
      <c r="D20" s="165"/>
      <c r="E20" s="260"/>
      <c r="F20" s="259"/>
      <c r="G20" s="259"/>
      <c r="H20" s="259"/>
      <c r="I20" s="259"/>
      <c r="J20" s="259"/>
      <c r="K20" s="259"/>
      <c r="L20" s="259"/>
      <c r="M20" s="259"/>
      <c r="N20" s="259"/>
    </row>
    <row r="21" spans="1:14" ht="18.75" x14ac:dyDescent="0.25">
      <c r="A21" s="97"/>
      <c r="B21" s="246"/>
      <c r="C21" s="247"/>
      <c r="D21" s="97"/>
      <c r="E21" s="259"/>
      <c r="F21" s="259"/>
      <c r="G21" s="259"/>
      <c r="H21" s="259"/>
      <c r="I21" s="259"/>
      <c r="J21" s="259"/>
      <c r="K21" s="259"/>
      <c r="L21" s="259"/>
      <c r="M21" s="259"/>
      <c r="N21" s="259"/>
    </row>
    <row r="22" spans="1:14" ht="4.8" customHeight="1" x14ac:dyDescent="0.25"/>
    <row r="23" spans="1:14" ht="16.149999999999999" x14ac:dyDescent="0.25">
      <c r="A23" s="98" t="s">
        <v>56</v>
      </c>
      <c r="B23" s="99"/>
      <c r="C23" s="100"/>
      <c r="D23" s="101"/>
      <c r="E23" s="102"/>
      <c r="F23" s="102"/>
      <c r="G23" s="103"/>
      <c r="H23" s="104"/>
      <c r="I23" s="103"/>
    </row>
    <row r="24" spans="1:14" ht="14.25" x14ac:dyDescent="0.25">
      <c r="A24" s="268" t="s">
        <v>15</v>
      </c>
      <c r="B24" s="268"/>
      <c r="C24" s="268"/>
      <c r="D24" s="105" t="s">
        <v>19</v>
      </c>
      <c r="F24" s="91"/>
      <c r="J24" s="92"/>
      <c r="L24" s="91"/>
    </row>
    <row r="25" spans="1:14" ht="14.25" x14ac:dyDescent="0.25">
      <c r="A25" s="270" t="s">
        <v>16</v>
      </c>
      <c r="B25" s="270"/>
      <c r="C25" s="270"/>
      <c r="D25" s="106">
        <v>1000000</v>
      </c>
      <c r="E25" s="273" t="s">
        <v>145</v>
      </c>
      <c r="F25" s="274"/>
      <c r="G25" s="274"/>
      <c r="H25" s="274"/>
      <c r="I25" s="274"/>
      <c r="J25" s="274"/>
      <c r="K25" s="274"/>
      <c r="L25" s="91"/>
    </row>
    <row r="26" spans="1:14" ht="13.05" customHeight="1" x14ac:dyDescent="0.25">
      <c r="A26" s="269" t="s">
        <v>17</v>
      </c>
      <c r="B26" s="269"/>
      <c r="C26" s="269"/>
      <c r="D26" s="107">
        <f>D27-D25</f>
        <v>250000</v>
      </c>
      <c r="E26" s="271" t="s">
        <v>36</v>
      </c>
      <c r="F26" s="272"/>
      <c r="J26" s="92"/>
      <c r="L26" s="91"/>
    </row>
    <row r="27" spans="1:14" ht="14.25" x14ac:dyDescent="0.25">
      <c r="A27" s="267" t="s">
        <v>22</v>
      </c>
      <c r="B27" s="267"/>
      <c r="C27" s="267"/>
      <c r="D27" s="108">
        <f>M105</f>
        <v>1250000</v>
      </c>
      <c r="E27" s="271" t="s">
        <v>36</v>
      </c>
      <c r="F27" s="272"/>
      <c r="J27" s="92"/>
      <c r="L27" s="91"/>
    </row>
    <row r="28" spans="1:14" ht="13.45" customHeight="1" x14ac:dyDescent="0.25">
      <c r="A28" s="267" t="s">
        <v>70</v>
      </c>
      <c r="B28" s="267"/>
      <c r="C28" s="267"/>
      <c r="D28" s="109">
        <v>0.8</v>
      </c>
      <c r="E28" s="271" t="s">
        <v>144</v>
      </c>
      <c r="F28" s="272"/>
      <c r="J28" s="92"/>
      <c r="L28" s="91"/>
    </row>
    <row r="30" spans="1:14" ht="14.25" x14ac:dyDescent="0.25">
      <c r="A30" s="248" t="s">
        <v>54</v>
      </c>
      <c r="B30" s="248"/>
      <c r="C30" s="248"/>
      <c r="D30" s="248"/>
      <c r="E30" s="248"/>
      <c r="F30" s="217" t="s">
        <v>141</v>
      </c>
      <c r="G30" s="218"/>
      <c r="H30" s="219"/>
      <c r="I30" s="223" t="s">
        <v>142</v>
      </c>
      <c r="J30" s="224"/>
      <c r="K30" s="225"/>
    </row>
    <row r="31" spans="1:14" ht="14.25" x14ac:dyDescent="0.25">
      <c r="A31" s="110" t="s">
        <v>102</v>
      </c>
      <c r="B31" s="256" t="s">
        <v>101</v>
      </c>
      <c r="C31" s="256"/>
      <c r="D31" s="256"/>
      <c r="E31" s="256"/>
      <c r="F31" s="220"/>
      <c r="G31" s="221"/>
      <c r="H31" s="222"/>
      <c r="I31" s="226"/>
      <c r="J31" s="227"/>
      <c r="K31" s="228"/>
    </row>
    <row r="32" spans="1:14" ht="14.25" x14ac:dyDescent="0.25">
      <c r="A32" s="111">
        <v>1</v>
      </c>
      <c r="B32" s="249" t="s">
        <v>198</v>
      </c>
      <c r="C32" s="229"/>
      <c r="D32" s="229"/>
      <c r="E32" s="229"/>
      <c r="F32" s="230">
        <f>IF(SUMIF(C43:C102,A32,M43:M102)=0,"",SUMIF(C43:C102,A32,M43:M102))</f>
        <v>1120000</v>
      </c>
      <c r="G32" s="230"/>
      <c r="H32" s="230"/>
      <c r="I32" s="231">
        <f t="shared" ref="I32:I37" si="0">IF(ISERROR(F32/F$39), "", F32/F$39)</f>
        <v>0.89600000000000002</v>
      </c>
      <c r="J32" s="231"/>
      <c r="K32" s="231"/>
    </row>
    <row r="33" spans="1:14" ht="14.25" x14ac:dyDescent="0.25">
      <c r="A33" s="111">
        <v>2</v>
      </c>
      <c r="B33" s="249" t="s">
        <v>209</v>
      </c>
      <c r="C33" s="229"/>
      <c r="D33" s="229"/>
      <c r="E33" s="229"/>
      <c r="F33" s="230">
        <f>IF(SUMIF(C43:C102,A33,M43:M102)=0,"",SUMIF(C43:C102,A33,M43:M102))</f>
        <v>60000</v>
      </c>
      <c r="G33" s="230"/>
      <c r="H33" s="230"/>
      <c r="I33" s="231">
        <f t="shared" si="0"/>
        <v>4.8000000000000001E-2</v>
      </c>
      <c r="J33" s="231"/>
      <c r="K33" s="231"/>
    </row>
    <row r="34" spans="1:14" ht="14.25" x14ac:dyDescent="0.25">
      <c r="A34" s="111">
        <v>3</v>
      </c>
      <c r="B34" s="249" t="s">
        <v>199</v>
      </c>
      <c r="C34" s="229"/>
      <c r="D34" s="229"/>
      <c r="E34" s="229"/>
      <c r="F34" s="230">
        <f>IF(SUMIF(C43:C102,A34,M43:M102)=0,"",SUMIF(C43:C102,A34,M43:M102))</f>
        <v>40000</v>
      </c>
      <c r="G34" s="230"/>
      <c r="H34" s="230"/>
      <c r="I34" s="231">
        <f t="shared" si="0"/>
        <v>3.2000000000000001E-2</v>
      </c>
      <c r="J34" s="231"/>
      <c r="K34" s="231"/>
    </row>
    <row r="35" spans="1:14" ht="14.25" x14ac:dyDescent="0.25">
      <c r="A35" s="111">
        <v>4</v>
      </c>
      <c r="B35" s="249" t="s">
        <v>200</v>
      </c>
      <c r="C35" s="229"/>
      <c r="D35" s="229"/>
      <c r="E35" s="229"/>
      <c r="F35" s="230">
        <f>IF(SUMIF(C43:C102,A35,M43:M102)=0,"",SUMIF(C43:C102,A35,M43:M102))</f>
        <v>30000</v>
      </c>
      <c r="G35" s="230"/>
      <c r="H35" s="230"/>
      <c r="I35" s="231">
        <f t="shared" si="0"/>
        <v>2.4E-2</v>
      </c>
      <c r="J35" s="231"/>
      <c r="K35" s="231"/>
    </row>
    <row r="36" spans="1:14" ht="14.25" x14ac:dyDescent="0.25">
      <c r="A36" s="111">
        <v>5</v>
      </c>
      <c r="B36" s="229"/>
      <c r="C36" s="229"/>
      <c r="D36" s="229"/>
      <c r="E36" s="229"/>
      <c r="F36" s="230" t="str">
        <f>IF(SUMIF(C43:C102,A36,M43:M102)=0,"",SUMIF(C43:C102,A36,M43:M102))</f>
        <v/>
      </c>
      <c r="G36" s="230"/>
      <c r="H36" s="230"/>
      <c r="I36" s="231" t="str">
        <f t="shared" si="0"/>
        <v/>
      </c>
      <c r="J36" s="231"/>
      <c r="K36" s="231"/>
    </row>
    <row r="37" spans="1:14" ht="14.25" x14ac:dyDescent="0.25">
      <c r="A37" s="111" t="s">
        <v>165</v>
      </c>
      <c r="B37" s="229" t="s">
        <v>143</v>
      </c>
      <c r="C37" s="229"/>
      <c r="D37" s="229"/>
      <c r="E37" s="229"/>
      <c r="F37" s="230" t="str">
        <f>IF(SUMIF(C43:C102,A37,M43:M102)=0,"",SUMIF(C43:C102,A37,M43:M102))</f>
        <v/>
      </c>
      <c r="G37" s="230"/>
      <c r="H37" s="230"/>
      <c r="I37" s="231" t="str">
        <f t="shared" si="0"/>
        <v/>
      </c>
      <c r="J37" s="231"/>
      <c r="K37" s="231"/>
    </row>
    <row r="38" spans="1:14" ht="14.25" x14ac:dyDescent="0.25">
      <c r="A38" s="112"/>
      <c r="B38" s="250" t="s">
        <v>139</v>
      </c>
      <c r="C38" s="250"/>
      <c r="D38" s="250"/>
      <c r="E38" s="250"/>
      <c r="F38" s="230" t="str">
        <f>IF(M104=0,"",M104)</f>
        <v/>
      </c>
      <c r="G38" s="230"/>
      <c r="H38" s="230"/>
      <c r="I38" s="230"/>
      <c r="J38" s="230"/>
      <c r="K38" s="230"/>
    </row>
    <row r="39" spans="1:14" ht="14.25" x14ac:dyDescent="0.25">
      <c r="A39" s="112"/>
      <c r="B39" s="251" t="s">
        <v>140</v>
      </c>
      <c r="C39" s="251"/>
      <c r="D39" s="251"/>
      <c r="E39" s="251"/>
      <c r="F39" s="230">
        <f>IF(SUM(F32:H38)=0,"",SUM(F32:H38))</f>
        <v>1250000</v>
      </c>
      <c r="G39" s="230"/>
      <c r="H39" s="230"/>
      <c r="I39" s="231">
        <f>IF(SUM(I32:K37)=0,"",SUM(I32:K37))</f>
        <v>1</v>
      </c>
      <c r="J39" s="231"/>
      <c r="K39" s="231"/>
    </row>
    <row r="41" spans="1:14" s="92" customFormat="1" ht="13.45" customHeight="1" x14ac:dyDescent="0.25">
      <c r="A41" s="236" t="s">
        <v>10</v>
      </c>
      <c r="B41" s="238" t="s">
        <v>58</v>
      </c>
      <c r="C41" s="238" t="s">
        <v>102</v>
      </c>
      <c r="D41" s="252" t="s">
        <v>0</v>
      </c>
      <c r="E41" s="253"/>
      <c r="F41" s="253"/>
      <c r="G41" s="253"/>
      <c r="H41" s="253"/>
      <c r="I41" s="253"/>
      <c r="J41" s="253"/>
      <c r="K41" s="253"/>
      <c r="L41" s="253"/>
      <c r="M41" s="253"/>
      <c r="N41" s="254"/>
    </row>
    <row r="42" spans="1:14" s="92" customFormat="1" ht="24" x14ac:dyDescent="0.25">
      <c r="A42" s="237"/>
      <c r="B42" s="239"/>
      <c r="C42" s="239"/>
      <c r="D42" s="113" t="s">
        <v>6</v>
      </c>
      <c r="E42" s="114" t="s">
        <v>14</v>
      </c>
      <c r="F42" s="113" t="s">
        <v>7</v>
      </c>
      <c r="G42" s="113" t="s">
        <v>8</v>
      </c>
      <c r="H42" s="113" t="s">
        <v>5</v>
      </c>
      <c r="I42" s="113" t="s">
        <v>7</v>
      </c>
      <c r="J42" s="113" t="s">
        <v>8</v>
      </c>
      <c r="K42" s="113" t="s">
        <v>5</v>
      </c>
      <c r="L42" s="115"/>
      <c r="M42" s="116" t="s">
        <v>73</v>
      </c>
      <c r="N42" s="113" t="s">
        <v>1</v>
      </c>
    </row>
    <row r="43" spans="1:14" x14ac:dyDescent="0.25">
      <c r="A43" s="156" t="s">
        <v>201</v>
      </c>
      <c r="B43" s="118">
        <f>IF(SUM(M43:M47)=0,"",SUM(M43:M47))</f>
        <v>960000</v>
      </c>
      <c r="C43" s="157" t="s">
        <v>202</v>
      </c>
      <c r="D43" s="158" t="s">
        <v>203</v>
      </c>
      <c r="E43" s="160">
        <v>3000</v>
      </c>
      <c r="F43" s="122" t="str">
        <f t="shared" ref="F43:F57" si="1">IF(E43="","","×")</f>
        <v>×</v>
      </c>
      <c r="G43" s="123">
        <v>8</v>
      </c>
      <c r="H43" s="161" t="s">
        <v>205</v>
      </c>
      <c r="I43" s="122" t="str">
        <f t="shared" ref="I43:I57" si="2">IF(G43="","","×")</f>
        <v>×</v>
      </c>
      <c r="J43" s="123">
        <v>40</v>
      </c>
      <c r="K43" s="161" t="s">
        <v>206</v>
      </c>
      <c r="L43" s="125" t="str">
        <f t="shared" ref="L43:L57" si="3">IF(J43="","","＝")</f>
        <v>＝</v>
      </c>
      <c r="M43" s="118">
        <f>IF(E43*IF(G43="",1,G43)*IF(J43="",1,J43)=0,"",E43*IF(G43="",1,G43)*IF(J43="",1,J43))</f>
        <v>960000</v>
      </c>
      <c r="N43" s="126"/>
    </row>
    <row r="44" spans="1:14" x14ac:dyDescent="0.25">
      <c r="A44" s="127"/>
      <c r="B44" s="128"/>
      <c r="C44" s="129"/>
      <c r="D44" s="159" t="s">
        <v>204</v>
      </c>
      <c r="E44" s="131"/>
      <c r="F44" s="122" t="str">
        <f t="shared" si="1"/>
        <v/>
      </c>
      <c r="G44" s="132"/>
      <c r="H44" s="133"/>
      <c r="I44" s="122" t="str">
        <f t="shared" si="2"/>
        <v/>
      </c>
      <c r="J44" s="132"/>
      <c r="K44" s="133"/>
      <c r="L44" s="134" t="str">
        <f t="shared" si="3"/>
        <v/>
      </c>
      <c r="M44" s="128" t="str">
        <f t="shared" ref="M44:M102" si="4">IF(E44*IF(G44="",1,G44)*IF(J44="",1,J44)=0,"",E44*IF(G44="",1,G44)*IF(J44="",1,J44))</f>
        <v/>
      </c>
      <c r="N44" s="135"/>
    </row>
    <row r="45" spans="1:14" x14ac:dyDescent="0.25">
      <c r="A45" s="127"/>
      <c r="B45" s="128"/>
      <c r="C45" s="129"/>
      <c r="D45" s="130"/>
      <c r="E45" s="131"/>
      <c r="F45" s="122" t="str">
        <f t="shared" si="1"/>
        <v/>
      </c>
      <c r="G45" s="132"/>
      <c r="H45" s="133"/>
      <c r="I45" s="122" t="str">
        <f t="shared" si="2"/>
        <v/>
      </c>
      <c r="J45" s="132"/>
      <c r="K45" s="133"/>
      <c r="L45" s="134" t="str">
        <f t="shared" si="3"/>
        <v/>
      </c>
      <c r="M45" s="128" t="str">
        <f t="shared" si="4"/>
        <v/>
      </c>
      <c r="N45" s="135"/>
    </row>
    <row r="46" spans="1:14" x14ac:dyDescent="0.25">
      <c r="A46" s="127"/>
      <c r="B46" s="128"/>
      <c r="C46" s="129"/>
      <c r="D46" s="130"/>
      <c r="E46" s="131"/>
      <c r="F46" s="122" t="str">
        <f t="shared" si="1"/>
        <v/>
      </c>
      <c r="G46" s="132"/>
      <c r="H46" s="133"/>
      <c r="I46" s="122" t="str">
        <f t="shared" si="2"/>
        <v/>
      </c>
      <c r="J46" s="132"/>
      <c r="K46" s="133"/>
      <c r="L46" s="134" t="str">
        <f t="shared" si="3"/>
        <v/>
      </c>
      <c r="M46" s="128" t="str">
        <f t="shared" si="4"/>
        <v/>
      </c>
      <c r="N46" s="135"/>
    </row>
    <row r="47" spans="1:14" x14ac:dyDescent="0.25">
      <c r="A47" s="127"/>
      <c r="B47" s="128"/>
      <c r="C47" s="129"/>
      <c r="D47" s="130"/>
      <c r="E47" s="131"/>
      <c r="F47" s="122" t="str">
        <f t="shared" si="1"/>
        <v/>
      </c>
      <c r="G47" s="132"/>
      <c r="H47" s="133"/>
      <c r="I47" s="122" t="str">
        <f t="shared" si="2"/>
        <v/>
      </c>
      <c r="J47" s="132"/>
      <c r="K47" s="133"/>
      <c r="L47" s="136" t="str">
        <f t="shared" si="3"/>
        <v/>
      </c>
      <c r="M47" s="137" t="str">
        <f t="shared" si="4"/>
        <v/>
      </c>
      <c r="N47" s="135"/>
    </row>
    <row r="48" spans="1:14" x14ac:dyDescent="0.25">
      <c r="A48" s="156" t="s">
        <v>207</v>
      </c>
      <c r="B48" s="118">
        <f>IF(SUM(M48:M52)=0,"",SUM(M48:M52))</f>
        <v>160000</v>
      </c>
      <c r="C48" s="157" t="s">
        <v>202</v>
      </c>
      <c r="D48" s="158" t="s">
        <v>208</v>
      </c>
      <c r="E48" s="121">
        <v>500</v>
      </c>
      <c r="F48" s="138" t="str">
        <f t="shared" si="1"/>
        <v>×</v>
      </c>
      <c r="G48" s="123">
        <v>8</v>
      </c>
      <c r="H48" s="161" t="s">
        <v>205</v>
      </c>
      <c r="I48" s="138" t="str">
        <f t="shared" si="2"/>
        <v>×</v>
      </c>
      <c r="J48" s="123">
        <v>40</v>
      </c>
      <c r="K48" s="161" t="s">
        <v>206</v>
      </c>
      <c r="L48" s="125" t="str">
        <f t="shared" si="3"/>
        <v>＝</v>
      </c>
      <c r="M48" s="118">
        <f t="shared" si="4"/>
        <v>160000</v>
      </c>
      <c r="N48" s="126"/>
    </row>
    <row r="49" spans="1:14" x14ac:dyDescent="0.25">
      <c r="A49" s="127"/>
      <c r="B49" s="128"/>
      <c r="C49" s="129"/>
      <c r="D49" s="130"/>
      <c r="E49" s="131"/>
      <c r="F49" s="122" t="str">
        <f t="shared" si="1"/>
        <v/>
      </c>
      <c r="G49" s="132"/>
      <c r="H49" s="133"/>
      <c r="I49" s="122" t="str">
        <f t="shared" si="2"/>
        <v/>
      </c>
      <c r="J49" s="132"/>
      <c r="K49" s="133"/>
      <c r="L49" s="134" t="str">
        <f t="shared" si="3"/>
        <v/>
      </c>
      <c r="M49" s="128" t="str">
        <f t="shared" si="4"/>
        <v/>
      </c>
      <c r="N49" s="135"/>
    </row>
    <row r="50" spans="1:14" x14ac:dyDescent="0.25">
      <c r="A50" s="127"/>
      <c r="B50" s="128"/>
      <c r="C50" s="129"/>
      <c r="D50" s="130"/>
      <c r="E50" s="131"/>
      <c r="F50" s="122" t="str">
        <f t="shared" si="1"/>
        <v/>
      </c>
      <c r="G50" s="132"/>
      <c r="H50" s="133"/>
      <c r="I50" s="122" t="str">
        <f t="shared" si="2"/>
        <v/>
      </c>
      <c r="J50" s="132"/>
      <c r="K50" s="133"/>
      <c r="L50" s="134" t="str">
        <f t="shared" si="3"/>
        <v/>
      </c>
      <c r="M50" s="128" t="str">
        <f t="shared" si="4"/>
        <v/>
      </c>
      <c r="N50" s="135"/>
    </row>
    <row r="51" spans="1:14" x14ac:dyDescent="0.25">
      <c r="A51" s="127"/>
      <c r="B51" s="128"/>
      <c r="C51" s="129"/>
      <c r="D51" s="130"/>
      <c r="E51" s="131"/>
      <c r="F51" s="122" t="str">
        <f t="shared" si="1"/>
        <v/>
      </c>
      <c r="G51" s="132"/>
      <c r="H51" s="133"/>
      <c r="I51" s="122" t="str">
        <f t="shared" si="2"/>
        <v/>
      </c>
      <c r="J51" s="132"/>
      <c r="K51" s="133"/>
      <c r="L51" s="134" t="str">
        <f t="shared" si="3"/>
        <v/>
      </c>
      <c r="M51" s="128" t="str">
        <f t="shared" si="4"/>
        <v/>
      </c>
      <c r="N51" s="135"/>
    </row>
    <row r="52" spans="1:14" x14ac:dyDescent="0.25">
      <c r="A52" s="127"/>
      <c r="B52" s="128"/>
      <c r="C52" s="129"/>
      <c r="D52" s="130"/>
      <c r="E52" s="139"/>
      <c r="F52" s="140" t="str">
        <f t="shared" si="1"/>
        <v/>
      </c>
      <c r="G52" s="132"/>
      <c r="H52" s="133"/>
      <c r="I52" s="140" t="str">
        <f t="shared" si="2"/>
        <v/>
      </c>
      <c r="J52" s="132"/>
      <c r="K52" s="133"/>
      <c r="L52" s="136" t="str">
        <f t="shared" si="3"/>
        <v/>
      </c>
      <c r="M52" s="137" t="str">
        <f t="shared" si="4"/>
        <v/>
      </c>
      <c r="N52" s="141"/>
    </row>
    <row r="53" spans="1:14" x14ac:dyDescent="0.25">
      <c r="A53" s="156" t="s">
        <v>209</v>
      </c>
      <c r="B53" s="118">
        <f>IF(SUM(M53:M57)=0,"",SUM(M53:M57))</f>
        <v>60000</v>
      </c>
      <c r="C53" s="157" t="s">
        <v>210</v>
      </c>
      <c r="D53" s="120"/>
      <c r="E53" s="131">
        <v>100</v>
      </c>
      <c r="F53" s="122" t="str">
        <f t="shared" si="1"/>
        <v>×</v>
      </c>
      <c r="G53" s="123">
        <v>15</v>
      </c>
      <c r="H53" s="161" t="s">
        <v>205</v>
      </c>
      <c r="I53" s="122" t="str">
        <f t="shared" si="2"/>
        <v>×</v>
      </c>
      <c r="J53" s="123">
        <v>40</v>
      </c>
      <c r="K53" s="161" t="s">
        <v>206</v>
      </c>
      <c r="L53" s="125" t="str">
        <f t="shared" si="3"/>
        <v>＝</v>
      </c>
      <c r="M53" s="118">
        <f t="shared" si="4"/>
        <v>60000</v>
      </c>
      <c r="N53" s="126"/>
    </row>
    <row r="54" spans="1:14" x14ac:dyDescent="0.25">
      <c r="A54" s="127"/>
      <c r="B54" s="128"/>
      <c r="C54" s="129"/>
      <c r="D54" s="130"/>
      <c r="E54" s="131"/>
      <c r="F54" s="122" t="str">
        <f t="shared" si="1"/>
        <v/>
      </c>
      <c r="G54" s="132"/>
      <c r="H54" s="133"/>
      <c r="I54" s="122" t="str">
        <f t="shared" si="2"/>
        <v/>
      </c>
      <c r="J54" s="132"/>
      <c r="K54" s="133"/>
      <c r="L54" s="134" t="str">
        <f t="shared" si="3"/>
        <v/>
      </c>
      <c r="M54" s="128" t="str">
        <f t="shared" si="4"/>
        <v/>
      </c>
      <c r="N54" s="135"/>
    </row>
    <row r="55" spans="1:14" x14ac:dyDescent="0.25">
      <c r="A55" s="127"/>
      <c r="B55" s="128"/>
      <c r="C55" s="129"/>
      <c r="D55" s="130"/>
      <c r="E55" s="131"/>
      <c r="F55" s="122" t="str">
        <f t="shared" si="1"/>
        <v/>
      </c>
      <c r="G55" s="132"/>
      <c r="H55" s="133"/>
      <c r="I55" s="122" t="str">
        <f t="shared" si="2"/>
        <v/>
      </c>
      <c r="J55" s="132"/>
      <c r="K55" s="133"/>
      <c r="L55" s="134" t="str">
        <f t="shared" si="3"/>
        <v/>
      </c>
      <c r="M55" s="128" t="str">
        <f t="shared" si="4"/>
        <v/>
      </c>
      <c r="N55" s="135"/>
    </row>
    <row r="56" spans="1:14" x14ac:dyDescent="0.25">
      <c r="A56" s="127"/>
      <c r="B56" s="128"/>
      <c r="C56" s="129"/>
      <c r="D56" s="130"/>
      <c r="E56" s="131"/>
      <c r="F56" s="122" t="str">
        <f t="shared" si="1"/>
        <v/>
      </c>
      <c r="G56" s="132"/>
      <c r="H56" s="133"/>
      <c r="I56" s="122" t="str">
        <f t="shared" si="2"/>
        <v/>
      </c>
      <c r="J56" s="132"/>
      <c r="K56" s="133"/>
      <c r="L56" s="134" t="str">
        <f t="shared" si="3"/>
        <v/>
      </c>
      <c r="M56" s="128" t="str">
        <f t="shared" si="4"/>
        <v/>
      </c>
      <c r="N56" s="135"/>
    </row>
    <row r="57" spans="1:14" x14ac:dyDescent="0.25">
      <c r="A57" s="142"/>
      <c r="B57" s="128"/>
      <c r="C57" s="143"/>
      <c r="D57" s="144"/>
      <c r="E57" s="139"/>
      <c r="F57" s="122" t="str">
        <f t="shared" si="1"/>
        <v/>
      </c>
      <c r="G57" s="132"/>
      <c r="H57" s="133"/>
      <c r="I57" s="122" t="str">
        <f t="shared" si="2"/>
        <v/>
      </c>
      <c r="J57" s="132"/>
      <c r="K57" s="133"/>
      <c r="L57" s="136" t="str">
        <f t="shared" si="3"/>
        <v/>
      </c>
      <c r="M57" s="137" t="str">
        <f t="shared" si="4"/>
        <v/>
      </c>
      <c r="N57" s="141"/>
    </row>
    <row r="58" spans="1:14" x14ac:dyDescent="0.25">
      <c r="A58" s="162" t="s">
        <v>199</v>
      </c>
      <c r="B58" s="118">
        <f>IF(SUM(M58:M62)=0,"",SUM(M58:M62))</f>
        <v>40000</v>
      </c>
      <c r="C58" s="163" t="s">
        <v>211</v>
      </c>
      <c r="D58" s="159" t="s">
        <v>212</v>
      </c>
      <c r="E58" s="121">
        <v>8000</v>
      </c>
      <c r="F58" s="122" t="str">
        <f t="shared" ref="F58:F102" si="5">IF(E58="","","×")</f>
        <v>×</v>
      </c>
      <c r="G58" s="123">
        <v>5</v>
      </c>
      <c r="H58" s="161" t="s">
        <v>214</v>
      </c>
      <c r="I58" s="122" t="str">
        <f t="shared" ref="I58:I102" si="6">IF(G58="","","×")</f>
        <v>×</v>
      </c>
      <c r="J58" s="123"/>
      <c r="K58" s="124"/>
      <c r="L58" s="125" t="str">
        <f t="shared" ref="L58:L102" si="7">IF(J58="","","＝")</f>
        <v/>
      </c>
      <c r="M58" s="118">
        <f t="shared" si="4"/>
        <v>40000</v>
      </c>
      <c r="N58" s="135"/>
    </row>
    <row r="59" spans="1:14" x14ac:dyDescent="0.25">
      <c r="A59" s="127"/>
      <c r="B59" s="128"/>
      <c r="C59" s="129"/>
      <c r="D59" s="159" t="s">
        <v>213</v>
      </c>
      <c r="E59" s="131"/>
      <c r="F59" s="122" t="str">
        <f t="shared" si="5"/>
        <v/>
      </c>
      <c r="G59" s="132"/>
      <c r="H59" s="133"/>
      <c r="I59" s="122" t="str">
        <f t="shared" si="6"/>
        <v/>
      </c>
      <c r="J59" s="132"/>
      <c r="K59" s="133"/>
      <c r="L59" s="134" t="str">
        <f t="shared" si="7"/>
        <v/>
      </c>
      <c r="M59" s="128" t="str">
        <f t="shared" si="4"/>
        <v/>
      </c>
      <c r="N59" s="135"/>
    </row>
    <row r="60" spans="1:14" x14ac:dyDescent="0.25">
      <c r="A60" s="127"/>
      <c r="B60" s="128"/>
      <c r="C60" s="129"/>
      <c r="D60" s="130"/>
      <c r="E60" s="131"/>
      <c r="F60" s="122" t="str">
        <f t="shared" si="5"/>
        <v/>
      </c>
      <c r="G60" s="132"/>
      <c r="H60" s="133"/>
      <c r="I60" s="122" t="str">
        <f t="shared" si="6"/>
        <v/>
      </c>
      <c r="J60" s="132"/>
      <c r="K60" s="133"/>
      <c r="L60" s="134" t="str">
        <f t="shared" si="7"/>
        <v/>
      </c>
      <c r="M60" s="128" t="str">
        <f t="shared" si="4"/>
        <v/>
      </c>
      <c r="N60" s="135"/>
    </row>
    <row r="61" spans="1:14" x14ac:dyDescent="0.25">
      <c r="A61" s="127"/>
      <c r="B61" s="128"/>
      <c r="C61" s="129"/>
      <c r="D61" s="130"/>
      <c r="E61" s="131"/>
      <c r="F61" s="122" t="str">
        <f t="shared" si="5"/>
        <v/>
      </c>
      <c r="G61" s="132"/>
      <c r="H61" s="133"/>
      <c r="I61" s="122" t="str">
        <f t="shared" si="6"/>
        <v/>
      </c>
      <c r="J61" s="132"/>
      <c r="K61" s="133"/>
      <c r="L61" s="134" t="str">
        <f t="shared" si="7"/>
        <v/>
      </c>
      <c r="M61" s="128" t="str">
        <f t="shared" si="4"/>
        <v/>
      </c>
      <c r="N61" s="135"/>
    </row>
    <row r="62" spans="1:14" ht="12" customHeight="1" x14ac:dyDescent="0.25">
      <c r="A62" s="127"/>
      <c r="B62" s="128"/>
      <c r="C62" s="129"/>
      <c r="D62" s="130"/>
      <c r="E62" s="139"/>
      <c r="F62" s="122" t="str">
        <f t="shared" si="5"/>
        <v/>
      </c>
      <c r="G62" s="132"/>
      <c r="H62" s="133"/>
      <c r="I62" s="122" t="str">
        <f t="shared" si="6"/>
        <v/>
      </c>
      <c r="J62" s="132"/>
      <c r="K62" s="133"/>
      <c r="L62" s="136" t="str">
        <f t="shared" si="7"/>
        <v/>
      </c>
      <c r="M62" s="137" t="str">
        <f t="shared" si="4"/>
        <v/>
      </c>
      <c r="N62" s="135"/>
    </row>
    <row r="63" spans="1:14" x14ac:dyDescent="0.25">
      <c r="A63" s="156" t="s">
        <v>215</v>
      </c>
      <c r="B63" s="118">
        <f>IF(SUM(M63:M67)=0,"",SUM(M63:M67))</f>
        <v>20000</v>
      </c>
      <c r="C63" s="157" t="s">
        <v>216</v>
      </c>
      <c r="D63" s="158" t="s">
        <v>217</v>
      </c>
      <c r="E63" s="121">
        <v>500</v>
      </c>
      <c r="F63" s="138" t="str">
        <f t="shared" si="5"/>
        <v>×</v>
      </c>
      <c r="G63" s="123">
        <v>40</v>
      </c>
      <c r="H63" s="161" t="s">
        <v>206</v>
      </c>
      <c r="I63" s="138" t="str">
        <f t="shared" si="6"/>
        <v>×</v>
      </c>
      <c r="J63" s="123"/>
      <c r="K63" s="124"/>
      <c r="L63" s="125" t="str">
        <f t="shared" si="7"/>
        <v/>
      </c>
      <c r="M63" s="118">
        <f t="shared" si="4"/>
        <v>20000</v>
      </c>
      <c r="N63" s="126"/>
    </row>
    <row r="64" spans="1:14" x14ac:dyDescent="0.25">
      <c r="A64" s="127"/>
      <c r="B64" s="128"/>
      <c r="C64" s="129"/>
      <c r="D64" s="130"/>
      <c r="E64" s="131"/>
      <c r="F64" s="122" t="str">
        <f t="shared" si="5"/>
        <v/>
      </c>
      <c r="G64" s="132"/>
      <c r="H64" s="133"/>
      <c r="I64" s="122" t="str">
        <f t="shared" si="6"/>
        <v/>
      </c>
      <c r="J64" s="132"/>
      <c r="K64" s="133"/>
      <c r="L64" s="134" t="str">
        <f t="shared" si="7"/>
        <v/>
      </c>
      <c r="M64" s="128" t="str">
        <f t="shared" si="4"/>
        <v/>
      </c>
      <c r="N64" s="135"/>
    </row>
    <row r="65" spans="1:14" x14ac:dyDescent="0.25">
      <c r="A65" s="127"/>
      <c r="B65" s="128"/>
      <c r="C65" s="129"/>
      <c r="D65" s="130"/>
      <c r="E65" s="131"/>
      <c r="F65" s="122" t="str">
        <f t="shared" si="5"/>
        <v/>
      </c>
      <c r="G65" s="132"/>
      <c r="H65" s="133"/>
      <c r="I65" s="122" t="str">
        <f t="shared" si="6"/>
        <v/>
      </c>
      <c r="J65" s="132"/>
      <c r="K65" s="133"/>
      <c r="L65" s="134" t="str">
        <f t="shared" si="7"/>
        <v/>
      </c>
      <c r="M65" s="128" t="str">
        <f t="shared" si="4"/>
        <v/>
      </c>
      <c r="N65" s="135"/>
    </row>
    <row r="66" spans="1:14" x14ac:dyDescent="0.25">
      <c r="A66" s="127"/>
      <c r="B66" s="128"/>
      <c r="C66" s="129"/>
      <c r="D66" s="130"/>
      <c r="E66" s="131"/>
      <c r="F66" s="122" t="str">
        <f t="shared" si="5"/>
        <v/>
      </c>
      <c r="G66" s="132"/>
      <c r="H66" s="133"/>
      <c r="I66" s="122" t="str">
        <f t="shared" si="6"/>
        <v/>
      </c>
      <c r="J66" s="132"/>
      <c r="K66" s="133"/>
      <c r="L66" s="134" t="str">
        <f t="shared" si="7"/>
        <v/>
      </c>
      <c r="M66" s="128" t="str">
        <f t="shared" si="4"/>
        <v/>
      </c>
      <c r="N66" s="135"/>
    </row>
    <row r="67" spans="1:14" x14ac:dyDescent="0.25">
      <c r="A67" s="127"/>
      <c r="B67" s="128"/>
      <c r="C67" s="129"/>
      <c r="D67" s="130"/>
      <c r="E67" s="131"/>
      <c r="F67" s="140" t="str">
        <f t="shared" si="5"/>
        <v/>
      </c>
      <c r="G67" s="132"/>
      <c r="H67" s="133"/>
      <c r="I67" s="140" t="str">
        <f t="shared" si="6"/>
        <v/>
      </c>
      <c r="J67" s="132"/>
      <c r="K67" s="133"/>
      <c r="L67" s="136" t="str">
        <f t="shared" si="7"/>
        <v/>
      </c>
      <c r="M67" s="137" t="str">
        <f t="shared" si="4"/>
        <v/>
      </c>
      <c r="N67" s="135"/>
    </row>
    <row r="68" spans="1:14" x14ac:dyDescent="0.25">
      <c r="A68" s="156" t="s">
        <v>218</v>
      </c>
      <c r="B68" s="118">
        <f>IF(SUM(M68:M72)=0,"",SUM(M68:M72))</f>
        <v>10000</v>
      </c>
      <c r="C68" s="157" t="s">
        <v>216</v>
      </c>
      <c r="D68" s="158" t="s">
        <v>219</v>
      </c>
      <c r="E68" s="121">
        <v>10000</v>
      </c>
      <c r="F68" s="122" t="str">
        <f t="shared" si="5"/>
        <v>×</v>
      </c>
      <c r="G68" s="123"/>
      <c r="H68" s="124"/>
      <c r="I68" s="122" t="str">
        <f t="shared" si="6"/>
        <v/>
      </c>
      <c r="J68" s="123"/>
      <c r="K68" s="124"/>
      <c r="L68" s="125" t="str">
        <f t="shared" si="7"/>
        <v/>
      </c>
      <c r="M68" s="118">
        <f t="shared" si="4"/>
        <v>10000</v>
      </c>
      <c r="N68" s="126"/>
    </row>
    <row r="69" spans="1:14" x14ac:dyDescent="0.25">
      <c r="A69" s="127"/>
      <c r="B69" s="128"/>
      <c r="C69" s="129"/>
      <c r="D69" s="130"/>
      <c r="E69" s="131"/>
      <c r="F69" s="122" t="str">
        <f t="shared" si="5"/>
        <v/>
      </c>
      <c r="G69" s="132"/>
      <c r="H69" s="133"/>
      <c r="I69" s="122" t="str">
        <f t="shared" si="6"/>
        <v/>
      </c>
      <c r="J69" s="132"/>
      <c r="K69" s="133"/>
      <c r="L69" s="134" t="str">
        <f t="shared" si="7"/>
        <v/>
      </c>
      <c r="M69" s="128" t="str">
        <f t="shared" si="4"/>
        <v/>
      </c>
      <c r="N69" s="135"/>
    </row>
    <row r="70" spans="1:14" x14ac:dyDescent="0.25">
      <c r="A70" s="127"/>
      <c r="B70" s="128"/>
      <c r="C70" s="129"/>
      <c r="D70" s="130"/>
      <c r="E70" s="131"/>
      <c r="F70" s="122" t="str">
        <f t="shared" si="5"/>
        <v/>
      </c>
      <c r="G70" s="132"/>
      <c r="H70" s="133"/>
      <c r="I70" s="122" t="str">
        <f t="shared" si="6"/>
        <v/>
      </c>
      <c r="J70" s="132"/>
      <c r="K70" s="133"/>
      <c r="L70" s="134" t="str">
        <f t="shared" si="7"/>
        <v/>
      </c>
      <c r="M70" s="128" t="str">
        <f t="shared" si="4"/>
        <v/>
      </c>
      <c r="N70" s="135"/>
    </row>
    <row r="71" spans="1:14" x14ac:dyDescent="0.25">
      <c r="A71" s="127"/>
      <c r="B71" s="128"/>
      <c r="C71" s="129"/>
      <c r="D71" s="130"/>
      <c r="E71" s="131"/>
      <c r="F71" s="122" t="str">
        <f t="shared" si="5"/>
        <v/>
      </c>
      <c r="G71" s="132"/>
      <c r="H71" s="133"/>
      <c r="I71" s="122" t="str">
        <f t="shared" si="6"/>
        <v/>
      </c>
      <c r="J71" s="132"/>
      <c r="K71" s="133"/>
      <c r="L71" s="134" t="str">
        <f t="shared" si="7"/>
        <v/>
      </c>
      <c r="M71" s="128" t="str">
        <f t="shared" si="4"/>
        <v/>
      </c>
      <c r="N71" s="135"/>
    </row>
    <row r="72" spans="1:14" x14ac:dyDescent="0.25">
      <c r="A72" s="142"/>
      <c r="B72" s="128"/>
      <c r="C72" s="143"/>
      <c r="D72" s="144"/>
      <c r="E72" s="139"/>
      <c r="F72" s="122" t="str">
        <f t="shared" si="5"/>
        <v/>
      </c>
      <c r="G72" s="132"/>
      <c r="H72" s="133"/>
      <c r="I72" s="122" t="str">
        <f t="shared" si="6"/>
        <v/>
      </c>
      <c r="J72" s="132"/>
      <c r="K72" s="133"/>
      <c r="L72" s="136" t="str">
        <f t="shared" si="7"/>
        <v/>
      </c>
      <c r="M72" s="137" t="str">
        <f t="shared" si="4"/>
        <v/>
      </c>
      <c r="N72" s="141"/>
    </row>
    <row r="73" spans="1:14" x14ac:dyDescent="0.25">
      <c r="A73" s="145"/>
      <c r="B73" s="118" t="str">
        <f>IF(SUM(M73:M77)=0,"",SUM(M73:M77))</f>
        <v/>
      </c>
      <c r="C73" s="129"/>
      <c r="D73" s="130"/>
      <c r="E73" s="131"/>
      <c r="F73" s="122" t="str">
        <f t="shared" si="5"/>
        <v/>
      </c>
      <c r="G73" s="123"/>
      <c r="H73" s="124"/>
      <c r="I73" s="122" t="str">
        <f t="shared" si="6"/>
        <v/>
      </c>
      <c r="J73" s="123"/>
      <c r="K73" s="124"/>
      <c r="L73" s="125" t="str">
        <f t="shared" si="7"/>
        <v/>
      </c>
      <c r="M73" s="118" t="str">
        <f t="shared" si="4"/>
        <v/>
      </c>
      <c r="N73" s="135"/>
    </row>
    <row r="74" spans="1:14" x14ac:dyDescent="0.25">
      <c r="A74" s="127"/>
      <c r="B74" s="128"/>
      <c r="C74" s="129"/>
      <c r="D74" s="130"/>
      <c r="E74" s="131"/>
      <c r="F74" s="122" t="str">
        <f t="shared" si="5"/>
        <v/>
      </c>
      <c r="G74" s="132"/>
      <c r="H74" s="133"/>
      <c r="I74" s="122" t="str">
        <f t="shared" si="6"/>
        <v/>
      </c>
      <c r="J74" s="132"/>
      <c r="K74" s="133"/>
      <c r="L74" s="134" t="str">
        <f t="shared" si="7"/>
        <v/>
      </c>
      <c r="M74" s="128" t="str">
        <f t="shared" si="4"/>
        <v/>
      </c>
      <c r="N74" s="135"/>
    </row>
    <row r="75" spans="1:14" x14ac:dyDescent="0.25">
      <c r="A75" s="127"/>
      <c r="B75" s="128"/>
      <c r="C75" s="129"/>
      <c r="D75" s="130"/>
      <c r="E75" s="131"/>
      <c r="F75" s="122" t="str">
        <f t="shared" si="5"/>
        <v/>
      </c>
      <c r="G75" s="132"/>
      <c r="H75" s="133"/>
      <c r="I75" s="122" t="str">
        <f t="shared" si="6"/>
        <v/>
      </c>
      <c r="J75" s="132"/>
      <c r="K75" s="133"/>
      <c r="L75" s="134" t="str">
        <f t="shared" si="7"/>
        <v/>
      </c>
      <c r="M75" s="128" t="str">
        <f t="shared" si="4"/>
        <v/>
      </c>
      <c r="N75" s="135"/>
    </row>
    <row r="76" spans="1:14" x14ac:dyDescent="0.25">
      <c r="A76" s="127"/>
      <c r="B76" s="128"/>
      <c r="C76" s="129"/>
      <c r="D76" s="130"/>
      <c r="E76" s="131"/>
      <c r="F76" s="122" t="str">
        <f t="shared" si="5"/>
        <v/>
      </c>
      <c r="G76" s="132"/>
      <c r="H76" s="133"/>
      <c r="I76" s="122" t="str">
        <f t="shared" si="6"/>
        <v/>
      </c>
      <c r="J76" s="132"/>
      <c r="K76" s="133"/>
      <c r="L76" s="134" t="str">
        <f t="shared" si="7"/>
        <v/>
      </c>
      <c r="M76" s="128" t="str">
        <f t="shared" si="4"/>
        <v/>
      </c>
      <c r="N76" s="135"/>
    </row>
    <row r="77" spans="1:14" x14ac:dyDescent="0.25">
      <c r="A77" s="127"/>
      <c r="B77" s="128"/>
      <c r="C77" s="129"/>
      <c r="D77" s="130"/>
      <c r="E77" s="131"/>
      <c r="F77" s="122" t="str">
        <f t="shared" si="5"/>
        <v/>
      </c>
      <c r="G77" s="132"/>
      <c r="H77" s="133"/>
      <c r="I77" s="122" t="str">
        <f t="shared" si="6"/>
        <v/>
      </c>
      <c r="J77" s="132"/>
      <c r="K77" s="133"/>
      <c r="L77" s="136" t="str">
        <f t="shared" si="7"/>
        <v/>
      </c>
      <c r="M77" s="137" t="str">
        <f t="shared" si="4"/>
        <v/>
      </c>
      <c r="N77" s="135"/>
    </row>
    <row r="78" spans="1:14" x14ac:dyDescent="0.25">
      <c r="A78" s="117"/>
      <c r="B78" s="118" t="str">
        <f>IF(SUM(M78:M82)=0,"",SUM(M78:M82))</f>
        <v/>
      </c>
      <c r="C78" s="119"/>
      <c r="D78" s="120"/>
      <c r="E78" s="121"/>
      <c r="F78" s="138" t="str">
        <f t="shared" si="5"/>
        <v/>
      </c>
      <c r="G78" s="123"/>
      <c r="H78" s="124"/>
      <c r="I78" s="138" t="str">
        <f t="shared" si="6"/>
        <v/>
      </c>
      <c r="J78" s="123"/>
      <c r="K78" s="124"/>
      <c r="L78" s="125" t="str">
        <f t="shared" si="7"/>
        <v/>
      </c>
      <c r="M78" s="118" t="str">
        <f t="shared" si="4"/>
        <v/>
      </c>
      <c r="N78" s="126"/>
    </row>
    <row r="79" spans="1:14" x14ac:dyDescent="0.25">
      <c r="A79" s="127"/>
      <c r="B79" s="128"/>
      <c r="C79" s="129"/>
      <c r="D79" s="130"/>
      <c r="E79" s="131"/>
      <c r="F79" s="122" t="str">
        <f t="shared" si="5"/>
        <v/>
      </c>
      <c r="G79" s="132"/>
      <c r="H79" s="133"/>
      <c r="I79" s="122" t="str">
        <f t="shared" si="6"/>
        <v/>
      </c>
      <c r="J79" s="132"/>
      <c r="K79" s="133"/>
      <c r="L79" s="134" t="str">
        <f t="shared" si="7"/>
        <v/>
      </c>
      <c r="M79" s="128" t="str">
        <f t="shared" si="4"/>
        <v/>
      </c>
      <c r="N79" s="135"/>
    </row>
    <row r="80" spans="1:14" x14ac:dyDescent="0.25">
      <c r="A80" s="127"/>
      <c r="B80" s="128"/>
      <c r="C80" s="129"/>
      <c r="D80" s="130"/>
      <c r="E80" s="131"/>
      <c r="F80" s="122" t="str">
        <f t="shared" si="5"/>
        <v/>
      </c>
      <c r="G80" s="132"/>
      <c r="H80" s="133"/>
      <c r="I80" s="122" t="str">
        <f t="shared" si="6"/>
        <v/>
      </c>
      <c r="J80" s="132"/>
      <c r="K80" s="133"/>
      <c r="L80" s="134" t="str">
        <f t="shared" si="7"/>
        <v/>
      </c>
      <c r="M80" s="128" t="str">
        <f t="shared" si="4"/>
        <v/>
      </c>
      <c r="N80" s="135"/>
    </row>
    <row r="81" spans="1:14" x14ac:dyDescent="0.25">
      <c r="A81" s="127"/>
      <c r="B81" s="128"/>
      <c r="C81" s="129"/>
      <c r="D81" s="130"/>
      <c r="E81" s="131"/>
      <c r="F81" s="122" t="str">
        <f t="shared" si="5"/>
        <v/>
      </c>
      <c r="G81" s="132"/>
      <c r="H81" s="133"/>
      <c r="I81" s="122" t="str">
        <f t="shared" si="6"/>
        <v/>
      </c>
      <c r="J81" s="132"/>
      <c r="K81" s="133"/>
      <c r="L81" s="134" t="str">
        <f t="shared" si="7"/>
        <v/>
      </c>
      <c r="M81" s="128" t="str">
        <f t="shared" si="4"/>
        <v/>
      </c>
      <c r="N81" s="135"/>
    </row>
    <row r="82" spans="1:14" x14ac:dyDescent="0.25">
      <c r="A82" s="142"/>
      <c r="B82" s="128"/>
      <c r="C82" s="143"/>
      <c r="D82" s="144"/>
      <c r="E82" s="139"/>
      <c r="F82" s="140" t="str">
        <f t="shared" si="5"/>
        <v/>
      </c>
      <c r="G82" s="132"/>
      <c r="H82" s="133"/>
      <c r="I82" s="140" t="str">
        <f t="shared" si="6"/>
        <v/>
      </c>
      <c r="J82" s="132"/>
      <c r="K82" s="133"/>
      <c r="L82" s="136" t="str">
        <f t="shared" si="7"/>
        <v/>
      </c>
      <c r="M82" s="137" t="str">
        <f t="shared" si="4"/>
        <v/>
      </c>
      <c r="N82" s="141"/>
    </row>
    <row r="83" spans="1:14" x14ac:dyDescent="0.25">
      <c r="A83" s="117"/>
      <c r="B83" s="118" t="str">
        <f>IF(SUM(M83:M87)=0,"",SUM(M83:M87))</f>
        <v/>
      </c>
      <c r="C83" s="119"/>
      <c r="D83" s="120"/>
      <c r="E83" s="131"/>
      <c r="F83" s="122" t="str">
        <f t="shared" si="5"/>
        <v/>
      </c>
      <c r="G83" s="123"/>
      <c r="H83" s="124"/>
      <c r="I83" s="122" t="str">
        <f t="shared" si="6"/>
        <v/>
      </c>
      <c r="J83" s="123"/>
      <c r="K83" s="124"/>
      <c r="L83" s="125" t="str">
        <f t="shared" si="7"/>
        <v/>
      </c>
      <c r="M83" s="118" t="str">
        <f t="shared" si="4"/>
        <v/>
      </c>
      <c r="N83" s="126"/>
    </row>
    <row r="84" spans="1:14" x14ac:dyDescent="0.25">
      <c r="A84" s="127"/>
      <c r="B84" s="128"/>
      <c r="C84" s="129"/>
      <c r="D84" s="130"/>
      <c r="E84" s="131"/>
      <c r="F84" s="122" t="str">
        <f t="shared" si="5"/>
        <v/>
      </c>
      <c r="G84" s="132"/>
      <c r="H84" s="133"/>
      <c r="I84" s="122" t="str">
        <f t="shared" si="6"/>
        <v/>
      </c>
      <c r="J84" s="132"/>
      <c r="K84" s="133"/>
      <c r="L84" s="134" t="str">
        <f t="shared" si="7"/>
        <v/>
      </c>
      <c r="M84" s="128" t="str">
        <f t="shared" si="4"/>
        <v/>
      </c>
      <c r="N84" s="135"/>
    </row>
    <row r="85" spans="1:14" x14ac:dyDescent="0.25">
      <c r="A85" s="127"/>
      <c r="B85" s="128"/>
      <c r="C85" s="129"/>
      <c r="D85" s="130"/>
      <c r="E85" s="131"/>
      <c r="F85" s="122" t="str">
        <f t="shared" si="5"/>
        <v/>
      </c>
      <c r="G85" s="132"/>
      <c r="H85" s="133"/>
      <c r="I85" s="122" t="str">
        <f t="shared" si="6"/>
        <v/>
      </c>
      <c r="J85" s="132"/>
      <c r="K85" s="133"/>
      <c r="L85" s="134" t="str">
        <f t="shared" si="7"/>
        <v/>
      </c>
      <c r="M85" s="128" t="str">
        <f t="shared" si="4"/>
        <v/>
      </c>
      <c r="N85" s="135"/>
    </row>
    <row r="86" spans="1:14" x14ac:dyDescent="0.25">
      <c r="A86" s="127"/>
      <c r="B86" s="128"/>
      <c r="C86" s="129"/>
      <c r="D86" s="130"/>
      <c r="E86" s="131"/>
      <c r="F86" s="122" t="str">
        <f t="shared" si="5"/>
        <v/>
      </c>
      <c r="G86" s="132"/>
      <c r="H86" s="133"/>
      <c r="I86" s="122" t="str">
        <f t="shared" si="6"/>
        <v/>
      </c>
      <c r="J86" s="132"/>
      <c r="K86" s="133"/>
      <c r="L86" s="134" t="str">
        <f t="shared" si="7"/>
        <v/>
      </c>
      <c r="M86" s="128" t="str">
        <f t="shared" si="4"/>
        <v/>
      </c>
      <c r="N86" s="135"/>
    </row>
    <row r="87" spans="1:14" x14ac:dyDescent="0.25">
      <c r="A87" s="142"/>
      <c r="B87" s="128"/>
      <c r="C87" s="143"/>
      <c r="D87" s="144"/>
      <c r="E87" s="131"/>
      <c r="F87" s="122" t="str">
        <f t="shared" si="5"/>
        <v/>
      </c>
      <c r="G87" s="132"/>
      <c r="H87" s="133"/>
      <c r="I87" s="122" t="str">
        <f t="shared" si="6"/>
        <v/>
      </c>
      <c r="J87" s="132"/>
      <c r="K87" s="133"/>
      <c r="L87" s="136" t="str">
        <f t="shared" si="7"/>
        <v/>
      </c>
      <c r="M87" s="137" t="str">
        <f t="shared" si="4"/>
        <v/>
      </c>
      <c r="N87" s="141"/>
    </row>
    <row r="88" spans="1:14" x14ac:dyDescent="0.25">
      <c r="A88" s="117"/>
      <c r="B88" s="118" t="str">
        <f>IF(SUM(M88:M92)=0,"",SUM(M88:M92))</f>
        <v/>
      </c>
      <c r="C88" s="119"/>
      <c r="D88" s="120"/>
      <c r="E88" s="121"/>
      <c r="F88" s="122" t="str">
        <f t="shared" si="5"/>
        <v/>
      </c>
      <c r="G88" s="123"/>
      <c r="H88" s="124"/>
      <c r="I88" s="122" t="str">
        <f t="shared" si="6"/>
        <v/>
      </c>
      <c r="J88" s="123"/>
      <c r="K88" s="124"/>
      <c r="L88" s="125" t="str">
        <f t="shared" si="7"/>
        <v/>
      </c>
      <c r="M88" s="118" t="str">
        <f t="shared" si="4"/>
        <v/>
      </c>
      <c r="N88" s="126"/>
    </row>
    <row r="89" spans="1:14" x14ac:dyDescent="0.25">
      <c r="A89" s="127"/>
      <c r="B89" s="128"/>
      <c r="C89" s="129"/>
      <c r="D89" s="130"/>
      <c r="E89" s="131"/>
      <c r="F89" s="122" t="str">
        <f t="shared" si="5"/>
        <v/>
      </c>
      <c r="G89" s="132"/>
      <c r="H89" s="133"/>
      <c r="I89" s="122" t="str">
        <f t="shared" si="6"/>
        <v/>
      </c>
      <c r="J89" s="132"/>
      <c r="K89" s="133"/>
      <c r="L89" s="134" t="str">
        <f t="shared" si="7"/>
        <v/>
      </c>
      <c r="M89" s="128" t="str">
        <f t="shared" si="4"/>
        <v/>
      </c>
      <c r="N89" s="135"/>
    </row>
    <row r="90" spans="1:14" x14ac:dyDescent="0.25">
      <c r="A90" s="127"/>
      <c r="B90" s="128"/>
      <c r="C90" s="129"/>
      <c r="D90" s="130"/>
      <c r="E90" s="131"/>
      <c r="F90" s="122" t="str">
        <f t="shared" si="5"/>
        <v/>
      </c>
      <c r="G90" s="132"/>
      <c r="H90" s="133"/>
      <c r="I90" s="122" t="str">
        <f t="shared" si="6"/>
        <v/>
      </c>
      <c r="J90" s="132"/>
      <c r="K90" s="133"/>
      <c r="L90" s="134" t="str">
        <f t="shared" si="7"/>
        <v/>
      </c>
      <c r="M90" s="128" t="str">
        <f t="shared" si="4"/>
        <v/>
      </c>
      <c r="N90" s="135"/>
    </row>
    <row r="91" spans="1:14" x14ac:dyDescent="0.25">
      <c r="A91" s="127"/>
      <c r="B91" s="128"/>
      <c r="C91" s="129"/>
      <c r="D91" s="130"/>
      <c r="E91" s="131"/>
      <c r="F91" s="122" t="str">
        <f t="shared" si="5"/>
        <v/>
      </c>
      <c r="G91" s="132"/>
      <c r="H91" s="133"/>
      <c r="I91" s="122" t="str">
        <f t="shared" si="6"/>
        <v/>
      </c>
      <c r="J91" s="132"/>
      <c r="K91" s="133"/>
      <c r="L91" s="134" t="str">
        <f t="shared" si="7"/>
        <v/>
      </c>
      <c r="M91" s="128" t="str">
        <f t="shared" si="4"/>
        <v/>
      </c>
      <c r="N91" s="135"/>
    </row>
    <row r="92" spans="1:14" x14ac:dyDescent="0.25">
      <c r="A92" s="142"/>
      <c r="B92" s="128"/>
      <c r="C92" s="143"/>
      <c r="D92" s="144"/>
      <c r="E92" s="139"/>
      <c r="F92" s="122" t="str">
        <f t="shared" si="5"/>
        <v/>
      </c>
      <c r="G92" s="132"/>
      <c r="H92" s="133"/>
      <c r="I92" s="122" t="str">
        <f t="shared" si="6"/>
        <v/>
      </c>
      <c r="J92" s="132"/>
      <c r="K92" s="133"/>
      <c r="L92" s="136" t="str">
        <f t="shared" si="7"/>
        <v/>
      </c>
      <c r="M92" s="137" t="str">
        <f t="shared" si="4"/>
        <v/>
      </c>
      <c r="N92" s="141"/>
    </row>
    <row r="93" spans="1:14" x14ac:dyDescent="0.25">
      <c r="A93" s="117"/>
      <c r="B93" s="118" t="str">
        <f>IF(SUM(M93:M97)=0,"",SUM(M93:M97))</f>
        <v/>
      </c>
      <c r="C93" s="119"/>
      <c r="D93" s="120"/>
      <c r="E93" s="121"/>
      <c r="F93" s="138" t="str">
        <f t="shared" si="5"/>
        <v/>
      </c>
      <c r="G93" s="123"/>
      <c r="H93" s="124"/>
      <c r="I93" s="138" t="str">
        <f t="shared" si="6"/>
        <v/>
      </c>
      <c r="J93" s="123"/>
      <c r="K93" s="124"/>
      <c r="L93" s="125" t="str">
        <f t="shared" si="7"/>
        <v/>
      </c>
      <c r="M93" s="118" t="str">
        <f t="shared" si="4"/>
        <v/>
      </c>
      <c r="N93" s="126"/>
    </row>
    <row r="94" spans="1:14" x14ac:dyDescent="0.25">
      <c r="A94" s="127"/>
      <c r="B94" s="128"/>
      <c r="C94" s="129"/>
      <c r="D94" s="130"/>
      <c r="E94" s="131"/>
      <c r="F94" s="122" t="str">
        <f t="shared" si="5"/>
        <v/>
      </c>
      <c r="G94" s="132"/>
      <c r="H94" s="133"/>
      <c r="I94" s="122" t="str">
        <f t="shared" si="6"/>
        <v/>
      </c>
      <c r="J94" s="132"/>
      <c r="K94" s="133"/>
      <c r="L94" s="134" t="str">
        <f t="shared" si="7"/>
        <v/>
      </c>
      <c r="M94" s="128" t="str">
        <f t="shared" si="4"/>
        <v/>
      </c>
      <c r="N94" s="135"/>
    </row>
    <row r="95" spans="1:14" x14ac:dyDescent="0.25">
      <c r="A95" s="127"/>
      <c r="B95" s="128"/>
      <c r="C95" s="129"/>
      <c r="D95" s="130"/>
      <c r="E95" s="131"/>
      <c r="F95" s="122" t="str">
        <f t="shared" si="5"/>
        <v/>
      </c>
      <c r="G95" s="132"/>
      <c r="H95" s="133"/>
      <c r="I95" s="122" t="str">
        <f t="shared" si="6"/>
        <v/>
      </c>
      <c r="J95" s="132"/>
      <c r="K95" s="133"/>
      <c r="L95" s="134" t="str">
        <f t="shared" si="7"/>
        <v/>
      </c>
      <c r="M95" s="128" t="str">
        <f t="shared" si="4"/>
        <v/>
      </c>
      <c r="N95" s="135"/>
    </row>
    <row r="96" spans="1:14" x14ac:dyDescent="0.25">
      <c r="A96" s="127"/>
      <c r="B96" s="128"/>
      <c r="C96" s="129"/>
      <c r="D96" s="130"/>
      <c r="E96" s="131"/>
      <c r="F96" s="122" t="str">
        <f t="shared" si="5"/>
        <v/>
      </c>
      <c r="G96" s="132"/>
      <c r="H96" s="133"/>
      <c r="I96" s="122" t="str">
        <f t="shared" si="6"/>
        <v/>
      </c>
      <c r="J96" s="132"/>
      <c r="K96" s="133"/>
      <c r="L96" s="134" t="str">
        <f t="shared" si="7"/>
        <v/>
      </c>
      <c r="M96" s="128" t="str">
        <f t="shared" si="4"/>
        <v/>
      </c>
      <c r="N96" s="135"/>
    </row>
    <row r="97" spans="1:14" ht="11.95" customHeight="1" x14ac:dyDescent="0.25">
      <c r="A97" s="142"/>
      <c r="B97" s="128"/>
      <c r="C97" s="143"/>
      <c r="D97" s="144"/>
      <c r="E97" s="139"/>
      <c r="F97" s="140" t="str">
        <f t="shared" si="5"/>
        <v/>
      </c>
      <c r="G97" s="132"/>
      <c r="H97" s="133"/>
      <c r="I97" s="140" t="str">
        <f t="shared" si="6"/>
        <v/>
      </c>
      <c r="J97" s="132"/>
      <c r="K97" s="133"/>
      <c r="L97" s="136" t="str">
        <f t="shared" si="7"/>
        <v/>
      </c>
      <c r="M97" s="137" t="str">
        <f t="shared" si="4"/>
        <v/>
      </c>
      <c r="N97" s="141"/>
    </row>
    <row r="98" spans="1:14" x14ac:dyDescent="0.25">
      <c r="A98" s="117"/>
      <c r="B98" s="118" t="str">
        <f>IF(SUM(M98:M102)=0,"",SUM(M98:M102))</f>
        <v/>
      </c>
      <c r="C98" s="119"/>
      <c r="D98" s="120"/>
      <c r="E98" s="131"/>
      <c r="F98" s="122" t="str">
        <f t="shared" si="5"/>
        <v/>
      </c>
      <c r="G98" s="123"/>
      <c r="H98" s="124"/>
      <c r="I98" s="122" t="str">
        <f t="shared" si="6"/>
        <v/>
      </c>
      <c r="J98" s="123"/>
      <c r="K98" s="124"/>
      <c r="L98" s="125" t="str">
        <f t="shared" si="7"/>
        <v/>
      </c>
      <c r="M98" s="118" t="str">
        <f t="shared" si="4"/>
        <v/>
      </c>
      <c r="N98" s="126"/>
    </row>
    <row r="99" spans="1:14" x14ac:dyDescent="0.25">
      <c r="A99" s="127"/>
      <c r="B99" s="128"/>
      <c r="C99" s="129"/>
      <c r="D99" s="130"/>
      <c r="E99" s="131"/>
      <c r="F99" s="122" t="str">
        <f t="shared" si="5"/>
        <v/>
      </c>
      <c r="G99" s="132"/>
      <c r="H99" s="133"/>
      <c r="I99" s="122" t="str">
        <f t="shared" si="6"/>
        <v/>
      </c>
      <c r="J99" s="132"/>
      <c r="K99" s="133"/>
      <c r="L99" s="134" t="str">
        <f t="shared" si="7"/>
        <v/>
      </c>
      <c r="M99" s="128" t="str">
        <f t="shared" si="4"/>
        <v/>
      </c>
      <c r="N99" s="135"/>
    </row>
    <row r="100" spans="1:14" x14ac:dyDescent="0.25">
      <c r="A100" s="127"/>
      <c r="B100" s="128"/>
      <c r="C100" s="129"/>
      <c r="D100" s="130"/>
      <c r="E100" s="131"/>
      <c r="F100" s="122" t="str">
        <f t="shared" si="5"/>
        <v/>
      </c>
      <c r="G100" s="132"/>
      <c r="H100" s="133"/>
      <c r="I100" s="122" t="str">
        <f t="shared" si="6"/>
        <v/>
      </c>
      <c r="J100" s="132"/>
      <c r="K100" s="133"/>
      <c r="L100" s="134" t="str">
        <f t="shared" si="7"/>
        <v/>
      </c>
      <c r="M100" s="128" t="str">
        <f t="shared" si="4"/>
        <v/>
      </c>
      <c r="N100" s="135"/>
    </row>
    <row r="101" spans="1:14" x14ac:dyDescent="0.25">
      <c r="A101" s="127"/>
      <c r="B101" s="128"/>
      <c r="C101" s="129"/>
      <c r="D101" s="130"/>
      <c r="E101" s="131"/>
      <c r="F101" s="122" t="str">
        <f t="shared" si="5"/>
        <v/>
      </c>
      <c r="G101" s="132"/>
      <c r="H101" s="133"/>
      <c r="I101" s="122" t="str">
        <f t="shared" si="6"/>
        <v/>
      </c>
      <c r="J101" s="132"/>
      <c r="K101" s="133"/>
      <c r="L101" s="134" t="str">
        <f t="shared" si="7"/>
        <v/>
      </c>
      <c r="M101" s="128" t="str">
        <f t="shared" si="4"/>
        <v/>
      </c>
      <c r="N101" s="135"/>
    </row>
    <row r="102" spans="1:14" ht="11.95" customHeight="1" x14ac:dyDescent="0.25">
      <c r="A102" s="142"/>
      <c r="B102" s="128"/>
      <c r="C102" s="143"/>
      <c r="D102" s="144"/>
      <c r="E102" s="131"/>
      <c r="F102" s="122" t="str">
        <f t="shared" si="5"/>
        <v/>
      </c>
      <c r="G102" s="132"/>
      <c r="H102" s="133"/>
      <c r="I102" s="122" t="str">
        <f t="shared" si="6"/>
        <v/>
      </c>
      <c r="J102" s="132"/>
      <c r="K102" s="133"/>
      <c r="L102" s="136" t="str">
        <f t="shared" si="7"/>
        <v/>
      </c>
      <c r="M102" s="137" t="str">
        <f t="shared" si="4"/>
        <v/>
      </c>
      <c r="N102" s="141"/>
    </row>
    <row r="103" spans="1:14" x14ac:dyDescent="0.25">
      <c r="A103" s="255" t="s">
        <v>18</v>
      </c>
      <c r="B103" s="255"/>
      <c r="C103" s="255"/>
      <c r="D103" s="255"/>
      <c r="E103" s="255"/>
      <c r="F103" s="255"/>
      <c r="G103" s="255"/>
      <c r="H103" s="255"/>
      <c r="I103" s="255"/>
      <c r="J103" s="255"/>
      <c r="K103" s="255"/>
      <c r="L103" s="255"/>
      <c r="M103" s="146">
        <f>IF(SUM(M43:M102)=SUM(B43:B102),SUM(M43:M102),"ERROR：費目合計と小計が一致していません")</f>
        <v>1250000</v>
      </c>
      <c r="N103" s="147" t="s">
        <v>20</v>
      </c>
    </row>
    <row r="104" spans="1:14" ht="13.05" customHeight="1" x14ac:dyDescent="0.25">
      <c r="A104" s="148"/>
      <c r="B104" s="241" t="s">
        <v>25</v>
      </c>
      <c r="C104" s="241"/>
      <c r="D104" s="241"/>
      <c r="E104" s="241"/>
      <c r="F104" s="241"/>
      <c r="G104" s="241"/>
      <c r="H104" s="241"/>
      <c r="I104" s="241"/>
      <c r="J104" s="241"/>
      <c r="K104" s="241"/>
      <c r="L104" s="242"/>
      <c r="M104" s="146">
        <f>M105-M103</f>
        <v>0</v>
      </c>
      <c r="N104" s="147" t="s">
        <v>20</v>
      </c>
    </row>
    <row r="105" spans="1:14" ht="13.05" customHeight="1" x14ac:dyDescent="0.25">
      <c r="A105" s="243" t="s">
        <v>21</v>
      </c>
      <c r="B105" s="244"/>
      <c r="C105" s="244"/>
      <c r="D105" s="244"/>
      <c r="E105" s="244"/>
      <c r="F105" s="244"/>
      <c r="G105" s="244"/>
      <c r="H105" s="244"/>
      <c r="I105" s="244"/>
      <c r="J105" s="244"/>
      <c r="K105" s="244"/>
      <c r="L105" s="245"/>
      <c r="M105" s="149">
        <f>ROUNDDOWN(M103,-4)</f>
        <v>1250000</v>
      </c>
      <c r="N105" s="150" t="s">
        <v>20</v>
      </c>
    </row>
    <row r="106" spans="1:14" ht="4.8" customHeight="1" x14ac:dyDescent="0.25"/>
    <row r="107" spans="1:14" ht="18.75" x14ac:dyDescent="0.25">
      <c r="A107" s="151" t="s">
        <v>57</v>
      </c>
      <c r="B107" s="94"/>
      <c r="C107" s="94"/>
      <c r="D107" s="94"/>
      <c r="E107" s="94"/>
      <c r="F107" s="152"/>
      <c r="G107" s="94"/>
      <c r="H107" s="94"/>
      <c r="I107" s="94"/>
      <c r="J107" s="94"/>
      <c r="K107" s="94"/>
      <c r="L107" s="152"/>
    </row>
    <row r="108" spans="1:14" ht="75" x14ac:dyDescent="0.25">
      <c r="A108" s="153" t="s">
        <v>97</v>
      </c>
      <c r="B108" s="153" t="s">
        <v>96</v>
      </c>
      <c r="C108" s="153" t="s">
        <v>102</v>
      </c>
      <c r="D108" s="240" t="s">
        <v>37</v>
      </c>
      <c r="E108" s="240"/>
      <c r="F108" s="240"/>
      <c r="G108" s="240" t="s">
        <v>38</v>
      </c>
      <c r="H108" s="240"/>
      <c r="I108" s="240"/>
      <c r="J108" s="240"/>
      <c r="K108" s="240"/>
      <c r="L108" s="240"/>
      <c r="M108" s="240"/>
      <c r="N108" s="240"/>
    </row>
    <row r="109" spans="1:14" ht="22.05" customHeight="1" x14ac:dyDescent="0.25">
      <c r="A109" s="154">
        <v>43194</v>
      </c>
      <c r="B109" s="155" t="s">
        <v>181</v>
      </c>
      <c r="C109" s="155" t="s">
        <v>180</v>
      </c>
      <c r="D109" s="233" t="s">
        <v>169</v>
      </c>
      <c r="E109" s="234"/>
      <c r="F109" s="235"/>
      <c r="G109" s="232" t="s">
        <v>195</v>
      </c>
      <c r="H109" s="232"/>
      <c r="I109" s="232"/>
      <c r="J109" s="232"/>
      <c r="K109" s="232"/>
      <c r="L109" s="232"/>
      <c r="M109" s="232"/>
      <c r="N109" s="232"/>
    </row>
    <row r="110" spans="1:14" ht="22.05" customHeight="1" x14ac:dyDescent="0.25">
      <c r="A110" s="154">
        <v>43201</v>
      </c>
      <c r="B110" s="155" t="s">
        <v>181</v>
      </c>
      <c r="C110" s="155" t="s">
        <v>182</v>
      </c>
      <c r="D110" s="233" t="s">
        <v>169</v>
      </c>
      <c r="E110" s="234"/>
      <c r="F110" s="235"/>
      <c r="G110" s="232"/>
      <c r="H110" s="232"/>
      <c r="I110" s="232"/>
      <c r="J110" s="232"/>
      <c r="K110" s="232"/>
      <c r="L110" s="232"/>
      <c r="M110" s="232"/>
      <c r="N110" s="232"/>
    </row>
    <row r="111" spans="1:14" ht="22.05" customHeight="1" x14ac:dyDescent="0.25">
      <c r="A111" s="154">
        <v>43208</v>
      </c>
      <c r="B111" s="155" t="s">
        <v>181</v>
      </c>
      <c r="C111" s="155" t="s">
        <v>183</v>
      </c>
      <c r="D111" s="233" t="s">
        <v>169</v>
      </c>
      <c r="E111" s="234"/>
      <c r="F111" s="235"/>
      <c r="G111" s="232"/>
      <c r="H111" s="232"/>
      <c r="I111" s="232"/>
      <c r="J111" s="232"/>
      <c r="K111" s="232"/>
      <c r="L111" s="232"/>
      <c r="M111" s="232"/>
      <c r="N111" s="232"/>
    </row>
    <row r="112" spans="1:14" ht="22.05" customHeight="1" x14ac:dyDescent="0.25">
      <c r="A112" s="154">
        <v>43215</v>
      </c>
      <c r="B112" s="155" t="s">
        <v>181</v>
      </c>
      <c r="C112" s="155" t="s">
        <v>184</v>
      </c>
      <c r="D112" s="233" t="s">
        <v>169</v>
      </c>
      <c r="E112" s="234"/>
      <c r="F112" s="235"/>
      <c r="G112" s="232"/>
      <c r="H112" s="232"/>
      <c r="I112" s="232"/>
      <c r="J112" s="232"/>
      <c r="K112" s="232"/>
      <c r="L112" s="232"/>
      <c r="M112" s="232"/>
      <c r="N112" s="232"/>
    </row>
    <row r="113" spans="1:14" ht="22.05" customHeight="1" x14ac:dyDescent="0.25">
      <c r="A113" s="154">
        <v>43222</v>
      </c>
      <c r="B113" s="155" t="s">
        <v>181</v>
      </c>
      <c r="C113" s="155" t="s">
        <v>185</v>
      </c>
      <c r="D113" s="233" t="s">
        <v>169</v>
      </c>
      <c r="E113" s="234"/>
      <c r="F113" s="235"/>
      <c r="G113" s="232"/>
      <c r="H113" s="232"/>
      <c r="I113" s="232"/>
      <c r="J113" s="232"/>
      <c r="K113" s="232"/>
      <c r="L113" s="232"/>
      <c r="M113" s="232"/>
      <c r="N113" s="232"/>
    </row>
    <row r="114" spans="1:14" ht="22.05" customHeight="1" x14ac:dyDescent="0.25">
      <c r="A114" s="154">
        <v>43229</v>
      </c>
      <c r="B114" s="155" t="s">
        <v>181</v>
      </c>
      <c r="C114" s="155" t="s">
        <v>186</v>
      </c>
      <c r="D114" s="233" t="s">
        <v>169</v>
      </c>
      <c r="E114" s="234"/>
      <c r="F114" s="235"/>
      <c r="G114" s="232"/>
      <c r="H114" s="232"/>
      <c r="I114" s="232"/>
      <c r="J114" s="232"/>
      <c r="K114" s="232"/>
      <c r="L114" s="232"/>
      <c r="M114" s="232"/>
      <c r="N114" s="232"/>
    </row>
    <row r="115" spans="1:14" ht="22.05" customHeight="1" x14ac:dyDescent="0.25">
      <c r="A115" s="154">
        <v>43236</v>
      </c>
      <c r="B115" s="155" t="s">
        <v>181</v>
      </c>
      <c r="C115" s="155" t="s">
        <v>187</v>
      </c>
      <c r="D115" s="233" t="s">
        <v>169</v>
      </c>
      <c r="E115" s="234"/>
      <c r="F115" s="235"/>
      <c r="G115" s="232"/>
      <c r="H115" s="232"/>
      <c r="I115" s="232"/>
      <c r="J115" s="232"/>
      <c r="K115" s="232"/>
      <c r="L115" s="232"/>
      <c r="M115" s="232"/>
      <c r="N115" s="232"/>
    </row>
    <row r="116" spans="1:14" ht="22.05" customHeight="1" x14ac:dyDescent="0.25">
      <c r="A116" s="154">
        <v>43243</v>
      </c>
      <c r="B116" s="155" t="s">
        <v>181</v>
      </c>
      <c r="C116" s="155" t="s">
        <v>188</v>
      </c>
      <c r="D116" s="233" t="s">
        <v>169</v>
      </c>
      <c r="E116" s="234"/>
      <c r="F116" s="235"/>
      <c r="G116" s="232"/>
      <c r="H116" s="232"/>
      <c r="I116" s="232"/>
      <c r="J116" s="232"/>
      <c r="K116" s="232"/>
      <c r="L116" s="232"/>
      <c r="M116" s="232"/>
      <c r="N116" s="232"/>
    </row>
    <row r="117" spans="1:14" ht="22.05" customHeight="1" x14ac:dyDescent="0.25">
      <c r="A117" s="154">
        <v>43257</v>
      </c>
      <c r="B117" s="155" t="s">
        <v>181</v>
      </c>
      <c r="C117" s="155" t="s">
        <v>189</v>
      </c>
      <c r="D117" s="233" t="s">
        <v>169</v>
      </c>
      <c r="E117" s="234"/>
      <c r="F117" s="235"/>
      <c r="G117" s="232"/>
      <c r="H117" s="232"/>
      <c r="I117" s="232"/>
      <c r="J117" s="232"/>
      <c r="K117" s="232"/>
      <c r="L117" s="232"/>
      <c r="M117" s="232"/>
      <c r="N117" s="232"/>
    </row>
    <row r="118" spans="1:14" ht="22.05" customHeight="1" x14ac:dyDescent="0.25">
      <c r="A118" s="154">
        <v>43264</v>
      </c>
      <c r="B118" s="155" t="s">
        <v>181</v>
      </c>
      <c r="C118" s="155" t="s">
        <v>190</v>
      </c>
      <c r="D118" s="233" t="s">
        <v>169</v>
      </c>
      <c r="E118" s="234"/>
      <c r="F118" s="235"/>
      <c r="G118" s="232"/>
      <c r="H118" s="232"/>
      <c r="I118" s="232"/>
      <c r="J118" s="232"/>
      <c r="K118" s="232"/>
      <c r="L118" s="232"/>
      <c r="M118" s="232"/>
      <c r="N118" s="232"/>
    </row>
    <row r="119" spans="1:14" ht="22.05" customHeight="1" x14ac:dyDescent="0.25">
      <c r="A119" s="154">
        <v>43271</v>
      </c>
      <c r="B119" s="155" t="s">
        <v>181</v>
      </c>
      <c r="C119" s="155" t="s">
        <v>191</v>
      </c>
      <c r="D119" s="233" t="s">
        <v>169</v>
      </c>
      <c r="E119" s="234"/>
      <c r="F119" s="235"/>
      <c r="G119" s="232"/>
      <c r="H119" s="232"/>
      <c r="I119" s="232"/>
      <c r="J119" s="232"/>
      <c r="K119" s="232"/>
      <c r="L119" s="232"/>
      <c r="M119" s="232"/>
      <c r="N119" s="232"/>
    </row>
    <row r="120" spans="1:14" ht="22.05" customHeight="1" x14ac:dyDescent="0.25">
      <c r="A120" s="154">
        <v>43278</v>
      </c>
      <c r="B120" s="155" t="s">
        <v>181</v>
      </c>
      <c r="C120" s="155" t="s">
        <v>192</v>
      </c>
      <c r="D120" s="233" t="s">
        <v>169</v>
      </c>
      <c r="E120" s="234"/>
      <c r="F120" s="235"/>
      <c r="G120" s="232"/>
      <c r="H120" s="232"/>
      <c r="I120" s="232"/>
      <c r="J120" s="232"/>
      <c r="K120" s="232"/>
      <c r="L120" s="232"/>
      <c r="M120" s="232"/>
      <c r="N120" s="232"/>
    </row>
    <row r="121" spans="1:14" ht="22.05" customHeight="1" x14ac:dyDescent="0.25">
      <c r="A121" s="154">
        <v>43285</v>
      </c>
      <c r="B121" s="155" t="s">
        <v>181</v>
      </c>
      <c r="C121" s="155" t="s">
        <v>193</v>
      </c>
      <c r="D121" s="233" t="s">
        <v>169</v>
      </c>
      <c r="E121" s="234"/>
      <c r="F121" s="235"/>
      <c r="G121" s="232"/>
      <c r="H121" s="232"/>
      <c r="I121" s="232"/>
      <c r="J121" s="232"/>
      <c r="K121" s="232"/>
      <c r="L121" s="232"/>
      <c r="M121" s="232"/>
      <c r="N121" s="232"/>
    </row>
    <row r="122" spans="1:14" ht="22.05" customHeight="1" x14ac:dyDescent="0.25">
      <c r="A122" s="154">
        <v>43292</v>
      </c>
      <c r="B122" s="155" t="s">
        <v>181</v>
      </c>
      <c r="C122" s="155" t="s">
        <v>194</v>
      </c>
      <c r="D122" s="233" t="s">
        <v>169</v>
      </c>
      <c r="E122" s="234"/>
      <c r="F122" s="235"/>
      <c r="G122" s="232"/>
      <c r="H122" s="232"/>
      <c r="I122" s="232"/>
      <c r="J122" s="232"/>
      <c r="K122" s="232"/>
      <c r="L122" s="232"/>
      <c r="M122" s="232"/>
      <c r="N122" s="232"/>
    </row>
    <row r="123" spans="1:14" ht="22.05" customHeight="1" x14ac:dyDescent="0.25">
      <c r="A123" s="154">
        <v>43299</v>
      </c>
      <c r="B123" s="155" t="s">
        <v>181</v>
      </c>
      <c r="C123" s="155" t="s">
        <v>221</v>
      </c>
      <c r="D123" s="233" t="s">
        <v>169</v>
      </c>
      <c r="E123" s="234"/>
      <c r="F123" s="235"/>
      <c r="G123" s="232"/>
      <c r="H123" s="232"/>
      <c r="I123" s="232"/>
      <c r="J123" s="232"/>
      <c r="K123" s="232"/>
      <c r="L123" s="232"/>
      <c r="M123" s="232"/>
      <c r="N123" s="232"/>
    </row>
    <row r="124" spans="1:14" ht="22.05" customHeight="1" x14ac:dyDescent="0.25">
      <c r="A124" s="154">
        <v>43313</v>
      </c>
      <c r="B124" s="155" t="s">
        <v>181</v>
      </c>
      <c r="C124" s="155" t="s">
        <v>222</v>
      </c>
      <c r="D124" s="233" t="s">
        <v>169</v>
      </c>
      <c r="E124" s="234"/>
      <c r="F124" s="235"/>
      <c r="G124" s="232"/>
      <c r="H124" s="232"/>
      <c r="I124" s="232"/>
      <c r="J124" s="232"/>
      <c r="K124" s="232"/>
      <c r="L124" s="232"/>
      <c r="M124" s="232"/>
      <c r="N124" s="232"/>
    </row>
    <row r="125" spans="1:14" ht="22.05" customHeight="1" x14ac:dyDescent="0.25">
      <c r="A125" s="154">
        <v>43341</v>
      </c>
      <c r="B125" s="155" t="s">
        <v>181</v>
      </c>
      <c r="C125" s="155" t="s">
        <v>223</v>
      </c>
      <c r="D125" s="233" t="s">
        <v>169</v>
      </c>
      <c r="E125" s="234"/>
      <c r="F125" s="235"/>
      <c r="G125" s="232"/>
      <c r="H125" s="232"/>
      <c r="I125" s="232"/>
      <c r="J125" s="232"/>
      <c r="K125" s="232"/>
      <c r="L125" s="232"/>
      <c r="M125" s="232"/>
      <c r="N125" s="232"/>
    </row>
    <row r="126" spans="1:14" ht="22.05" customHeight="1" x14ac:dyDescent="0.25">
      <c r="A126" s="154">
        <v>43348</v>
      </c>
      <c r="B126" s="155" t="s">
        <v>181</v>
      </c>
      <c r="C126" s="155" t="s">
        <v>224</v>
      </c>
      <c r="D126" s="233" t="s">
        <v>169</v>
      </c>
      <c r="E126" s="234"/>
      <c r="F126" s="235"/>
      <c r="G126" s="232"/>
      <c r="H126" s="232"/>
      <c r="I126" s="232"/>
      <c r="J126" s="232"/>
      <c r="K126" s="232"/>
      <c r="L126" s="232"/>
      <c r="M126" s="232"/>
      <c r="N126" s="232"/>
    </row>
    <row r="127" spans="1:14" ht="22.05" customHeight="1" x14ac:dyDescent="0.25">
      <c r="A127" s="164">
        <v>43355</v>
      </c>
      <c r="B127" s="155" t="s">
        <v>181</v>
      </c>
      <c r="C127" s="155" t="s">
        <v>225</v>
      </c>
      <c r="D127" s="233" t="s">
        <v>169</v>
      </c>
      <c r="E127" s="234"/>
      <c r="F127" s="235"/>
      <c r="G127" s="232"/>
      <c r="H127" s="232"/>
      <c r="I127" s="232"/>
      <c r="J127" s="232"/>
      <c r="K127" s="232"/>
      <c r="L127" s="232"/>
      <c r="M127" s="232"/>
      <c r="N127" s="232"/>
    </row>
    <row r="128" spans="1:14" ht="22.05" customHeight="1" x14ac:dyDescent="0.25">
      <c r="A128" s="154">
        <v>43362</v>
      </c>
      <c r="B128" s="155" t="s">
        <v>181</v>
      </c>
      <c r="C128" s="155" t="s">
        <v>226</v>
      </c>
      <c r="D128" s="233" t="s">
        <v>169</v>
      </c>
      <c r="E128" s="234"/>
      <c r="F128" s="235"/>
      <c r="G128" s="232"/>
      <c r="H128" s="232"/>
      <c r="I128" s="232"/>
      <c r="J128" s="232"/>
      <c r="K128" s="232"/>
      <c r="L128" s="232"/>
      <c r="M128" s="232"/>
      <c r="N128" s="232"/>
    </row>
    <row r="129" spans="1:14" ht="22.05" customHeight="1" x14ac:dyDescent="0.25">
      <c r="A129" s="154">
        <v>43369</v>
      </c>
      <c r="B129" s="155" t="s">
        <v>181</v>
      </c>
      <c r="C129" s="155" t="s">
        <v>227</v>
      </c>
      <c r="D129" s="233" t="s">
        <v>169</v>
      </c>
      <c r="E129" s="234"/>
      <c r="F129" s="235"/>
      <c r="G129" s="232"/>
      <c r="H129" s="232"/>
      <c r="I129" s="232"/>
      <c r="J129" s="232"/>
      <c r="K129" s="232"/>
      <c r="L129" s="232"/>
      <c r="M129" s="232"/>
      <c r="N129" s="232"/>
    </row>
    <row r="130" spans="1:14" ht="22.05" customHeight="1" x14ac:dyDescent="0.25">
      <c r="A130" s="154">
        <v>43376</v>
      </c>
      <c r="B130" s="155" t="s">
        <v>181</v>
      </c>
      <c r="C130" s="155" t="s">
        <v>228</v>
      </c>
      <c r="D130" s="233" t="s">
        <v>169</v>
      </c>
      <c r="E130" s="234"/>
      <c r="F130" s="235"/>
      <c r="G130" s="232"/>
      <c r="H130" s="232"/>
      <c r="I130" s="232"/>
      <c r="J130" s="232"/>
      <c r="K130" s="232"/>
      <c r="L130" s="232"/>
      <c r="M130" s="232"/>
      <c r="N130" s="232"/>
    </row>
    <row r="131" spans="1:14" ht="22.05" customHeight="1" x14ac:dyDescent="0.25">
      <c r="A131" s="154">
        <v>43383</v>
      </c>
      <c r="B131" s="155" t="s">
        <v>181</v>
      </c>
      <c r="C131" s="155" t="s">
        <v>229</v>
      </c>
      <c r="D131" s="233" t="s">
        <v>169</v>
      </c>
      <c r="E131" s="234"/>
      <c r="F131" s="235"/>
      <c r="G131" s="232"/>
      <c r="H131" s="232"/>
      <c r="I131" s="232"/>
      <c r="J131" s="232"/>
      <c r="K131" s="232"/>
      <c r="L131" s="232"/>
      <c r="M131" s="232"/>
      <c r="N131" s="232"/>
    </row>
    <row r="132" spans="1:14" ht="22.05" customHeight="1" x14ac:dyDescent="0.25">
      <c r="A132" s="164">
        <v>43390</v>
      </c>
      <c r="B132" s="155" t="s">
        <v>181</v>
      </c>
      <c r="C132" s="155" t="s">
        <v>230</v>
      </c>
      <c r="D132" s="233" t="s">
        <v>169</v>
      </c>
      <c r="E132" s="234"/>
      <c r="F132" s="235"/>
      <c r="G132" s="232"/>
      <c r="H132" s="232"/>
      <c r="I132" s="232"/>
      <c r="J132" s="232"/>
      <c r="K132" s="232"/>
      <c r="L132" s="232"/>
      <c r="M132" s="232"/>
      <c r="N132" s="232"/>
    </row>
    <row r="133" spans="1:14" ht="22.05" customHeight="1" x14ac:dyDescent="0.25">
      <c r="A133" s="154">
        <v>43397</v>
      </c>
      <c r="B133" s="155" t="s">
        <v>181</v>
      </c>
      <c r="C133" s="155" t="s">
        <v>231</v>
      </c>
      <c r="D133" s="233" t="s">
        <v>169</v>
      </c>
      <c r="E133" s="234"/>
      <c r="F133" s="235"/>
      <c r="G133" s="232"/>
      <c r="H133" s="232"/>
      <c r="I133" s="232"/>
      <c r="J133" s="232"/>
      <c r="K133" s="232"/>
      <c r="L133" s="232"/>
      <c r="M133" s="232"/>
      <c r="N133" s="232"/>
    </row>
    <row r="134" spans="1:14" ht="22.05" customHeight="1" x14ac:dyDescent="0.25">
      <c r="A134" s="154">
        <v>43411</v>
      </c>
      <c r="B134" s="155" t="s">
        <v>181</v>
      </c>
      <c r="C134" s="155" t="s">
        <v>232</v>
      </c>
      <c r="D134" s="233" t="s">
        <v>169</v>
      </c>
      <c r="E134" s="234"/>
      <c r="F134" s="235"/>
      <c r="G134" s="232"/>
      <c r="H134" s="232"/>
      <c r="I134" s="232"/>
      <c r="J134" s="232"/>
      <c r="K134" s="232"/>
      <c r="L134" s="232"/>
      <c r="M134" s="232"/>
      <c r="N134" s="232"/>
    </row>
    <row r="135" spans="1:14" ht="22.05" customHeight="1" x14ac:dyDescent="0.25">
      <c r="A135" s="154">
        <v>43418</v>
      </c>
      <c r="B135" s="155" t="s">
        <v>181</v>
      </c>
      <c r="C135" s="155" t="s">
        <v>233</v>
      </c>
      <c r="D135" s="233" t="s">
        <v>169</v>
      </c>
      <c r="E135" s="234"/>
      <c r="F135" s="235"/>
      <c r="G135" s="232"/>
      <c r="H135" s="232"/>
      <c r="I135" s="232"/>
      <c r="J135" s="232"/>
      <c r="K135" s="232"/>
      <c r="L135" s="232"/>
      <c r="M135" s="232"/>
      <c r="N135" s="232"/>
    </row>
    <row r="136" spans="1:14" ht="22.05" customHeight="1" x14ac:dyDescent="0.25">
      <c r="A136" s="154">
        <v>43425</v>
      </c>
      <c r="B136" s="155" t="s">
        <v>181</v>
      </c>
      <c r="C136" s="155" t="s">
        <v>234</v>
      </c>
      <c r="D136" s="233" t="s">
        <v>169</v>
      </c>
      <c r="E136" s="234"/>
      <c r="F136" s="235"/>
      <c r="G136" s="232"/>
      <c r="H136" s="232"/>
      <c r="I136" s="232"/>
      <c r="J136" s="232"/>
      <c r="K136" s="232"/>
      <c r="L136" s="232"/>
      <c r="M136" s="232"/>
      <c r="N136" s="232"/>
    </row>
    <row r="137" spans="1:14" ht="22.05" customHeight="1" x14ac:dyDescent="0.25">
      <c r="A137" s="154">
        <v>43432</v>
      </c>
      <c r="B137" s="155" t="s">
        <v>181</v>
      </c>
      <c r="C137" s="155" t="s">
        <v>235</v>
      </c>
      <c r="D137" s="233" t="s">
        <v>169</v>
      </c>
      <c r="E137" s="234"/>
      <c r="F137" s="235"/>
      <c r="G137" s="232"/>
      <c r="H137" s="232"/>
      <c r="I137" s="232"/>
      <c r="J137" s="232"/>
      <c r="K137" s="232"/>
      <c r="L137" s="232"/>
      <c r="M137" s="232"/>
      <c r="N137" s="232"/>
    </row>
    <row r="138" spans="1:14" ht="22.05" customHeight="1" x14ac:dyDescent="0.25">
      <c r="A138" s="154">
        <v>43439</v>
      </c>
      <c r="B138" s="155" t="s">
        <v>181</v>
      </c>
      <c r="C138" s="155" t="s">
        <v>236</v>
      </c>
      <c r="D138" s="233" t="s">
        <v>169</v>
      </c>
      <c r="E138" s="234"/>
      <c r="F138" s="235"/>
      <c r="G138" s="232"/>
      <c r="H138" s="232"/>
      <c r="I138" s="232"/>
      <c r="J138" s="232"/>
      <c r="K138" s="232"/>
      <c r="L138" s="232"/>
      <c r="M138" s="232"/>
      <c r="N138" s="232"/>
    </row>
    <row r="139" spans="1:14" ht="22.05" customHeight="1" x14ac:dyDescent="0.25">
      <c r="A139" s="154">
        <v>43446</v>
      </c>
      <c r="B139" s="155" t="s">
        <v>181</v>
      </c>
      <c r="C139" s="155" t="s">
        <v>237</v>
      </c>
      <c r="D139" s="233" t="s">
        <v>169</v>
      </c>
      <c r="E139" s="234"/>
      <c r="F139" s="235"/>
      <c r="G139" s="232"/>
      <c r="H139" s="232"/>
      <c r="I139" s="232"/>
      <c r="J139" s="232"/>
      <c r="K139" s="232"/>
      <c r="L139" s="232"/>
      <c r="M139" s="232"/>
      <c r="N139" s="232"/>
    </row>
    <row r="140" spans="1:14" ht="22.05" customHeight="1" x14ac:dyDescent="0.25">
      <c r="A140" s="154">
        <v>43474</v>
      </c>
      <c r="B140" s="155" t="s">
        <v>181</v>
      </c>
      <c r="C140" s="155" t="s">
        <v>238</v>
      </c>
      <c r="D140" s="233" t="s">
        <v>169</v>
      </c>
      <c r="E140" s="234"/>
      <c r="F140" s="235"/>
      <c r="G140" s="232"/>
      <c r="H140" s="232"/>
      <c r="I140" s="232"/>
      <c r="J140" s="232"/>
      <c r="K140" s="232"/>
      <c r="L140" s="232"/>
      <c r="M140" s="232"/>
      <c r="N140" s="232"/>
    </row>
    <row r="141" spans="1:14" ht="22.05" customHeight="1" x14ac:dyDescent="0.25">
      <c r="A141" s="154">
        <v>43481</v>
      </c>
      <c r="B141" s="155" t="s">
        <v>181</v>
      </c>
      <c r="C141" s="155" t="s">
        <v>239</v>
      </c>
      <c r="D141" s="233" t="s">
        <v>169</v>
      </c>
      <c r="E141" s="234"/>
      <c r="F141" s="235"/>
      <c r="G141" s="232"/>
      <c r="H141" s="232"/>
      <c r="I141" s="232"/>
      <c r="J141" s="232"/>
      <c r="K141" s="232"/>
      <c r="L141" s="232"/>
      <c r="M141" s="232"/>
      <c r="N141" s="232"/>
    </row>
    <row r="142" spans="1:14" ht="22.05" customHeight="1" x14ac:dyDescent="0.25">
      <c r="A142" s="154">
        <v>43488</v>
      </c>
      <c r="B142" s="155" t="s">
        <v>181</v>
      </c>
      <c r="C142" s="155" t="s">
        <v>240</v>
      </c>
      <c r="D142" s="233" t="s">
        <v>169</v>
      </c>
      <c r="E142" s="234"/>
      <c r="F142" s="235"/>
      <c r="G142" s="232"/>
      <c r="H142" s="232"/>
      <c r="I142" s="232"/>
      <c r="J142" s="232"/>
      <c r="K142" s="232"/>
      <c r="L142" s="232"/>
      <c r="M142" s="232"/>
      <c r="N142" s="232"/>
    </row>
    <row r="143" spans="1:14" ht="22.05" customHeight="1" x14ac:dyDescent="0.25">
      <c r="A143" s="154">
        <v>43502</v>
      </c>
      <c r="B143" s="155" t="s">
        <v>181</v>
      </c>
      <c r="C143" s="155" t="s">
        <v>241</v>
      </c>
      <c r="D143" s="233" t="s">
        <v>169</v>
      </c>
      <c r="E143" s="234"/>
      <c r="F143" s="235"/>
      <c r="G143" s="232"/>
      <c r="H143" s="232"/>
      <c r="I143" s="232"/>
      <c r="J143" s="232"/>
      <c r="K143" s="232"/>
      <c r="L143" s="232"/>
      <c r="M143" s="232"/>
      <c r="N143" s="232"/>
    </row>
    <row r="144" spans="1:14" ht="22.05" customHeight="1" x14ac:dyDescent="0.25">
      <c r="A144" s="154">
        <v>43509</v>
      </c>
      <c r="B144" s="155" t="s">
        <v>181</v>
      </c>
      <c r="C144" s="155" t="s">
        <v>242</v>
      </c>
      <c r="D144" s="233" t="s">
        <v>169</v>
      </c>
      <c r="E144" s="234"/>
      <c r="F144" s="235"/>
      <c r="G144" s="232"/>
      <c r="H144" s="232"/>
      <c r="I144" s="232"/>
      <c r="J144" s="232"/>
      <c r="K144" s="232"/>
      <c r="L144" s="232"/>
      <c r="M144" s="232"/>
      <c r="N144" s="232"/>
    </row>
    <row r="145" spans="1:14" ht="22.05" customHeight="1" x14ac:dyDescent="0.25">
      <c r="A145" s="154">
        <v>43516</v>
      </c>
      <c r="B145" s="155" t="s">
        <v>181</v>
      </c>
      <c r="C145" s="155" t="s">
        <v>243</v>
      </c>
      <c r="D145" s="233" t="s">
        <v>169</v>
      </c>
      <c r="E145" s="234"/>
      <c r="F145" s="235"/>
      <c r="G145" s="232"/>
      <c r="H145" s="232"/>
      <c r="I145" s="232"/>
      <c r="J145" s="232"/>
      <c r="K145" s="232"/>
      <c r="L145" s="232"/>
      <c r="M145" s="232"/>
      <c r="N145" s="232"/>
    </row>
    <row r="146" spans="1:14" ht="22.05" customHeight="1" x14ac:dyDescent="0.25">
      <c r="A146" s="154">
        <v>43523</v>
      </c>
      <c r="B146" s="155" t="s">
        <v>181</v>
      </c>
      <c r="C146" s="155" t="s">
        <v>244</v>
      </c>
      <c r="D146" s="233" t="s">
        <v>169</v>
      </c>
      <c r="E146" s="234"/>
      <c r="F146" s="235"/>
      <c r="G146" s="232"/>
      <c r="H146" s="232"/>
      <c r="I146" s="232"/>
      <c r="J146" s="232"/>
      <c r="K146" s="232"/>
      <c r="L146" s="232"/>
      <c r="M146" s="232"/>
      <c r="N146" s="232"/>
    </row>
    <row r="147" spans="1:14" ht="22.05" customHeight="1" x14ac:dyDescent="0.25">
      <c r="A147" s="154">
        <v>43530</v>
      </c>
      <c r="B147" s="155" t="s">
        <v>181</v>
      </c>
      <c r="C147" s="155" t="s">
        <v>245</v>
      </c>
      <c r="D147" s="233" t="s">
        <v>169</v>
      </c>
      <c r="E147" s="234"/>
      <c r="F147" s="235"/>
      <c r="G147" s="232"/>
      <c r="H147" s="232"/>
      <c r="I147" s="232"/>
      <c r="J147" s="232"/>
      <c r="K147" s="232"/>
      <c r="L147" s="232"/>
      <c r="M147" s="232"/>
      <c r="N147" s="232"/>
    </row>
    <row r="148" spans="1:14" ht="22.05" customHeight="1" x14ac:dyDescent="0.25">
      <c r="A148" s="154">
        <v>43537</v>
      </c>
      <c r="B148" s="155" t="s">
        <v>181</v>
      </c>
      <c r="C148" s="155" t="s">
        <v>246</v>
      </c>
      <c r="D148" s="233" t="s">
        <v>169</v>
      </c>
      <c r="E148" s="234"/>
      <c r="F148" s="235"/>
      <c r="G148" s="232"/>
      <c r="H148" s="232"/>
      <c r="I148" s="232"/>
      <c r="J148" s="232"/>
      <c r="K148" s="232"/>
      <c r="L148" s="232"/>
      <c r="M148" s="232"/>
      <c r="N148" s="232"/>
    </row>
  </sheetData>
  <sheetProtection sheet="1" formatCells="0" formatColumns="0" formatRows="0" insertRows="0" deleteRows="0" sort="0"/>
  <protectedRanges>
    <protectedRange sqref="B1:N2 D25 A43 A48 A53 A58 A63 A68 A73 A78 A83 A88 A93 A98 C43:E102 N43:N102 D4:N5 A11:N21 G43:H102 J43:K102 B32:E39 A109:N148" name="範囲1"/>
  </protectedRanges>
  <mergeCells count="156">
    <mergeCell ref="D144:F144"/>
    <mergeCell ref="G144:N144"/>
    <mergeCell ref="D145:F145"/>
    <mergeCell ref="G145:N145"/>
    <mergeCell ref="D146:F146"/>
    <mergeCell ref="G146:N146"/>
    <mergeCell ref="D147:F147"/>
    <mergeCell ref="G147:N147"/>
    <mergeCell ref="D148:F148"/>
    <mergeCell ref="G148:N148"/>
    <mergeCell ref="D140:F140"/>
    <mergeCell ref="G140:N140"/>
    <mergeCell ref="D141:F141"/>
    <mergeCell ref="G141:N141"/>
    <mergeCell ref="D142:F142"/>
    <mergeCell ref="G142:N142"/>
    <mergeCell ref="D143:F143"/>
    <mergeCell ref="G143:N143"/>
    <mergeCell ref="D135:F135"/>
    <mergeCell ref="G135:N135"/>
    <mergeCell ref="D136:F136"/>
    <mergeCell ref="G136:N136"/>
    <mergeCell ref="D137:F137"/>
    <mergeCell ref="G137:N137"/>
    <mergeCell ref="D138:F138"/>
    <mergeCell ref="G138:N138"/>
    <mergeCell ref="D139:F139"/>
    <mergeCell ref="G139:N139"/>
    <mergeCell ref="D130:F130"/>
    <mergeCell ref="G130:N130"/>
    <mergeCell ref="D131:F131"/>
    <mergeCell ref="G131:N131"/>
    <mergeCell ref="D132:F132"/>
    <mergeCell ref="G132:N132"/>
    <mergeCell ref="D133:F133"/>
    <mergeCell ref="G133:N133"/>
    <mergeCell ref="D134:F134"/>
    <mergeCell ref="G134:N134"/>
    <mergeCell ref="D125:F125"/>
    <mergeCell ref="G125:N125"/>
    <mergeCell ref="D126:F126"/>
    <mergeCell ref="G126:N126"/>
    <mergeCell ref="D127:F127"/>
    <mergeCell ref="G127:N127"/>
    <mergeCell ref="D128:F128"/>
    <mergeCell ref="G128:N128"/>
    <mergeCell ref="D129:F129"/>
    <mergeCell ref="G129:N129"/>
    <mergeCell ref="D123:F123"/>
    <mergeCell ref="G123:N123"/>
    <mergeCell ref="D124:F124"/>
    <mergeCell ref="G124:N124"/>
    <mergeCell ref="B1:N1"/>
    <mergeCell ref="B2:N2"/>
    <mergeCell ref="A4:C4"/>
    <mergeCell ref="A5:C5"/>
    <mergeCell ref="D5:N5"/>
    <mergeCell ref="D4:N4"/>
    <mergeCell ref="A28:C28"/>
    <mergeCell ref="B15:C15"/>
    <mergeCell ref="B17:C17"/>
    <mergeCell ref="A24:C24"/>
    <mergeCell ref="A27:C27"/>
    <mergeCell ref="A26:C26"/>
    <mergeCell ref="A25:C25"/>
    <mergeCell ref="E28:F28"/>
    <mergeCell ref="E27:F27"/>
    <mergeCell ref="E26:F26"/>
    <mergeCell ref="E25:K25"/>
    <mergeCell ref="E19:N19"/>
    <mergeCell ref="E21:N21"/>
    <mergeCell ref="B10:C10"/>
    <mergeCell ref="B11:C11"/>
    <mergeCell ref="B12:C12"/>
    <mergeCell ref="B13:C13"/>
    <mergeCell ref="B14:C14"/>
    <mergeCell ref="E11:N11"/>
    <mergeCell ref="E10:N10"/>
    <mergeCell ref="E12:N12"/>
    <mergeCell ref="E13:N13"/>
    <mergeCell ref="E14:N14"/>
    <mergeCell ref="B16:C16"/>
    <mergeCell ref="B18:C18"/>
    <mergeCell ref="E20:N20"/>
    <mergeCell ref="E16:N16"/>
    <mergeCell ref="E15:N15"/>
    <mergeCell ref="E17:N17"/>
    <mergeCell ref="E18:N18"/>
    <mergeCell ref="B19:C19"/>
    <mergeCell ref="B20:C20"/>
    <mergeCell ref="A41:A42"/>
    <mergeCell ref="B41:B42"/>
    <mergeCell ref="C41:C42"/>
    <mergeCell ref="D108:F108"/>
    <mergeCell ref="G108:N108"/>
    <mergeCell ref="B104:L104"/>
    <mergeCell ref="A105:L105"/>
    <mergeCell ref="G109:N109"/>
    <mergeCell ref="B21:C21"/>
    <mergeCell ref="A30:E30"/>
    <mergeCell ref="B33:E33"/>
    <mergeCell ref="B34:E34"/>
    <mergeCell ref="B38:E38"/>
    <mergeCell ref="B39:E39"/>
    <mergeCell ref="D41:N41"/>
    <mergeCell ref="A103:L103"/>
    <mergeCell ref="I34:K34"/>
    <mergeCell ref="I35:K35"/>
    <mergeCell ref="B31:E31"/>
    <mergeCell ref="B32:E32"/>
    <mergeCell ref="D109:F109"/>
    <mergeCell ref="B35:E35"/>
    <mergeCell ref="B36:E36"/>
    <mergeCell ref="I39:K39"/>
    <mergeCell ref="D110:F110"/>
    <mergeCell ref="D111:F111"/>
    <mergeCell ref="D112:F112"/>
    <mergeCell ref="D113:F113"/>
    <mergeCell ref="G112:N112"/>
    <mergeCell ref="G113:N113"/>
    <mergeCell ref="G114:N114"/>
    <mergeCell ref="G116:N116"/>
    <mergeCell ref="G110:N110"/>
    <mergeCell ref="G111:N111"/>
    <mergeCell ref="G118:N118"/>
    <mergeCell ref="G119:N119"/>
    <mergeCell ref="G120:N120"/>
    <mergeCell ref="G115:N115"/>
    <mergeCell ref="D121:F121"/>
    <mergeCell ref="G121:N121"/>
    <mergeCell ref="G117:N117"/>
    <mergeCell ref="D122:F122"/>
    <mergeCell ref="D114:F114"/>
    <mergeCell ref="D115:F115"/>
    <mergeCell ref="D116:F116"/>
    <mergeCell ref="D117:F117"/>
    <mergeCell ref="D118:F118"/>
    <mergeCell ref="D119:F119"/>
    <mergeCell ref="D120:F120"/>
    <mergeCell ref="G122:N122"/>
    <mergeCell ref="F30:H31"/>
    <mergeCell ref="I30:K31"/>
    <mergeCell ref="B37:E37"/>
    <mergeCell ref="F37:H37"/>
    <mergeCell ref="I37:K37"/>
    <mergeCell ref="F32:H32"/>
    <mergeCell ref="F33:H33"/>
    <mergeCell ref="F38:H38"/>
    <mergeCell ref="F39:H39"/>
    <mergeCell ref="I32:K32"/>
    <mergeCell ref="I33:K33"/>
    <mergeCell ref="I36:K36"/>
    <mergeCell ref="I38:K38"/>
    <mergeCell ref="F34:H34"/>
    <mergeCell ref="F35:H35"/>
    <mergeCell ref="F36:H36"/>
  </mergeCells>
  <phoneticPr fontId="8"/>
  <dataValidations count="2">
    <dataValidation type="list" allowBlank="1" showInputMessage="1" showErrorMessage="1" sqref="D4" xr:uid="{00000000-0002-0000-0100-000000000000}">
      <formula1>$P$1:$X$1</formula1>
    </dataValidation>
    <dataValidation type="list" allowBlank="1" showInputMessage="1" showErrorMessage="1" sqref="D5" xr:uid="{00000000-0002-0000-0100-000001000000}">
      <formula1>INDIRECT(D4)</formula1>
    </dataValidation>
  </dataValidations>
  <pageMargins left="0.82677165354330717" right="0.23622047244094491" top="0.43307086614173229" bottom="0.35433070866141736" header="0.31496062992125984" footer="0.31496062992125984"/>
  <pageSetup paperSize="9" scale="75" fitToHeight="0" orientation="portrait" horizontalDpi="4294967293" r:id="rId1"/>
  <headerFooter>
    <oddHeader>&amp;R印刷日：&amp;D</oddHeader>
    <oddFooter>&amp;R&amp;F</oddFooter>
  </headerFooter>
  <rowBreaks count="2" manualBreakCount="2">
    <brk id="21" max="13" man="1"/>
    <brk id="10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17"/>
  <sheetViews>
    <sheetView topLeftCell="A4" zoomScale="40" zoomScaleNormal="40" workbookViewId="0">
      <selection activeCell="Q11" sqref="Q11"/>
    </sheetView>
  </sheetViews>
  <sheetFormatPr defaultColWidth="8.73046875" defaultRowHeight="17.649999999999999" x14ac:dyDescent="0.25"/>
  <cols>
    <col min="1" max="1" width="19.46484375" style="44" customWidth="1"/>
    <col min="2" max="2" width="51.265625" style="44" customWidth="1"/>
    <col min="3" max="3" width="5.9296875" style="44" customWidth="1"/>
    <col min="4" max="4" width="27.73046875" style="44" customWidth="1"/>
    <col min="5" max="5" width="10.73046875" style="44" customWidth="1"/>
    <col min="6" max="6" width="24.9296875" style="44" customWidth="1"/>
    <col min="7" max="7" width="5.46484375" style="44" customWidth="1"/>
    <col min="8" max="8" width="64.73046875" style="45" customWidth="1"/>
    <col min="9" max="9" width="5.46484375" style="44" customWidth="1"/>
    <col min="10" max="10" width="13.9296875" style="44" customWidth="1"/>
    <col min="11" max="11" width="26.06640625" style="44" customWidth="1"/>
    <col min="12" max="16384" width="8.73046875" style="44"/>
  </cols>
  <sheetData>
    <row r="1" spans="2:9" ht="55.5" customHeight="1" thickBot="1" x14ac:dyDescent="0.3">
      <c r="B1" s="43" t="s">
        <v>158</v>
      </c>
    </row>
    <row r="2" spans="2:9" ht="22.5" customHeight="1" thickTop="1" x14ac:dyDescent="0.25">
      <c r="B2" s="43"/>
      <c r="D2" s="46" t="s">
        <v>147</v>
      </c>
      <c r="E2" s="47"/>
      <c r="F2" s="47"/>
      <c r="G2" s="47"/>
      <c r="H2" s="48"/>
    </row>
    <row r="3" spans="2:9" ht="27" customHeight="1" thickBot="1" x14ac:dyDescent="0.3">
      <c r="B3" s="43"/>
      <c r="D3" s="280" t="s">
        <v>162</v>
      </c>
      <c r="E3" s="281"/>
      <c r="F3" s="281"/>
      <c r="G3" s="281"/>
      <c r="H3" s="282"/>
    </row>
    <row r="4" spans="2:9" ht="7.05" customHeight="1" thickTop="1" thickBot="1" x14ac:dyDescent="0.3">
      <c r="B4" s="43"/>
    </row>
    <row r="5" spans="2:9" ht="43.5" customHeight="1" x14ac:dyDescent="0.25">
      <c r="B5" s="49" t="s">
        <v>148</v>
      </c>
      <c r="H5" s="50" t="s">
        <v>149</v>
      </c>
    </row>
    <row r="6" spans="2:9" ht="25.05" customHeight="1" x14ac:dyDescent="0.25">
      <c r="B6" s="283" t="s">
        <v>164</v>
      </c>
      <c r="C6" s="51"/>
      <c r="D6" s="52"/>
      <c r="E6" s="52"/>
      <c r="F6" s="52"/>
      <c r="G6" s="53"/>
      <c r="H6" s="285" t="s">
        <v>161</v>
      </c>
      <c r="I6" s="54"/>
    </row>
    <row r="7" spans="2:9" ht="24.7" customHeight="1" x14ac:dyDescent="0.25">
      <c r="B7" s="283"/>
      <c r="D7" s="287" t="s">
        <v>150</v>
      </c>
      <c r="E7" s="288"/>
      <c r="F7" s="289"/>
      <c r="H7" s="285"/>
    </row>
    <row r="8" spans="2:9" ht="125.2" customHeight="1" x14ac:dyDescent="0.25">
      <c r="B8" s="284"/>
      <c r="C8" s="51"/>
      <c r="D8" s="290" t="s">
        <v>163</v>
      </c>
      <c r="E8" s="291"/>
      <c r="F8" s="292"/>
      <c r="G8" s="53"/>
      <c r="H8" s="285"/>
      <c r="I8" s="54"/>
    </row>
    <row r="9" spans="2:9" ht="72.7" customHeight="1" thickBot="1" x14ac:dyDescent="0.3">
      <c r="B9" s="53"/>
      <c r="C9" s="51"/>
      <c r="D9" s="293"/>
      <c r="E9" s="294"/>
      <c r="F9" s="295"/>
      <c r="G9" s="53"/>
      <c r="H9" s="286"/>
      <c r="I9" s="54"/>
    </row>
    <row r="10" spans="2:9" ht="14.55" customHeight="1" thickBot="1" x14ac:dyDescent="0.3">
      <c r="B10" s="51"/>
      <c r="C10" s="51"/>
      <c r="D10" s="55"/>
      <c r="E10" s="55"/>
      <c r="F10" s="55"/>
      <c r="G10" s="55"/>
      <c r="H10" s="53"/>
      <c r="I10" s="54"/>
    </row>
    <row r="11" spans="2:9" ht="44.55" customHeight="1" x14ac:dyDescent="0.25">
      <c r="B11" s="296" t="s">
        <v>151</v>
      </c>
      <c r="C11" s="297"/>
      <c r="D11" s="298"/>
      <c r="E11" s="55"/>
      <c r="F11" s="299" t="s">
        <v>152</v>
      </c>
      <c r="G11" s="300"/>
      <c r="H11" s="301"/>
      <c r="I11" s="54"/>
    </row>
    <row r="12" spans="2:9" ht="272.55" customHeight="1" thickBot="1" x14ac:dyDescent="0.3">
      <c r="B12" s="277" t="s">
        <v>159</v>
      </c>
      <c r="C12" s="278"/>
      <c r="D12" s="279"/>
      <c r="E12" s="53"/>
      <c r="F12" s="277" t="s">
        <v>160</v>
      </c>
      <c r="G12" s="278"/>
      <c r="H12" s="279"/>
      <c r="I12" s="56"/>
    </row>
    <row r="13" spans="2:9" x14ac:dyDescent="0.25">
      <c r="B13" s="57"/>
      <c r="C13" s="57"/>
      <c r="D13" s="57"/>
      <c r="E13" s="57"/>
      <c r="F13" s="57"/>
      <c r="G13" s="57"/>
      <c r="I13" s="57"/>
    </row>
    <row r="14" spans="2:9" x14ac:dyDescent="0.25">
      <c r="E14" s="57"/>
      <c r="F14" s="58" t="s">
        <v>153</v>
      </c>
      <c r="G14" s="57"/>
      <c r="H14" s="57"/>
      <c r="I14" s="57"/>
    </row>
    <row r="15" spans="2:9" x14ac:dyDescent="0.25">
      <c r="E15" s="60"/>
      <c r="F15" s="58" t="s">
        <v>154</v>
      </c>
      <c r="G15" s="59">
        <f>LEN(B12)</f>
        <v>291</v>
      </c>
      <c r="H15" s="54" t="s">
        <v>155</v>
      </c>
      <c r="I15" s="60"/>
    </row>
    <row r="16" spans="2:9" x14ac:dyDescent="0.25">
      <c r="F16" s="61" t="s">
        <v>156</v>
      </c>
      <c r="G16" s="59">
        <f>LEN(F12)</f>
        <v>202</v>
      </c>
      <c r="H16" s="54" t="s">
        <v>155</v>
      </c>
    </row>
    <row r="17" spans="6:8" x14ac:dyDescent="0.25">
      <c r="F17" s="61" t="s">
        <v>157</v>
      </c>
      <c r="G17" s="59">
        <f>LEN(H6)</f>
        <v>224</v>
      </c>
      <c r="H17" s="54" t="s">
        <v>155</v>
      </c>
    </row>
  </sheetData>
  <sheetProtection password="A9FE" sheet="1" objects="1" scenarios="1" selectLockedCells="1"/>
  <mergeCells count="9">
    <mergeCell ref="B12:D12"/>
    <mergeCell ref="F12:H12"/>
    <mergeCell ref="D3:H3"/>
    <mergeCell ref="B6:B8"/>
    <mergeCell ref="H6:H9"/>
    <mergeCell ref="D7:F7"/>
    <mergeCell ref="D8:F9"/>
    <mergeCell ref="B11:D11"/>
    <mergeCell ref="F11:H11"/>
  </mergeCells>
  <phoneticPr fontId="13"/>
  <pageMargins left="0.70866141732283472" right="0.70866141732283472" top="0.74803149606299213" bottom="0.74803149606299213" header="0.31496062992125984" footer="0.31496062992125984"/>
  <pageSetup paperSize="8"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17"/>
  <sheetViews>
    <sheetView topLeftCell="A4" zoomScale="40" zoomScaleNormal="40" workbookViewId="0">
      <selection activeCell="F12" sqref="F12:H12"/>
    </sheetView>
  </sheetViews>
  <sheetFormatPr defaultColWidth="8.73046875" defaultRowHeight="17.649999999999999" x14ac:dyDescent="0.25"/>
  <cols>
    <col min="1" max="1" width="19.46484375" style="44" customWidth="1"/>
    <col min="2" max="2" width="51.265625" style="44" customWidth="1"/>
    <col min="3" max="3" width="5.9296875" style="44" customWidth="1"/>
    <col min="4" max="4" width="27.73046875" style="44" customWidth="1"/>
    <col min="5" max="5" width="10.73046875" style="44" customWidth="1"/>
    <col min="6" max="6" width="24.9296875" style="44" customWidth="1"/>
    <col min="7" max="7" width="5.46484375" style="44" customWidth="1"/>
    <col min="8" max="8" width="64.73046875" style="45" customWidth="1"/>
    <col min="9" max="9" width="5.46484375" style="44" customWidth="1"/>
    <col min="10" max="10" width="13.9296875" style="44" customWidth="1"/>
    <col min="11" max="11" width="26.06640625" style="44" customWidth="1"/>
    <col min="12" max="16384" width="8.73046875" style="44"/>
  </cols>
  <sheetData>
    <row r="1" spans="2:9" ht="55.5" customHeight="1" thickBot="1" x14ac:dyDescent="0.3">
      <c r="B1" s="43" t="s">
        <v>146</v>
      </c>
    </row>
    <row r="2" spans="2:9" ht="22.5" customHeight="1" thickTop="1" x14ac:dyDescent="0.25">
      <c r="B2" s="43"/>
      <c r="D2" s="46" t="s">
        <v>147</v>
      </c>
      <c r="E2" s="47"/>
      <c r="F2" s="47"/>
      <c r="G2" s="47"/>
      <c r="H2" s="48"/>
    </row>
    <row r="3" spans="2:9" ht="27" customHeight="1" thickBot="1" x14ac:dyDescent="0.3">
      <c r="B3" s="43"/>
      <c r="D3" s="305"/>
      <c r="E3" s="306"/>
      <c r="F3" s="306"/>
      <c r="G3" s="306"/>
      <c r="H3" s="307"/>
    </row>
    <row r="4" spans="2:9" ht="7.05" customHeight="1" thickTop="1" thickBot="1" x14ac:dyDescent="0.3">
      <c r="B4" s="43"/>
    </row>
    <row r="5" spans="2:9" ht="43.5" customHeight="1" x14ac:dyDescent="0.25">
      <c r="B5" s="49" t="s">
        <v>148</v>
      </c>
      <c r="H5" s="50" t="s">
        <v>149</v>
      </c>
    </row>
    <row r="6" spans="2:9" ht="25.05" customHeight="1" x14ac:dyDescent="0.25">
      <c r="B6" s="308"/>
      <c r="C6" s="51"/>
      <c r="D6" s="52"/>
      <c r="E6" s="52"/>
      <c r="F6" s="52"/>
      <c r="G6" s="53"/>
      <c r="H6" s="310"/>
      <c r="I6" s="54"/>
    </row>
    <row r="7" spans="2:9" ht="24.7" customHeight="1" x14ac:dyDescent="0.25">
      <c r="B7" s="308"/>
      <c r="D7" s="287" t="s">
        <v>150</v>
      </c>
      <c r="E7" s="288"/>
      <c r="F7" s="289"/>
      <c r="H7" s="310"/>
    </row>
    <row r="8" spans="2:9" ht="105" customHeight="1" x14ac:dyDescent="0.25">
      <c r="B8" s="309"/>
      <c r="C8" s="51"/>
      <c r="D8" s="312"/>
      <c r="E8" s="313"/>
      <c r="F8" s="314"/>
      <c r="G8" s="53"/>
      <c r="H8" s="310"/>
      <c r="I8" s="54"/>
    </row>
    <row r="9" spans="2:9" ht="76.5" customHeight="1" thickBot="1" x14ac:dyDescent="0.3">
      <c r="B9" s="53"/>
      <c r="C9" s="51"/>
      <c r="D9" s="315"/>
      <c r="E9" s="316"/>
      <c r="F9" s="317"/>
      <c r="G9" s="53"/>
      <c r="H9" s="311"/>
      <c r="I9" s="54"/>
    </row>
    <row r="10" spans="2:9" ht="14.55" customHeight="1" thickBot="1" x14ac:dyDescent="0.3">
      <c r="B10" s="51"/>
      <c r="C10" s="51"/>
      <c r="D10" s="55"/>
      <c r="E10" s="55"/>
      <c r="F10" s="55"/>
      <c r="G10" s="55"/>
      <c r="H10" s="53"/>
      <c r="I10" s="54"/>
    </row>
    <row r="11" spans="2:9" ht="44.55" customHeight="1" x14ac:dyDescent="0.25">
      <c r="B11" s="296" t="s">
        <v>151</v>
      </c>
      <c r="C11" s="297"/>
      <c r="D11" s="298"/>
      <c r="E11" s="55"/>
      <c r="F11" s="299" t="s">
        <v>152</v>
      </c>
      <c r="G11" s="300"/>
      <c r="H11" s="301"/>
      <c r="I11" s="54"/>
    </row>
    <row r="12" spans="2:9" ht="320" customHeight="1" thickBot="1" x14ac:dyDescent="0.3">
      <c r="B12" s="302"/>
      <c r="C12" s="303"/>
      <c r="D12" s="304"/>
      <c r="E12" s="53"/>
      <c r="F12" s="302"/>
      <c r="G12" s="303"/>
      <c r="H12" s="304"/>
      <c r="I12" s="56"/>
    </row>
    <row r="13" spans="2:9" x14ac:dyDescent="0.25">
      <c r="B13" s="57"/>
      <c r="C13" s="57"/>
      <c r="D13" s="57"/>
      <c r="E13" s="57"/>
      <c r="F13" s="57"/>
      <c r="G13" s="57"/>
      <c r="I13" s="57"/>
    </row>
    <row r="14" spans="2:9" x14ac:dyDescent="0.25">
      <c r="E14" s="57"/>
      <c r="F14" s="58" t="s">
        <v>153</v>
      </c>
      <c r="G14" s="57"/>
      <c r="H14" s="57"/>
      <c r="I14" s="57"/>
    </row>
    <row r="15" spans="2:9" x14ac:dyDescent="0.25">
      <c r="E15" s="60"/>
      <c r="F15" s="58" t="s">
        <v>154</v>
      </c>
      <c r="G15" s="59">
        <f>LEN(B12)</f>
        <v>0</v>
      </c>
      <c r="H15" s="54" t="s">
        <v>155</v>
      </c>
      <c r="I15" s="60"/>
    </row>
    <row r="16" spans="2:9" x14ac:dyDescent="0.25">
      <c r="F16" s="58" t="s">
        <v>156</v>
      </c>
      <c r="G16" s="59">
        <f>LEN(F12)</f>
        <v>0</v>
      </c>
      <c r="H16" s="54" t="s">
        <v>155</v>
      </c>
    </row>
    <row r="17" spans="6:8" x14ac:dyDescent="0.25">
      <c r="F17" s="58" t="s">
        <v>157</v>
      </c>
      <c r="G17" s="59">
        <f>LEN(H6)</f>
        <v>0</v>
      </c>
      <c r="H17" s="54" t="s">
        <v>155</v>
      </c>
    </row>
  </sheetData>
  <sheetProtection sheet="1" objects="1" scenarios="1" formatColumns="0" formatRows="0" selectLockedCells="1"/>
  <mergeCells count="9">
    <mergeCell ref="B12:D12"/>
    <mergeCell ref="F12:H12"/>
    <mergeCell ref="D3:H3"/>
    <mergeCell ref="B6:B8"/>
    <mergeCell ref="H6:H9"/>
    <mergeCell ref="D7:F7"/>
    <mergeCell ref="D8:F9"/>
    <mergeCell ref="B11:D11"/>
    <mergeCell ref="F11:H11"/>
  </mergeCells>
  <phoneticPr fontId="13"/>
  <pageMargins left="0.31496062992125984" right="0.31496062992125984" top="0.74803149606299213" bottom="0.35433070866141736" header="0.31496062992125984" footer="0.31496062992125984"/>
  <pageSetup paperSize="8" scale="95" orientation="landscape" r:id="rId1"/>
  <headerFooter>
    <oddHeader>&amp;L&amp;F&amp;R&amp;D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収支予算等入力例</vt:lpstr>
      <vt:lpstr>収支予算等入力フォーム</vt:lpstr>
      <vt:lpstr>申請準備ワークシート記入例</vt:lpstr>
      <vt:lpstr>申請準備ワークシート入力フォーム</vt:lpstr>
      <vt:lpstr>収支予算等入力フォーム!Print_Area</vt:lpstr>
      <vt:lpstr>収支予算等入力例!Print_Area</vt:lpstr>
      <vt:lpstr>あなたのまちづくり</vt:lpstr>
      <vt:lpstr>みんなのいのち</vt:lpstr>
      <vt:lpstr>海と身近にふれあう</vt:lpstr>
      <vt:lpstr>海と船の研究</vt:lpstr>
      <vt:lpstr>海の安全・環境をまもる</vt:lpstr>
      <vt:lpstr>海をささえる人づくり</vt:lpstr>
      <vt:lpstr>海洋教育の推進</vt:lpstr>
      <vt:lpstr>子ども・若者の未来</vt:lpstr>
      <vt:lpstr>豊かな文化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水野勇</dc:creator>
  <cp:lastModifiedBy>osa-1</cp:lastModifiedBy>
  <cp:lastPrinted>2017-10-17T05:49:06Z</cp:lastPrinted>
  <dcterms:created xsi:type="dcterms:W3CDTF">2011-10-28T02:17:36Z</dcterms:created>
  <dcterms:modified xsi:type="dcterms:W3CDTF">2017-10-25T02:02:23Z</dcterms:modified>
</cp:coreProperties>
</file>