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経理（決算関係）\"/>
    </mc:Choice>
  </mc:AlternateContent>
  <xr:revisionPtr revIDLastSave="0" documentId="13_ncr:1_{219E8DEC-950A-4585-B104-8BF004F28FA9}" xr6:coauthVersionLast="47" xr6:coauthVersionMax="47" xr10:uidLastSave="{00000000-0000-0000-0000-000000000000}"/>
  <bookViews>
    <workbookView xWindow="-120" yWindow="-120" windowWidth="29040" windowHeight="15840" tabRatio="721" firstSheet="1" activeTab="1" xr2:uid="{00000000-000D-0000-FFFF-FFFF00000000}"/>
  </bookViews>
  <sheets>
    <sheet name="Sheet3" sheetId="3" state="hidden" r:id="rId1"/>
    <sheet name="総括表 " sheetId="17" r:id="rId2"/>
    <sheet name="内訳書" sheetId="20" r:id="rId3"/>
    <sheet name="Sheet1" sheetId="21" r:id="rId4"/>
    <sheet name="Sheet2" sheetId="22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7" l="1"/>
  <c r="G35" i="17"/>
  <c r="H37" i="17"/>
  <c r="F37" i="17"/>
  <c r="F35" i="20"/>
  <c r="I37" i="20"/>
  <c r="G108" i="17"/>
  <c r="H102" i="17"/>
  <c r="H103" i="17"/>
  <c r="H107" i="17"/>
  <c r="G104" i="17"/>
  <c r="I73" i="20"/>
  <c r="I109" i="20"/>
  <c r="G108" i="20"/>
  <c r="G110" i="20" s="1"/>
  <c r="I108" i="20"/>
  <c r="F108" i="20"/>
  <c r="F110" i="20" s="1"/>
  <c r="I105" i="20"/>
  <c r="G104" i="20"/>
  <c r="G106" i="20" s="1"/>
  <c r="G111" i="20" s="1"/>
  <c r="G113" i="20" s="1"/>
  <c r="I104" i="20"/>
  <c r="F104" i="20"/>
  <c r="F106" i="20" s="1"/>
  <c r="F111" i="20" s="1"/>
  <c r="F113" i="20" s="1"/>
  <c r="I51" i="20"/>
  <c r="F51" i="17" l="1"/>
  <c r="H51" i="17" s="1"/>
  <c r="I106" i="20"/>
  <c r="F104" i="17"/>
  <c r="H104" i="17" s="1"/>
  <c r="F105" i="17"/>
  <c r="H105" i="17" s="1"/>
  <c r="I110" i="20"/>
  <c r="F108" i="17"/>
  <c r="H108" i="17" s="1"/>
  <c r="F109" i="17"/>
  <c r="H109" i="17" s="1"/>
  <c r="F73" i="17"/>
  <c r="H73" i="17" s="1"/>
  <c r="G106" i="17"/>
  <c r="G110" i="17"/>
  <c r="F110" i="17" l="1"/>
  <c r="I111" i="20"/>
  <c r="F106" i="17"/>
  <c r="H110" i="17"/>
  <c r="H106" i="17"/>
  <c r="G38" i="17"/>
  <c r="G10" i="17"/>
  <c r="G35" i="20" l="1"/>
  <c r="I15" i="20"/>
  <c r="I16" i="20"/>
  <c r="I17" i="20"/>
  <c r="I18" i="20"/>
  <c r="I19" i="20"/>
  <c r="I20" i="20"/>
  <c r="I21" i="20"/>
  <c r="I23" i="20"/>
  <c r="I24" i="20"/>
  <c r="I25" i="20"/>
  <c r="I26" i="20"/>
  <c r="I27" i="20"/>
  <c r="I28" i="20"/>
  <c r="I29" i="20"/>
  <c r="I30" i="20"/>
  <c r="I31" i="20"/>
  <c r="I11" i="20"/>
  <c r="G97" i="20"/>
  <c r="F97" i="20"/>
  <c r="I96" i="20"/>
  <c r="I93" i="20"/>
  <c r="I92" i="20"/>
  <c r="G94" i="20"/>
  <c r="F94" i="20"/>
  <c r="I67" i="20"/>
  <c r="I57" i="20"/>
  <c r="I58" i="20"/>
  <c r="H41" i="20"/>
  <c r="G22" i="20"/>
  <c r="F22" i="20"/>
  <c r="G14" i="20"/>
  <c r="F14" i="20"/>
  <c r="I14" i="20" s="1"/>
  <c r="G10" i="20"/>
  <c r="F10" i="20"/>
  <c r="G97" i="17"/>
  <c r="G94" i="17"/>
  <c r="G22" i="17"/>
  <c r="G14" i="17"/>
  <c r="G32" i="17"/>
  <c r="G43" i="17"/>
  <c r="G88" i="17"/>
  <c r="I112" i="20"/>
  <c r="G88" i="20"/>
  <c r="I88" i="20"/>
  <c r="F88" i="20"/>
  <c r="I50" i="20"/>
  <c r="I36" i="20"/>
  <c r="I34" i="20"/>
  <c r="F32" i="20"/>
  <c r="I78" i="20"/>
  <c r="I100" i="20"/>
  <c r="I65" i="20"/>
  <c r="I66" i="20"/>
  <c r="I68" i="20"/>
  <c r="I69" i="20"/>
  <c r="I70" i="20"/>
  <c r="I71" i="20"/>
  <c r="I72" i="20"/>
  <c r="I74" i="20"/>
  <c r="I75" i="20"/>
  <c r="I76" i="20"/>
  <c r="I77" i="20"/>
  <c r="I79" i="20"/>
  <c r="I80" i="20"/>
  <c r="I81" i="20"/>
  <c r="I82" i="20"/>
  <c r="I12" i="20"/>
  <c r="I33" i="20"/>
  <c r="I39" i="20"/>
  <c r="I40" i="20"/>
  <c r="I44" i="20"/>
  <c r="I45" i="20"/>
  <c r="I46" i="20"/>
  <c r="I47" i="20"/>
  <c r="I48" i="20"/>
  <c r="I49" i="20"/>
  <c r="I52" i="20"/>
  <c r="I53" i="20"/>
  <c r="I54" i="20"/>
  <c r="I55" i="20"/>
  <c r="I56" i="20"/>
  <c r="I59" i="20"/>
  <c r="G64" i="17"/>
  <c r="G38" i="20"/>
  <c r="F43" i="20"/>
  <c r="F83" i="20" s="1"/>
  <c r="F38" i="20"/>
  <c r="G64" i="20"/>
  <c r="G83" i="20" s="1"/>
  <c r="H3" i="3"/>
  <c r="H15" i="3"/>
  <c r="H23" i="3"/>
  <c r="H29" i="3"/>
  <c r="I3" i="3"/>
  <c r="I15" i="3"/>
  <c r="I23" i="3"/>
  <c r="J23" i="3" s="1"/>
  <c r="M23" i="3" s="1"/>
  <c r="I29" i="3"/>
  <c r="L3" i="3"/>
  <c r="L15" i="3"/>
  <c r="L29" i="3"/>
  <c r="J31" i="3"/>
  <c r="M31" i="3" s="1"/>
  <c r="J30" i="3"/>
  <c r="M30" i="3" s="1"/>
  <c r="J28" i="3"/>
  <c r="M28" i="3" s="1"/>
  <c r="J27" i="3"/>
  <c r="M27" i="3" s="1"/>
  <c r="J26" i="3"/>
  <c r="M26" i="3" s="1"/>
  <c r="J25" i="3"/>
  <c r="M25" i="3" s="1"/>
  <c r="J24" i="3"/>
  <c r="M24" i="3" s="1"/>
  <c r="J22" i="3"/>
  <c r="M22" i="3" s="1"/>
  <c r="J21" i="3"/>
  <c r="M21" i="3" s="1"/>
  <c r="J20" i="3"/>
  <c r="M20" i="3" s="1"/>
  <c r="J19" i="3"/>
  <c r="M19" i="3" s="1"/>
  <c r="J18" i="3"/>
  <c r="M18" i="3" s="1"/>
  <c r="J17" i="3"/>
  <c r="M17" i="3" s="1"/>
  <c r="J16" i="3"/>
  <c r="M16" i="3" s="1"/>
  <c r="J15" i="3"/>
  <c r="M15" i="3" s="1"/>
  <c r="J14" i="3"/>
  <c r="M14" i="3" s="1"/>
  <c r="J13" i="3"/>
  <c r="M13" i="3" s="1"/>
  <c r="J12" i="3"/>
  <c r="M12" i="3" s="1"/>
  <c r="J11" i="3"/>
  <c r="M11" i="3" s="1"/>
  <c r="J10" i="3"/>
  <c r="M10" i="3" s="1"/>
  <c r="J9" i="3"/>
  <c r="M9" i="3" s="1"/>
  <c r="J8" i="3"/>
  <c r="M8" i="3" s="1"/>
  <c r="J7" i="3"/>
  <c r="M7" i="3" s="1"/>
  <c r="J6" i="3"/>
  <c r="M6" i="3" s="1"/>
  <c r="J5" i="3"/>
  <c r="M5" i="3" s="1"/>
  <c r="J4" i="3"/>
  <c r="M4" i="3" s="1"/>
  <c r="J3" i="3"/>
  <c r="M3" i="3" s="1"/>
  <c r="I32" i="20"/>
  <c r="I113" i="20" l="1"/>
  <c r="F32" i="17"/>
  <c r="L32" i="3"/>
  <c r="I32" i="3"/>
  <c r="J29" i="3"/>
  <c r="M29" i="3" s="1"/>
  <c r="F12" i="17"/>
  <c r="F82" i="17"/>
  <c r="H82" i="17" s="1"/>
  <c r="F81" i="17"/>
  <c r="H81" i="17" s="1"/>
  <c r="F80" i="17"/>
  <c r="H80" i="17" s="1"/>
  <c r="F79" i="17"/>
  <c r="H79" i="17" s="1"/>
  <c r="F77" i="17"/>
  <c r="H77" i="17" s="1"/>
  <c r="F76" i="17"/>
  <c r="H76" i="17" s="1"/>
  <c r="F75" i="17"/>
  <c r="H75" i="17" s="1"/>
  <c r="F74" i="17"/>
  <c r="H74" i="17" s="1"/>
  <c r="F72" i="17"/>
  <c r="H72" i="17" s="1"/>
  <c r="F71" i="17"/>
  <c r="H71" i="17" s="1"/>
  <c r="F70" i="17"/>
  <c r="H70" i="17" s="1"/>
  <c r="F69" i="17"/>
  <c r="H69" i="17" s="1"/>
  <c r="F68" i="17"/>
  <c r="H68" i="17" s="1"/>
  <c r="F66" i="17"/>
  <c r="H66" i="17" s="1"/>
  <c r="F65" i="17"/>
  <c r="H65" i="17" s="1"/>
  <c r="F78" i="17"/>
  <c r="H78" i="17" s="1"/>
  <c r="F88" i="17"/>
  <c r="F112" i="17"/>
  <c r="H112" i="17" s="1"/>
  <c r="F14" i="17"/>
  <c r="F57" i="17"/>
  <c r="H57" i="17" s="1"/>
  <c r="F67" i="17"/>
  <c r="H67" i="17" s="1"/>
  <c r="F92" i="17"/>
  <c r="H92" i="17" s="1"/>
  <c r="F93" i="17"/>
  <c r="H93" i="17" s="1"/>
  <c r="F11" i="17"/>
  <c r="H11" i="17" s="1"/>
  <c r="F31" i="17"/>
  <c r="H31" i="17" s="1"/>
  <c r="F30" i="17"/>
  <c r="H30" i="17" s="1"/>
  <c r="F29" i="17"/>
  <c r="H29" i="17" s="1"/>
  <c r="F28" i="17"/>
  <c r="H28" i="17" s="1"/>
  <c r="F27" i="17"/>
  <c r="H27" i="17" s="1"/>
  <c r="F26" i="17"/>
  <c r="H26" i="17" s="1"/>
  <c r="F25" i="17"/>
  <c r="H25" i="17" s="1"/>
  <c r="F24" i="17"/>
  <c r="H24" i="17" s="1"/>
  <c r="F23" i="17"/>
  <c r="H23" i="17" s="1"/>
  <c r="F21" i="17"/>
  <c r="H21" i="17" s="1"/>
  <c r="F20" i="17"/>
  <c r="H20" i="17" s="1"/>
  <c r="F19" i="17"/>
  <c r="H19" i="17" s="1"/>
  <c r="F18" i="17"/>
  <c r="H18" i="17" s="1"/>
  <c r="F17" i="17"/>
  <c r="H17" i="17" s="1"/>
  <c r="F16" i="17"/>
  <c r="H16" i="17" s="1"/>
  <c r="F15" i="17"/>
  <c r="H15" i="17" s="1"/>
  <c r="F100" i="17"/>
  <c r="H100" i="17" s="1"/>
  <c r="F56" i="17"/>
  <c r="H56" i="17" s="1"/>
  <c r="F54" i="17"/>
  <c r="H54" i="17" s="1"/>
  <c r="F52" i="17"/>
  <c r="H52" i="17" s="1"/>
  <c r="F48" i="17"/>
  <c r="H48" i="17" s="1"/>
  <c r="F46" i="17"/>
  <c r="H46" i="17" s="1"/>
  <c r="F44" i="17"/>
  <c r="H44" i="17" s="1"/>
  <c r="F39" i="17"/>
  <c r="H39" i="17" s="1"/>
  <c r="F34" i="17"/>
  <c r="H34" i="17" s="1"/>
  <c r="F36" i="17"/>
  <c r="H36" i="17" s="1"/>
  <c r="F58" i="17"/>
  <c r="H58" i="17" s="1"/>
  <c r="F59" i="17"/>
  <c r="H59" i="17" s="1"/>
  <c r="F55" i="17"/>
  <c r="H55" i="17" s="1"/>
  <c r="F53" i="17"/>
  <c r="H53" i="17" s="1"/>
  <c r="F49" i="17"/>
  <c r="H49" i="17" s="1"/>
  <c r="F47" i="17"/>
  <c r="H47" i="17" s="1"/>
  <c r="F45" i="17"/>
  <c r="H45" i="17" s="1"/>
  <c r="F40" i="17"/>
  <c r="H40" i="17" s="1"/>
  <c r="F33" i="17"/>
  <c r="H33" i="17" s="1"/>
  <c r="H32" i="17" s="1"/>
  <c r="H12" i="17"/>
  <c r="H10" i="17" s="1"/>
  <c r="F10" i="17"/>
  <c r="I35" i="20"/>
  <c r="F50" i="17"/>
  <c r="H50" i="17" s="1"/>
  <c r="I22" i="20"/>
  <c r="I97" i="20"/>
  <c r="F96" i="17"/>
  <c r="H96" i="17" s="1"/>
  <c r="G13" i="17"/>
  <c r="G98" i="20"/>
  <c r="I94" i="20"/>
  <c r="G98" i="17"/>
  <c r="F98" i="20"/>
  <c r="F13" i="20"/>
  <c r="G13" i="20"/>
  <c r="G41" i="20" s="1"/>
  <c r="G84" i="20" s="1"/>
  <c r="G89" i="20" s="1"/>
  <c r="I38" i="20"/>
  <c r="G41" i="17"/>
  <c r="G113" i="17"/>
  <c r="H88" i="17"/>
  <c r="H32" i="3"/>
  <c r="J32" i="3" s="1"/>
  <c r="M32" i="3" s="1"/>
  <c r="G83" i="17"/>
  <c r="I43" i="20"/>
  <c r="I64" i="20"/>
  <c r="I10" i="20"/>
  <c r="H64" i="17"/>
  <c r="G99" i="20" l="1"/>
  <c r="F43" i="17"/>
  <c r="F38" i="17"/>
  <c r="F97" i="17"/>
  <c r="H97" i="17" s="1"/>
  <c r="F22" i="17"/>
  <c r="H22" i="17" s="1"/>
  <c r="F35" i="17"/>
  <c r="H38" i="17"/>
  <c r="H43" i="17"/>
  <c r="F111" i="17"/>
  <c r="H111" i="17" s="1"/>
  <c r="G101" i="20"/>
  <c r="G114" i="20" s="1"/>
  <c r="I98" i="20"/>
  <c r="F94" i="17"/>
  <c r="H94" i="17" s="1"/>
  <c r="F41" i="20"/>
  <c r="F84" i="20" s="1"/>
  <c r="F89" i="20" s="1"/>
  <c r="I13" i="20"/>
  <c r="H14" i="17"/>
  <c r="G84" i="17"/>
  <c r="G89" i="17" s="1"/>
  <c r="G99" i="17" s="1"/>
  <c r="F64" i="17"/>
  <c r="I83" i="20"/>
  <c r="F83" i="17" l="1"/>
  <c r="H83" i="17" s="1"/>
  <c r="H13" i="17"/>
  <c r="H41" i="17" s="1"/>
  <c r="F98" i="17"/>
  <c r="H98" i="17" s="1"/>
  <c r="F113" i="17"/>
  <c r="H113" i="17" s="1"/>
  <c r="I41" i="20"/>
  <c r="F13" i="17"/>
  <c r="F99" i="20"/>
  <c r="F101" i="20" s="1"/>
  <c r="I89" i="20"/>
  <c r="I84" i="20"/>
  <c r="I99" i="20" l="1"/>
  <c r="F84" i="17"/>
  <c r="H84" i="17" s="1"/>
  <c r="F41" i="17"/>
  <c r="I101" i="20"/>
  <c r="F114" i="20"/>
  <c r="F89" i="17"/>
  <c r="H89" i="17" s="1"/>
  <c r="G101" i="17"/>
  <c r="F99" i="17" l="1"/>
  <c r="H99" i="17" s="1"/>
  <c r="F101" i="17"/>
  <c r="H101" i="17" s="1"/>
  <c r="I114" i="20"/>
  <c r="G114" i="17"/>
  <c r="F114" i="17" l="1"/>
  <c r="H114" i="17" s="1"/>
</calcChain>
</file>

<file path=xl/sharedStrings.xml><?xml version="1.0" encoding="utf-8"?>
<sst xmlns="http://schemas.openxmlformats.org/spreadsheetml/2006/main" count="299" uniqueCount="223">
  <si>
    <t>一般会計</t>
    <rPh sb="0" eb="2">
      <t>イッパン</t>
    </rPh>
    <rPh sb="2" eb="4">
      <t>カイケイ</t>
    </rPh>
    <phoneticPr fontId="2"/>
  </si>
  <si>
    <t>調査指導研修費</t>
    <rPh sb="0" eb="2">
      <t>チョウサ</t>
    </rPh>
    <rPh sb="2" eb="4">
      <t>シドウ</t>
    </rPh>
    <rPh sb="4" eb="7">
      <t>ケンシュウヒ</t>
    </rPh>
    <phoneticPr fontId="2"/>
  </si>
  <si>
    <t>各種防犯大会費</t>
    <rPh sb="0" eb="2">
      <t>カクシュ</t>
    </rPh>
    <rPh sb="2" eb="4">
      <t>ボウハン</t>
    </rPh>
    <rPh sb="4" eb="6">
      <t>タイカイ</t>
    </rPh>
    <rPh sb="6" eb="7">
      <t>ヒ</t>
    </rPh>
    <phoneticPr fontId="2"/>
  </si>
  <si>
    <t>防犯活動助成費</t>
    <rPh sb="0" eb="2">
      <t>ボウハン</t>
    </rPh>
    <rPh sb="2" eb="4">
      <t>カツドウ</t>
    </rPh>
    <rPh sb="4" eb="7">
      <t>ジョセイヒ</t>
    </rPh>
    <phoneticPr fontId="2"/>
  </si>
  <si>
    <t>全国防犯運動経費</t>
    <rPh sb="0" eb="2">
      <t>ゼンコク</t>
    </rPh>
    <rPh sb="2" eb="4">
      <t>ボウハン</t>
    </rPh>
    <rPh sb="4" eb="6">
      <t>ウンドウ</t>
    </rPh>
    <rPh sb="6" eb="8">
      <t>ケイヒ</t>
    </rPh>
    <phoneticPr fontId="2"/>
  </si>
  <si>
    <t>広　　 報　　 費</t>
    <rPh sb="0" eb="1">
      <t>ヒロ</t>
    </rPh>
    <rPh sb="4" eb="5">
      <t>ホウ</t>
    </rPh>
    <rPh sb="8" eb="9">
      <t>ヒ</t>
    </rPh>
    <phoneticPr fontId="2"/>
  </si>
  <si>
    <t>通 信 運 搬 費</t>
    <rPh sb="0" eb="1">
      <t>ツウ</t>
    </rPh>
    <rPh sb="2" eb="3">
      <t>シン</t>
    </rPh>
    <rPh sb="4" eb="5">
      <t>ウン</t>
    </rPh>
    <rPh sb="6" eb="7">
      <t>ハコ</t>
    </rPh>
    <rPh sb="8" eb="9">
      <t>ヒ</t>
    </rPh>
    <phoneticPr fontId="2"/>
  </si>
  <si>
    <t>調査資料作成費</t>
    <rPh sb="0" eb="2">
      <t>チョウサ</t>
    </rPh>
    <rPh sb="2" eb="4">
      <t>シリョウ</t>
    </rPh>
    <rPh sb="4" eb="6">
      <t>サクセイ</t>
    </rPh>
    <rPh sb="6" eb="7">
      <t>ヒ</t>
    </rPh>
    <phoneticPr fontId="2"/>
  </si>
  <si>
    <t>各種研修会参加費</t>
    <rPh sb="0" eb="2">
      <t>カクシュ</t>
    </rPh>
    <rPh sb="2" eb="5">
      <t>ケンシュウカイ</t>
    </rPh>
    <rPh sb="5" eb="8">
      <t>サンカヒ</t>
    </rPh>
    <phoneticPr fontId="2"/>
  </si>
  <si>
    <t>会議及び懇話会費</t>
    <rPh sb="0" eb="2">
      <t>カイギ</t>
    </rPh>
    <rPh sb="2" eb="3">
      <t>オヨ</t>
    </rPh>
    <rPh sb="4" eb="7">
      <t>コンワカイ</t>
    </rPh>
    <rPh sb="7" eb="8">
      <t>ヒ</t>
    </rPh>
    <phoneticPr fontId="2"/>
  </si>
  <si>
    <t>活　動　費</t>
    <rPh sb="0" eb="1">
      <t>カツ</t>
    </rPh>
    <rPh sb="2" eb="3">
      <t>ドウ</t>
    </rPh>
    <rPh sb="4" eb="5">
      <t>ヒ</t>
    </rPh>
    <phoneticPr fontId="2"/>
  </si>
  <si>
    <t>表　　 彰　　 費</t>
    <rPh sb="0" eb="1">
      <t>ヒョウ</t>
    </rPh>
    <rPh sb="4" eb="5">
      <t>アキラ</t>
    </rPh>
    <rPh sb="8" eb="9">
      <t>ヒ</t>
    </rPh>
    <phoneticPr fontId="2"/>
  </si>
  <si>
    <t>管　理　費</t>
    <rPh sb="0" eb="1">
      <t>カン</t>
    </rPh>
    <rPh sb="2" eb="3">
      <t>リ</t>
    </rPh>
    <rPh sb="4" eb="5">
      <t>ヒ</t>
    </rPh>
    <phoneticPr fontId="2"/>
  </si>
  <si>
    <t>定 期 総 会 費</t>
    <rPh sb="0" eb="1">
      <t>サダム</t>
    </rPh>
    <rPh sb="2" eb="3">
      <t>キ</t>
    </rPh>
    <rPh sb="4" eb="5">
      <t>フサ</t>
    </rPh>
    <rPh sb="6" eb="7">
      <t>カイ</t>
    </rPh>
    <rPh sb="8" eb="9">
      <t>ヒ</t>
    </rPh>
    <phoneticPr fontId="2"/>
  </si>
  <si>
    <t>役員会費</t>
    <rPh sb="0" eb="2">
      <t>ヤクイン</t>
    </rPh>
    <rPh sb="2" eb="4">
      <t>カイヒ</t>
    </rPh>
    <phoneticPr fontId="2"/>
  </si>
  <si>
    <t>会議旅費</t>
    <rPh sb="0" eb="2">
      <t>カイギ</t>
    </rPh>
    <rPh sb="2" eb="4">
      <t>リョヒ</t>
    </rPh>
    <phoneticPr fontId="2"/>
  </si>
  <si>
    <t>賃借料</t>
    <rPh sb="0" eb="3">
      <t>チンシャクリョウ</t>
    </rPh>
    <phoneticPr fontId="2"/>
  </si>
  <si>
    <t>事務費</t>
    <rPh sb="0" eb="3">
      <t>ジムヒ</t>
    </rPh>
    <phoneticPr fontId="2"/>
  </si>
  <si>
    <t>分担金</t>
    <rPh sb="0" eb="3">
      <t>ブンタンキン</t>
    </rPh>
    <phoneticPr fontId="2"/>
  </si>
  <si>
    <t>人　件　費</t>
    <rPh sb="0" eb="1">
      <t>ヒト</t>
    </rPh>
    <rPh sb="2" eb="3">
      <t>ケン</t>
    </rPh>
    <rPh sb="4" eb="5">
      <t>ヒ</t>
    </rPh>
    <phoneticPr fontId="2"/>
  </si>
  <si>
    <t>給料</t>
    <rPh sb="0" eb="2">
      <t>キュウリョウ</t>
    </rPh>
    <phoneticPr fontId="2"/>
  </si>
  <si>
    <t>通勤手当</t>
    <rPh sb="0" eb="2">
      <t>ツウキン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</si>
  <si>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</si>
  <si>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共済費</t>
    <rPh sb="0" eb="2">
      <t>キョウサイ</t>
    </rPh>
    <rPh sb="2" eb="3">
      <t>ヒ</t>
    </rPh>
    <phoneticPr fontId="2"/>
  </si>
  <si>
    <t>合　　計</t>
    <rPh sb="0" eb="1">
      <t>ゴウ</t>
    </rPh>
    <rPh sb="3" eb="4">
      <t>ケイ</t>
    </rPh>
    <phoneticPr fontId="2"/>
  </si>
  <si>
    <t>特定預金支出</t>
    <rPh sb="0" eb="2">
      <t>トクテイ</t>
    </rPh>
    <rPh sb="2" eb="4">
      <t>ヨキン</t>
    </rPh>
    <rPh sb="4" eb="6">
      <t>シシュツ</t>
    </rPh>
    <phoneticPr fontId="2"/>
  </si>
  <si>
    <t>退職給与引当預金</t>
    <rPh sb="0" eb="2">
      <t>タイショク</t>
    </rPh>
    <rPh sb="2" eb="4">
      <t>キュウヨ</t>
    </rPh>
    <rPh sb="4" eb="6">
      <t>ヒキアテ</t>
    </rPh>
    <rPh sb="6" eb="8">
      <t>ヨキン</t>
    </rPh>
    <phoneticPr fontId="2"/>
  </si>
  <si>
    <t>支出科目</t>
    <rPh sb="0" eb="2">
      <t>シシュツ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</si>
  <si>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</si>
  <si>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</si>
  <si>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差　違</t>
    <rPh sb="0" eb="1">
      <t>サ</t>
    </rPh>
    <rPh sb="2" eb="3">
      <t>タガ</t>
    </rPh>
    <phoneticPr fontId="2"/>
  </si>
  <si>
    <t>執行済内容</t>
    <rPh sb="0" eb="2">
      <t>シッコウ</t>
    </rPh>
    <rPh sb="2" eb="3">
      <t>ズ</t>
    </rPh>
    <rPh sb="3" eb="5">
      <t>ナイヨウ</t>
    </rPh>
    <phoneticPr fontId="2"/>
  </si>
  <si>
    <t>今後見込額</t>
    <rPh sb="0" eb="2">
      <t>コンゴ</t>
    </rPh>
    <rPh sb="2" eb="4">
      <t>ミコ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</si>
  <si>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</si>
  <si>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執行見込内容</t>
    <rPh sb="0" eb="2">
      <t>シッコウ</t>
    </rPh>
    <rPh sb="2" eb="4">
      <t>ミコ</t>
    </rPh>
    <rPh sb="4" eb="6">
      <t>ナイヨウ</t>
    </rPh>
    <phoneticPr fontId="2"/>
  </si>
  <si>
    <t>防犯対策シリーズ・ストーカー、少年非行防止ポスター・リーフレット、シンナー乱用者の手記</t>
    <rPh sb="0" eb="2">
      <t>ボウハン</t>
    </rPh>
    <rPh sb="2" eb="4">
      <t>タイサク</t>
    </rPh>
    <rPh sb="15" eb="17">
      <t>ショウネン</t>
    </rPh>
    <rPh sb="17" eb="19">
      <t>ヒコウ</t>
    </rPh>
    <rPh sb="19" eb="21">
      <t>ボウシ</t>
    </rPh>
    <rPh sb="37" eb="39">
      <t>ランヨウ</t>
    </rPh>
    <rPh sb="39" eb="40">
      <t>シャ</t>
    </rPh>
    <rPh sb="41" eb="43">
      <t>シュキ</t>
    </rPh>
    <phoneticPr fontId="2"/>
  </si>
  <si>
    <t>ほくとくん少年中道。剣道大会助成</t>
    <rPh sb="5" eb="6">
      <t>ショウ</t>
    </rPh>
    <rPh sb="6" eb="8">
      <t>ネンジュウ</t>
    </rPh>
    <rPh sb="8" eb="9">
      <t>ドウ</t>
    </rPh>
    <rPh sb="10" eb="12">
      <t>ケンドウ</t>
    </rPh>
    <rPh sb="12" eb="14">
      <t>タイカイ</t>
    </rPh>
    <rPh sb="14" eb="16">
      <t>ジョセイ</t>
    </rPh>
    <phoneticPr fontId="2"/>
  </si>
  <si>
    <t>地区防犯協会助成(７０地区)</t>
    <rPh sb="0" eb="2">
      <t>チク</t>
    </rPh>
    <rPh sb="2" eb="4">
      <t>ボウハン</t>
    </rPh>
    <rPh sb="4" eb="6">
      <t>キョウカイ</t>
    </rPh>
    <rPh sb="6" eb="8">
      <t>ジョセイ</t>
    </rPh>
    <rPh sb="11" eb="13">
      <t>チク</t>
    </rPh>
    <phoneticPr fontId="2"/>
  </si>
  <si>
    <t>防犯功労者・団体表彰経費</t>
    <rPh sb="0" eb="2">
      <t>ボウハン</t>
    </rPh>
    <rPh sb="2" eb="5">
      <t>コウロウシャ</t>
    </rPh>
    <rPh sb="6" eb="8">
      <t>ダンタイ</t>
    </rPh>
    <rPh sb="8" eb="10">
      <t>ヒョウショウ</t>
    </rPh>
    <rPh sb="10" eb="12">
      <t>ケイヒ</t>
    </rPh>
    <phoneticPr fontId="2"/>
  </si>
  <si>
    <t>（単位：円）</t>
    <rPh sb="1" eb="3">
      <t>タンイ</t>
    </rPh>
    <rPh sb="4" eb="5">
      <t>エン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</si>
  <si>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</si>
  <si>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</si>
  <si>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</si>
  <si>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科　　　　　　目</t>
    <rPh sb="0" eb="1">
      <t>カ</t>
    </rPh>
    <rPh sb="7" eb="8">
      <t>メ</t>
    </rPh>
    <phoneticPr fontId="2"/>
  </si>
  <si>
    <t>科　　　　　　　　　目</t>
    <rPh sb="0" eb="1">
      <t>カ</t>
    </rPh>
    <rPh sb="10" eb="11">
      <t>メ</t>
    </rPh>
    <phoneticPr fontId="2"/>
  </si>
  <si>
    <t>増　　　減</t>
    <rPh sb="0" eb="1">
      <t>ゾウ</t>
    </rPh>
    <rPh sb="4" eb="5">
      <t>ゲン</t>
    </rPh>
    <phoneticPr fontId="2"/>
  </si>
  <si>
    <t>合　　　計</t>
    <rPh sb="0" eb="1">
      <t>ゴウ</t>
    </rPh>
    <rPh sb="4" eb="5">
      <t>ケイ</t>
    </rPh>
    <phoneticPr fontId="2"/>
  </si>
  <si>
    <t>　　  旅費交通費　</t>
    <rPh sb="4" eb="6">
      <t>リョヒ</t>
    </rPh>
    <rPh sb="6" eb="9">
      <t>コウツウヒ</t>
    </rPh>
    <phoneticPr fontId="2"/>
  </si>
  <si>
    <t>　  　委託費</t>
    <rPh sb="4" eb="7">
      <t>イタクヒ</t>
    </rPh>
    <phoneticPr fontId="2"/>
  </si>
  <si>
    <t>　 　 役員報酬</t>
    <rPh sb="4" eb="6">
      <t>ヤクイン</t>
    </rPh>
    <rPh sb="6" eb="8">
      <t>ホウシュウ</t>
    </rPh>
    <phoneticPr fontId="2"/>
  </si>
  <si>
    <t>　  　給料手当</t>
    <rPh sb="4" eb="6">
      <t>キュウリョウ</t>
    </rPh>
    <rPh sb="6" eb="8">
      <t>テアテ</t>
    </rPh>
    <phoneticPr fontId="2"/>
  </si>
  <si>
    <t>　　  会議費</t>
    <rPh sb="4" eb="7">
      <t>カイギヒ</t>
    </rPh>
    <phoneticPr fontId="2"/>
  </si>
  <si>
    <t>　 　 福利厚生費</t>
    <rPh sb="4" eb="6">
      <t>フクリ</t>
    </rPh>
    <rPh sb="6" eb="9">
      <t>コウセイヒ</t>
    </rPh>
    <phoneticPr fontId="2"/>
  </si>
  <si>
    <t>　　  通信運搬費</t>
    <rPh sb="4" eb="6">
      <t>ツウシン</t>
    </rPh>
    <rPh sb="6" eb="9">
      <t>ウンパンヒ</t>
    </rPh>
    <phoneticPr fontId="2"/>
  </si>
  <si>
    <t>　 　 減価償却費</t>
    <rPh sb="4" eb="6">
      <t>ゲンカ</t>
    </rPh>
    <rPh sb="6" eb="8">
      <t>ショウキャク</t>
    </rPh>
    <rPh sb="8" eb="9">
      <t>ヒ</t>
    </rPh>
    <phoneticPr fontId="2"/>
  </si>
  <si>
    <t>　　  消耗品費</t>
    <rPh sb="4" eb="7">
      <t>ショウモウヒン</t>
    </rPh>
    <rPh sb="7" eb="8">
      <t>ヒ</t>
    </rPh>
    <phoneticPr fontId="2"/>
  </si>
  <si>
    <t>　　  印刷製本費</t>
    <rPh sb="4" eb="6">
      <t>インサツ</t>
    </rPh>
    <rPh sb="6" eb="8">
      <t>セイホン</t>
    </rPh>
    <rPh sb="8" eb="9">
      <t>ヒ</t>
    </rPh>
    <phoneticPr fontId="2"/>
  </si>
  <si>
    <t>　　  賃借料</t>
    <rPh sb="4" eb="7">
      <t>チンシャクリョウ</t>
    </rPh>
    <phoneticPr fontId="2"/>
  </si>
  <si>
    <t>　　  諸謝金</t>
    <rPh sb="4" eb="5">
      <t>ショ</t>
    </rPh>
    <rPh sb="5" eb="7">
      <t>シャキン</t>
    </rPh>
    <phoneticPr fontId="2"/>
  </si>
  <si>
    <t>　  　支払負担金</t>
    <rPh sb="4" eb="6">
      <t>シハラ</t>
    </rPh>
    <rPh sb="6" eb="9">
      <t>フタンキン</t>
    </rPh>
    <phoneticPr fontId="2"/>
  </si>
  <si>
    <t>　　  交際費</t>
    <rPh sb="4" eb="7">
      <t>コウサイヒ</t>
    </rPh>
    <phoneticPr fontId="2"/>
  </si>
  <si>
    <t>　基本財産評価損益等</t>
    <rPh sb="1" eb="3">
      <t>キホン</t>
    </rPh>
    <rPh sb="3" eb="5">
      <t>ザイサン</t>
    </rPh>
    <rPh sb="5" eb="7">
      <t>ヒョウカ</t>
    </rPh>
    <rPh sb="7" eb="9">
      <t>ソンエキ</t>
    </rPh>
    <rPh sb="9" eb="10">
      <t>トウ</t>
    </rPh>
    <phoneticPr fontId="2"/>
  </si>
  <si>
    <t>　 　　当期一般正味財産増減額</t>
    <rPh sb="4" eb="6">
      <t>トウキ</t>
    </rPh>
    <rPh sb="6" eb="8">
      <t>イッパン</t>
    </rPh>
    <rPh sb="8" eb="10">
      <t>ショウミ</t>
    </rPh>
    <rPh sb="10" eb="12">
      <t>ザイサン</t>
    </rPh>
    <rPh sb="12" eb="15">
      <t>ゾウゲンガク</t>
    </rPh>
    <phoneticPr fontId="2"/>
  </si>
  <si>
    <t>　   　一般正味財産期首残高</t>
    <rPh sb="5" eb="7">
      <t>イッパン</t>
    </rPh>
    <rPh sb="7" eb="9">
      <t>ショウミ</t>
    </rPh>
    <rPh sb="9" eb="11">
      <t>ザイサン</t>
    </rPh>
    <rPh sb="11" eb="13">
      <t>キシュ</t>
    </rPh>
    <rPh sb="13" eb="15">
      <t>ザンダカ</t>
    </rPh>
    <phoneticPr fontId="2"/>
  </si>
  <si>
    <t>　　 　一般正味財産期末残高</t>
    <rPh sb="4" eb="6">
      <t>イッパン</t>
    </rPh>
    <rPh sb="6" eb="8">
      <t>ショウミ</t>
    </rPh>
    <rPh sb="8" eb="10">
      <t>ザイサン</t>
    </rPh>
    <rPh sb="10" eb="12">
      <t>キマツ</t>
    </rPh>
    <rPh sb="12" eb="14">
      <t>ザンダカ</t>
    </rPh>
    <phoneticPr fontId="2"/>
  </si>
  <si>
    <t>　   　当期指定正味財産増減額</t>
    <rPh sb="5" eb="7">
      <t>トウキ</t>
    </rPh>
    <rPh sb="7" eb="9">
      <t>シテイ</t>
    </rPh>
    <rPh sb="9" eb="11">
      <t>ショウミ</t>
    </rPh>
    <rPh sb="11" eb="13">
      <t>ザイサン</t>
    </rPh>
    <rPh sb="13" eb="16">
      <t>ゾウゲンガク</t>
    </rPh>
    <phoneticPr fontId="2"/>
  </si>
  <si>
    <t>　   　指定正味財産期首残高</t>
    <rPh sb="5" eb="7">
      <t>シテイ</t>
    </rPh>
    <rPh sb="7" eb="9">
      <t>ショウミ</t>
    </rPh>
    <rPh sb="9" eb="11">
      <t>ザイサン</t>
    </rPh>
    <rPh sb="11" eb="13">
      <t>キシュ</t>
    </rPh>
    <rPh sb="13" eb="15">
      <t>ザンダカ</t>
    </rPh>
    <phoneticPr fontId="2"/>
  </si>
  <si>
    <t>　   　指定正味財産期末残高</t>
    <rPh sb="5" eb="7">
      <t>シテイ</t>
    </rPh>
    <rPh sb="7" eb="9">
      <t>ショウミ</t>
    </rPh>
    <rPh sb="9" eb="11">
      <t>ザイサン</t>
    </rPh>
    <rPh sb="11" eb="13">
      <t>キマツ</t>
    </rPh>
    <rPh sb="13" eb="15">
      <t>ザンダカ</t>
    </rPh>
    <phoneticPr fontId="2"/>
  </si>
  <si>
    <t>正　味　財　産　増　減　計　算　書</t>
    <rPh sb="0" eb="1">
      <t>セイ</t>
    </rPh>
    <rPh sb="2" eb="3">
      <t>アジ</t>
    </rPh>
    <rPh sb="4" eb="5">
      <t>ザイ</t>
    </rPh>
    <rPh sb="6" eb="7">
      <t>サン</t>
    </rPh>
    <rPh sb="8" eb="9">
      <t>ゾウ</t>
    </rPh>
    <rPh sb="10" eb="11">
      <t>ゲン</t>
    </rPh>
    <rPh sb="12" eb="13">
      <t>ケイ</t>
    </rPh>
    <rPh sb="14" eb="15">
      <t>ザン</t>
    </rPh>
    <rPh sb="16" eb="17">
      <t>ショ</t>
    </rPh>
    <phoneticPr fontId="2"/>
  </si>
  <si>
    <t>当　年　度</t>
    <rPh sb="0" eb="1">
      <t>トウ</t>
    </rPh>
    <rPh sb="2" eb="3">
      <t>ネン</t>
    </rPh>
    <rPh sb="4" eb="5">
      <t>ド</t>
    </rPh>
    <phoneticPr fontId="2"/>
  </si>
  <si>
    <t>前　年　度</t>
    <rPh sb="0" eb="1">
      <t>ゼン</t>
    </rPh>
    <rPh sb="2" eb="3">
      <t>ネン</t>
    </rPh>
    <rPh sb="4" eb="5">
      <t>ド</t>
    </rPh>
    <phoneticPr fontId="2"/>
  </si>
  <si>
    <t>正 味 財 産 増 減 計 算 書 内 訳 表</t>
    <rPh sb="0" eb="1">
      <t>セイ</t>
    </rPh>
    <rPh sb="2" eb="3">
      <t>アジ</t>
    </rPh>
    <rPh sb="4" eb="5">
      <t>ザイ</t>
    </rPh>
    <rPh sb="6" eb="7">
      <t>サン</t>
    </rPh>
    <rPh sb="8" eb="9">
      <t>ゾウ</t>
    </rPh>
    <rPh sb="10" eb="11">
      <t>ゲン</t>
    </rPh>
    <rPh sb="12" eb="13">
      <t>ケイ</t>
    </rPh>
    <rPh sb="14" eb="15">
      <t>ザン</t>
    </rPh>
    <rPh sb="16" eb="17">
      <t>ショ</t>
    </rPh>
    <rPh sb="18" eb="19">
      <t>ウチ</t>
    </rPh>
    <rPh sb="20" eb="21">
      <t>ヤク</t>
    </rPh>
    <rPh sb="22" eb="23">
      <t>ヒョウ</t>
    </rPh>
    <phoneticPr fontId="2"/>
  </si>
  <si>
    <t xml:space="preserve"> </t>
    <phoneticPr fontId="2"/>
  </si>
  <si>
    <t xml:space="preserve">     （単位：円）</t>
    <rPh sb="6" eb="8">
      <t>タンイ</t>
    </rPh>
    <rPh sb="9" eb="10">
      <t>エン</t>
    </rPh>
    <phoneticPr fontId="2"/>
  </si>
  <si>
    <t>前  年  度</t>
    <rPh sb="0" eb="1">
      <t>ゼン</t>
    </rPh>
    <rPh sb="3" eb="4">
      <t>ネン</t>
    </rPh>
    <rPh sb="6" eb="7">
      <t>ド</t>
    </rPh>
    <phoneticPr fontId="2"/>
  </si>
  <si>
    <t>公　益　目　的　　　　事　業　会　計</t>
    <rPh sb="0" eb="1">
      <t>コウ</t>
    </rPh>
    <rPh sb="2" eb="3">
      <t>エキ</t>
    </rPh>
    <rPh sb="4" eb="5">
      <t>メ</t>
    </rPh>
    <rPh sb="6" eb="7">
      <t>テキ</t>
    </rPh>
    <rPh sb="11" eb="12">
      <t>コト</t>
    </rPh>
    <rPh sb="13" eb="14">
      <t>ギョウ</t>
    </rPh>
    <rPh sb="15" eb="16">
      <t>カイ</t>
    </rPh>
    <rPh sb="17" eb="18">
      <t>ケイ</t>
    </rPh>
    <phoneticPr fontId="2"/>
  </si>
  <si>
    <t>法　人　会　計</t>
    <rPh sb="0" eb="1">
      <t>ホウ</t>
    </rPh>
    <rPh sb="2" eb="3">
      <t>ニン</t>
    </rPh>
    <rPh sb="4" eb="5">
      <t>カイ</t>
    </rPh>
    <rPh sb="6" eb="7">
      <t>ケイ</t>
    </rPh>
    <phoneticPr fontId="2"/>
  </si>
  <si>
    <t>租税公課</t>
    <rPh sb="0" eb="2">
      <t>ソゼイ</t>
    </rPh>
    <rPh sb="2" eb="4">
      <t>コウカ</t>
    </rPh>
    <phoneticPr fontId="2"/>
  </si>
  <si>
    <t xml:space="preserve">      租税公課</t>
    <rPh sb="6" eb="8">
      <t>ソゼイ</t>
    </rPh>
    <rPh sb="8" eb="10">
      <t>コウカ</t>
    </rPh>
    <phoneticPr fontId="2"/>
  </si>
  <si>
    <t>内部取引　　     消　　去</t>
    <rPh sb="0" eb="1">
      <t>ウチ</t>
    </rPh>
    <rPh sb="1" eb="2">
      <t>ブ</t>
    </rPh>
    <rPh sb="2" eb="3">
      <t>トリ</t>
    </rPh>
    <rPh sb="3" eb="4">
      <t>イン</t>
    </rPh>
    <rPh sb="11" eb="12">
      <t>ショウ</t>
    </rPh>
    <rPh sb="14" eb="15">
      <t>サ</t>
    </rPh>
    <phoneticPr fontId="2"/>
  </si>
  <si>
    <t>内部取引　　     消　　去</t>
    <rPh sb="0" eb="2">
      <t>ナイブ</t>
    </rPh>
    <rPh sb="2" eb="4">
      <t>トリヒキ</t>
    </rPh>
    <rPh sb="11" eb="12">
      <t>ショウ</t>
    </rPh>
    <rPh sb="14" eb="15">
      <t>サ</t>
    </rPh>
    <phoneticPr fontId="2"/>
  </si>
  <si>
    <t>１　経常増減の部</t>
    <rPh sb="2" eb="4">
      <t>ケイジョウ</t>
    </rPh>
    <rPh sb="4" eb="6">
      <t>ゾウゲン</t>
    </rPh>
    <rPh sb="7" eb="8">
      <t>ブ</t>
    </rPh>
    <phoneticPr fontId="2"/>
  </si>
  <si>
    <r>
      <t>　</t>
    </r>
    <r>
      <rPr>
        <sz val="8"/>
        <rFont val="ＭＳ ゴシック"/>
        <family val="3"/>
        <charset val="128"/>
      </rPr>
      <t>　</t>
    </r>
    <phoneticPr fontId="2"/>
  </si>
  <si>
    <t>⑴　経常収益</t>
    <phoneticPr fontId="2"/>
  </si>
  <si>
    <t>受取会費</t>
  </si>
  <si>
    <t>賛助会員受取会費</t>
  </si>
  <si>
    <t>事業収益</t>
  </si>
  <si>
    <t>受託事業収益</t>
  </si>
  <si>
    <t>受取補助金等</t>
  </si>
  <si>
    <t>雑収益</t>
  </si>
  <si>
    <t>受取利息</t>
  </si>
  <si>
    <t>⑵　経常費用</t>
  </si>
  <si>
    <t>事業費</t>
  </si>
  <si>
    <t>役員報酬</t>
  </si>
  <si>
    <t>給料手当</t>
  </si>
  <si>
    <t>福利厚生費</t>
  </si>
  <si>
    <t>　</t>
    <phoneticPr fontId="2"/>
  </si>
  <si>
    <t>旅費交通費</t>
  </si>
  <si>
    <t>通信運搬費</t>
  </si>
  <si>
    <t>減価償却費</t>
  </si>
  <si>
    <t>減価償却費</t>
    <rPh sb="0" eb="2">
      <t>ゲンカ</t>
    </rPh>
    <rPh sb="2" eb="4">
      <t>ショウキャク</t>
    </rPh>
    <rPh sb="4" eb="5">
      <t>ヒ</t>
    </rPh>
    <phoneticPr fontId="2"/>
  </si>
  <si>
    <t>消耗品費</t>
  </si>
  <si>
    <t>印刷製本費</t>
  </si>
  <si>
    <t>食糧費</t>
  </si>
  <si>
    <t>賃借料</t>
  </si>
  <si>
    <t>諸謝金</t>
  </si>
  <si>
    <t>支払負担金</t>
  </si>
  <si>
    <t>委託費</t>
  </si>
  <si>
    <t>　　　 　経　常　収　益　計</t>
    <rPh sb="5" eb="6">
      <t>ケイ</t>
    </rPh>
    <rPh sb="7" eb="8">
      <t>ジョウ</t>
    </rPh>
    <rPh sb="9" eb="10">
      <t>オサム</t>
    </rPh>
    <rPh sb="11" eb="12">
      <t>エキ</t>
    </rPh>
    <rPh sb="13" eb="14">
      <t>ケイ</t>
    </rPh>
    <phoneticPr fontId="2"/>
  </si>
  <si>
    <t>　 　　　経　常　費　用　計</t>
    <rPh sb="5" eb="6">
      <t>ケイ</t>
    </rPh>
    <rPh sb="7" eb="8">
      <t>ジョウ</t>
    </rPh>
    <rPh sb="9" eb="10">
      <t>ヒ</t>
    </rPh>
    <rPh sb="11" eb="12">
      <t>ヨウ</t>
    </rPh>
    <rPh sb="13" eb="14">
      <t>ケイ</t>
    </rPh>
    <phoneticPr fontId="2"/>
  </si>
  <si>
    <t>管理費</t>
  </si>
  <si>
    <t>会議費</t>
    <phoneticPr fontId="2"/>
  </si>
  <si>
    <t>交際費</t>
  </si>
  <si>
    <t>雑　費</t>
    <phoneticPr fontId="2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</si>
  <si>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2"/>
  </si>
  <si>
    <t>基本財産評価損益等</t>
    <rPh sb="0" eb="2">
      <t>キホン</t>
    </rPh>
    <rPh sb="2" eb="4">
      <t>ザイサン</t>
    </rPh>
    <rPh sb="4" eb="6">
      <t>ヒョウカ</t>
    </rPh>
    <rPh sb="6" eb="8">
      <t>ソンエキ</t>
    </rPh>
    <rPh sb="8" eb="9">
      <t>トウ</t>
    </rPh>
    <phoneticPr fontId="2"/>
  </si>
  <si>
    <t>評　価　損　益　等　計</t>
    <rPh sb="0" eb="1">
      <t>ヒョウ</t>
    </rPh>
    <rPh sb="2" eb="3">
      <t>アタイ</t>
    </rPh>
    <rPh sb="4" eb="5">
      <t>ソン</t>
    </rPh>
    <rPh sb="6" eb="7">
      <t>エキ</t>
    </rPh>
    <rPh sb="8" eb="9">
      <t>トウ</t>
    </rPh>
    <rPh sb="10" eb="11">
      <t>ケイ</t>
    </rPh>
    <phoneticPr fontId="2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</si>
  <si>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2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</si>
  <si>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トウ</t>
    </rPh>
    <phoneticPr fontId="2"/>
  </si>
  <si>
    <t>２　経常外増減の部</t>
    <rPh sb="2" eb="5">
      <t>ケイジョウガイ</t>
    </rPh>
    <rPh sb="5" eb="7">
      <t>ゾウゲン</t>
    </rPh>
    <rPh sb="8" eb="9">
      <t>ブ</t>
    </rPh>
    <phoneticPr fontId="2"/>
  </si>
  <si>
    <t>⑴　経常外収益</t>
    <phoneticPr fontId="2"/>
  </si>
  <si>
    <t>経常外収益計</t>
  </si>
  <si>
    <t>⑵　経常外費用</t>
    <phoneticPr fontId="2"/>
  </si>
  <si>
    <t>当期経常外増減額</t>
    <rPh sb="0" eb="2">
      <t>トウキ</t>
    </rPh>
    <rPh sb="2" eb="5">
      <t>ケイジョウガイ</t>
    </rPh>
    <rPh sb="5" eb="8">
      <t>ゾウゲンガク</t>
    </rPh>
    <phoneticPr fontId="2"/>
  </si>
  <si>
    <t>当期一般正味財産増減額</t>
  </si>
  <si>
    <t>一般正味財産期首残高</t>
  </si>
  <si>
    <t>一般正味財産期末残高</t>
  </si>
  <si>
    <t>当期指定正味財産増減額</t>
  </si>
  <si>
    <t>指定正味財産期首残高</t>
  </si>
  <si>
    <t>指定正味財産期末残高</t>
  </si>
  <si>
    <t>経常外費用計</t>
  </si>
  <si>
    <t>　</t>
    <phoneticPr fontId="2"/>
  </si>
  <si>
    <t>　賛助会員受取会費</t>
    <phoneticPr fontId="2"/>
  </si>
  <si>
    <t>　受託事業収益</t>
    <phoneticPr fontId="2"/>
  </si>
  <si>
    <t>　受取利息</t>
    <phoneticPr fontId="2"/>
  </si>
  <si>
    <t>　雑収益</t>
    <phoneticPr fontId="2"/>
  </si>
  <si>
    <r>
      <rPr>
        <sz val="10"/>
        <rFont val="ＭＳ 明朝"/>
        <family val="1"/>
        <charset val="128"/>
      </rPr>
      <t>⑵</t>
    </r>
    <r>
      <rPr>
        <sz val="10"/>
        <rFont val="ＭＳ ゴシック"/>
        <family val="3"/>
        <charset val="128"/>
      </rPr>
      <t>　経常費用</t>
    </r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</si>
  <si>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</si>
  <si>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</si>
  <si>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</si>
  <si>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</si>
  <si>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旅費交通費　</t>
    <rPh sb="0" eb="2">
      <t>リョヒ</t>
    </rPh>
    <rPh sb="2" eb="5">
      <t>コウツウヒ</t>
    </rPh>
    <phoneticPr fontId="2"/>
  </si>
  <si>
    <t>通信運搬費</t>
    <rPh sb="0" eb="2">
      <t>ツウシン</t>
    </rPh>
    <rPh sb="2" eb="5">
      <t>ウンパンヒ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</si>
  <si>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</si>
  <si>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</si>
  <si>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諸謝金</t>
    <rPh sb="0" eb="1">
      <t>ショ</t>
    </rPh>
    <rPh sb="1" eb="3">
      <t>シャキン</t>
    </rPh>
    <phoneticPr fontId="2"/>
  </si>
  <si>
    <t>支払負担金</t>
    <rPh sb="0" eb="2">
      <t>シハラ</t>
    </rPh>
    <rPh sb="2" eb="5">
      <t>フタンキン</t>
    </rPh>
    <phoneticPr fontId="2"/>
  </si>
  <si>
    <t>委託費</t>
    <rPh sb="0" eb="3">
      <t>イタクヒ</t>
    </rPh>
    <phoneticPr fontId="2"/>
  </si>
  <si>
    <t>交際費</t>
    <rPh sb="0" eb="3">
      <t>コウサイヒ</t>
    </rPh>
    <phoneticPr fontId="2"/>
  </si>
  <si>
    <t>雑　費</t>
    <phoneticPr fontId="2"/>
  </si>
  <si>
    <t>当期経常増減額</t>
  </si>
  <si>
    <t>　投資有価証券評価損益等</t>
    <rPh sb="1" eb="3">
      <t>トウシ</t>
    </rPh>
    <rPh sb="3" eb="5">
      <t>ユウカ</t>
    </rPh>
    <rPh sb="5" eb="7">
      <t>ショウケン</t>
    </rPh>
    <rPh sb="7" eb="9">
      <t>ヒョウカ</t>
    </rPh>
    <rPh sb="9" eb="11">
      <t>ソンエキ</t>
    </rPh>
    <rPh sb="11" eb="12">
      <t>トウ</t>
    </rPh>
    <phoneticPr fontId="2"/>
  </si>
  <si>
    <t>当期経常外増減額</t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</si>
  <si>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</si>
  <si>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</si>
  <si>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</si>
  <si>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</si>
  <si>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</si>
  <si>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</si>
  <si>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⑴　経常外収益</t>
    <phoneticPr fontId="2"/>
  </si>
  <si>
    <t>⑵　経常外費用</t>
    <phoneticPr fontId="2"/>
  </si>
  <si>
    <t>　特定資産評価損益等</t>
    <rPh sb="1" eb="3">
      <t>トクテイ</t>
    </rPh>
    <rPh sb="3" eb="5">
      <t>シサン</t>
    </rPh>
    <rPh sb="5" eb="7">
      <t>ヒョウカ</t>
    </rPh>
    <rPh sb="7" eb="9">
      <t>ソンエキ</t>
    </rPh>
    <rPh sb="9" eb="10">
      <t>トウ</t>
    </rPh>
    <phoneticPr fontId="2"/>
  </si>
  <si>
    <t>　正会員受取会費</t>
    <rPh sb="1" eb="8">
      <t>セイカイインウケトリカイヒ</t>
    </rPh>
    <phoneticPr fontId="2"/>
  </si>
  <si>
    <t>　センター事業収益</t>
    <phoneticPr fontId="2"/>
  </si>
  <si>
    <t>　（カウンセリング研修受講料）　　</t>
    <rPh sb="9" eb="14">
      <t>ケンシュウジュコウリョウ</t>
    </rPh>
    <phoneticPr fontId="2"/>
  </si>
  <si>
    <t>　（実務者研修受講料）</t>
    <rPh sb="2" eb="10">
      <t>ジツムシャケンシュウジュコウリョウ</t>
    </rPh>
    <phoneticPr fontId="2"/>
  </si>
  <si>
    <t>　（聴講受講料）</t>
    <rPh sb="2" eb="7">
      <t>チョウコウジュコウリョウ</t>
    </rPh>
    <phoneticPr fontId="2"/>
  </si>
  <si>
    <t>　（センター審査認定料）</t>
    <rPh sb="6" eb="11">
      <t>シンサニンテイリョウ</t>
    </rPh>
    <phoneticPr fontId="2"/>
  </si>
  <si>
    <t>　（地方審査認定料）</t>
    <rPh sb="2" eb="9">
      <t>チホウシンサニンテイリョウ</t>
    </rPh>
    <phoneticPr fontId="2"/>
  </si>
  <si>
    <t>　（再任審査認定料）</t>
    <rPh sb="2" eb="9">
      <t>サイニンシンサニンテイリョウ</t>
    </rPh>
    <phoneticPr fontId="2"/>
  </si>
  <si>
    <t>　（講師派遣等収入）</t>
    <rPh sb="2" eb="7">
      <t>コウシハケンナド</t>
    </rPh>
    <rPh sb="7" eb="9">
      <t>シュウニュウ</t>
    </rPh>
    <phoneticPr fontId="2"/>
  </si>
  <si>
    <t>　（道警察犯罪被者相談事業収入）</t>
    <rPh sb="2" eb="5">
      <t>ドウケイサツ</t>
    </rPh>
    <rPh sb="5" eb="7">
      <t>ハンザイ</t>
    </rPh>
    <rPh sb="7" eb="8">
      <t>ヒ</t>
    </rPh>
    <rPh sb="8" eb="9">
      <t>シャ</t>
    </rPh>
    <rPh sb="9" eb="11">
      <t>ソウダン</t>
    </rPh>
    <rPh sb="11" eb="13">
      <t>ジギョウ</t>
    </rPh>
    <rPh sb="13" eb="15">
      <t>シュウニュウ</t>
    </rPh>
    <phoneticPr fontId="2"/>
  </si>
  <si>
    <t>　（北海道こころの相談事業収入）</t>
    <rPh sb="11" eb="15">
      <t>ジギョウシュウニュウ</t>
    </rPh>
    <phoneticPr fontId="2"/>
  </si>
  <si>
    <t>　（北海道犯罪被害相談事業収入）</t>
    <rPh sb="2" eb="5">
      <t>ホッカイドウ</t>
    </rPh>
    <rPh sb="5" eb="7">
      <t>ハンザイ</t>
    </rPh>
    <rPh sb="7" eb="9">
      <t>ヒガイ</t>
    </rPh>
    <rPh sb="9" eb="11">
      <t>ソウダン</t>
    </rPh>
    <rPh sb="11" eb="13">
      <t>ジギョウ</t>
    </rPh>
    <rPh sb="13" eb="15">
      <t>シュウニュウ</t>
    </rPh>
    <phoneticPr fontId="2"/>
  </si>
  <si>
    <t>　（札幌市こころの相談事業収入）</t>
    <rPh sb="2" eb="5">
      <t>サッポロシ</t>
    </rPh>
    <rPh sb="9" eb="15">
      <t>ソウダンジギョウシュウニュウ</t>
    </rPh>
    <phoneticPr fontId="2"/>
  </si>
  <si>
    <t>　（DV被害者相談事業収入）</t>
    <rPh sb="4" eb="13">
      <t>ヒガイシャソウダンジギョウシュウニュウ</t>
    </rPh>
    <phoneticPr fontId="2"/>
  </si>
  <si>
    <t>　（障害者あんしん相談事業収入）</t>
    <rPh sb="2" eb="5">
      <t>ショウガイシャ</t>
    </rPh>
    <rPh sb="9" eb="15">
      <t>ソウダンジギョウシュウニュウ</t>
    </rPh>
    <phoneticPr fontId="2"/>
  </si>
  <si>
    <t>　（障害者虐待防止相談事業収入）</t>
    <rPh sb="2" eb="9">
      <t>ショウガイシャギャクタイボウシ</t>
    </rPh>
    <rPh sb="9" eb="15">
      <t>ソウダンジギョウシュウニュウ</t>
    </rPh>
    <phoneticPr fontId="2"/>
  </si>
  <si>
    <t>　（東海大学校舎内相談事業収入）</t>
    <rPh sb="2" eb="6">
      <t>トウカイダイガク</t>
    </rPh>
    <rPh sb="6" eb="15">
      <t>コウシャナイソウダンジギョウシュウニュウ</t>
    </rPh>
    <phoneticPr fontId="2"/>
  </si>
  <si>
    <t>　（航空自衛隊部外相談事業収入）</t>
    <rPh sb="2" eb="7">
      <t>コウクウジエイタイ</t>
    </rPh>
    <rPh sb="7" eb="15">
      <t>ブガイソウダンジギョウシュウニュウ</t>
    </rPh>
    <phoneticPr fontId="2"/>
  </si>
  <si>
    <t>　受取地方公共団体助成金</t>
    <rPh sb="9" eb="12">
      <t>ジョセイキン</t>
    </rPh>
    <phoneticPr fontId="2"/>
  </si>
  <si>
    <t>　受取民間助成金</t>
    <rPh sb="1" eb="3">
      <t>ウケトリ</t>
    </rPh>
    <rPh sb="3" eb="5">
      <t>ミンカン</t>
    </rPh>
    <rPh sb="5" eb="8">
      <t>ジョセイキン</t>
    </rPh>
    <phoneticPr fontId="2"/>
  </si>
  <si>
    <t>受取寄附金</t>
    <rPh sb="0" eb="5">
      <t>ウケトリキフキン</t>
    </rPh>
    <phoneticPr fontId="2"/>
  </si>
  <si>
    <t>　受取寄附金</t>
    <rPh sb="1" eb="6">
      <t>ウケトリキフキン</t>
    </rPh>
    <phoneticPr fontId="2"/>
  </si>
  <si>
    <t>非常勤職員手当</t>
    <rPh sb="0" eb="7">
      <t>ヒジョウキンショクインテアテ</t>
    </rPh>
    <phoneticPr fontId="2"/>
  </si>
  <si>
    <t>租税公課</t>
    <rPh sb="0" eb="4">
      <t>ソゼイコウカ</t>
    </rPh>
    <phoneticPr fontId="2"/>
  </si>
  <si>
    <t>支払助成金</t>
    <rPh sb="2" eb="4">
      <t>ジョセイ</t>
    </rPh>
    <phoneticPr fontId="2"/>
  </si>
  <si>
    <t>過年度修正益</t>
    <rPh sb="0" eb="6">
      <t>カネンドシュウセイエキ</t>
    </rPh>
    <phoneticPr fontId="2"/>
  </si>
  <si>
    <t>持続化給付金</t>
    <rPh sb="0" eb="6">
      <t>ジゾクカキュウフキン</t>
    </rPh>
    <phoneticPr fontId="2"/>
  </si>
  <si>
    <t>過年度修正損</t>
    <rPh sb="0" eb="6">
      <t>カネンドシュウセイソン</t>
    </rPh>
    <phoneticPr fontId="2"/>
  </si>
  <si>
    <t>正会員受取会費</t>
    <rPh sb="0" eb="7">
      <t>セイカイインウケトリカイヒ</t>
    </rPh>
    <phoneticPr fontId="2"/>
  </si>
  <si>
    <t>センター事業収益</t>
    <rPh sb="4" eb="8">
      <t>ジギョウシュウエキ</t>
    </rPh>
    <phoneticPr fontId="2"/>
  </si>
  <si>
    <t>（カウンセリング研修受講料）</t>
    <rPh sb="8" eb="13">
      <t>ケンシュウジュコウリョウ</t>
    </rPh>
    <phoneticPr fontId="2"/>
  </si>
  <si>
    <t>（実務者研修受講料）</t>
    <rPh sb="1" eb="9">
      <t>ジツムシャケンシュウジュコウリョウ</t>
    </rPh>
    <phoneticPr fontId="2"/>
  </si>
  <si>
    <t>（聴講受講料）</t>
    <rPh sb="1" eb="6">
      <t>チョウコウジュコウリョウ</t>
    </rPh>
    <phoneticPr fontId="2"/>
  </si>
  <si>
    <t>（センター審査認定料）</t>
    <rPh sb="5" eb="10">
      <t>シンサニンテイリョウ</t>
    </rPh>
    <phoneticPr fontId="2"/>
  </si>
  <si>
    <t>（地方審査認定料）</t>
    <rPh sb="1" eb="8">
      <t>チホウシンサニンテイリョウ</t>
    </rPh>
    <phoneticPr fontId="2"/>
  </si>
  <si>
    <t>（再任審査認定料）</t>
    <rPh sb="1" eb="8">
      <t>サイニンシンサニンテイリョウ</t>
    </rPh>
    <phoneticPr fontId="2"/>
  </si>
  <si>
    <t>（講師派遣等収入）</t>
    <rPh sb="1" eb="6">
      <t>コウシハケンナド</t>
    </rPh>
    <rPh sb="6" eb="8">
      <t>シュウニュウ</t>
    </rPh>
    <phoneticPr fontId="2"/>
  </si>
  <si>
    <t>（道警察犯罪被害相談事業収入）</t>
    <rPh sb="1" eb="4">
      <t>ドウケイサツ</t>
    </rPh>
    <rPh sb="4" eb="14">
      <t>ハンザイヒガイソウダンジギョウシュウニュウ</t>
    </rPh>
    <phoneticPr fontId="2"/>
  </si>
  <si>
    <t>（北海道犯罪被害相談事業収入）</t>
    <rPh sb="1" eb="14">
      <t>ホッカイドウハンザイヒガイソウダンジギョウシュウニュウ</t>
    </rPh>
    <phoneticPr fontId="2"/>
  </si>
  <si>
    <t>（北海道こころの相談事業収入）</t>
    <phoneticPr fontId="2"/>
  </si>
  <si>
    <t>（札幌市こころの相談事業収入）</t>
    <phoneticPr fontId="2"/>
  </si>
  <si>
    <t>（DV被害者相談事業収入）</t>
    <rPh sb="3" eb="12">
      <t>ヒガイシャソウダンジギョウシュウニュウ</t>
    </rPh>
    <phoneticPr fontId="2"/>
  </si>
  <si>
    <t>（障害者あんしん相談事業収入）</t>
    <rPh sb="1" eb="4">
      <t>ショウガイシャ</t>
    </rPh>
    <rPh sb="8" eb="14">
      <t>ソウダンジギョウシュウニュウ</t>
    </rPh>
    <phoneticPr fontId="2"/>
  </si>
  <si>
    <t>（障害者虐待防止相談事業収入）</t>
    <rPh sb="1" eb="6">
      <t>ショウガイシャギャクタイ</t>
    </rPh>
    <rPh sb="6" eb="8">
      <t>ボウシ</t>
    </rPh>
    <rPh sb="8" eb="12">
      <t>ソウダンジギョウ</t>
    </rPh>
    <rPh sb="12" eb="14">
      <t>シュウニュウ</t>
    </rPh>
    <phoneticPr fontId="2"/>
  </si>
  <si>
    <t>（東海大学校舎内相談事業収入）</t>
    <rPh sb="1" eb="5">
      <t>トウカイダイガク</t>
    </rPh>
    <rPh sb="5" eb="8">
      <t>コウシャナイ</t>
    </rPh>
    <rPh sb="8" eb="14">
      <t>ソウダンジギョウシュウニュウ</t>
    </rPh>
    <phoneticPr fontId="2"/>
  </si>
  <si>
    <t>（航空自衛隊部外相談事業収入）</t>
    <rPh sb="1" eb="6">
      <t>コウクウジエイタイ</t>
    </rPh>
    <rPh sb="6" eb="14">
      <t>ブガイソウダンジギョウシュウニュウ</t>
    </rPh>
    <phoneticPr fontId="2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</si>
  <si>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</si>
  <si>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</si>
  <si>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令和３年４月１日から令和４年３月３１日まで</t>
    <rPh sb="0" eb="2">
      <t>レイワ</t>
    </rPh>
    <rPh sb="3" eb="4">
      <t>ネン</t>
    </rPh>
    <rPh sb="5" eb="6">
      <t>ガツ</t>
    </rPh>
    <rPh sb="7" eb="8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</si>
  <si>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</si>
  <si>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受取寄付金</t>
    <rPh sb="0" eb="5">
      <t>ウケトリキフキン</t>
    </rPh>
    <phoneticPr fontId="2"/>
  </si>
  <si>
    <t>指定正味財産増加額</t>
    <rPh sb="0" eb="2">
      <t>シテイ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</si>
  <si>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　指定正味財産増加額計</t>
    <rPh sb="1" eb="11">
      <t>シテイショウミザイサンゾウカガクケイ</t>
    </rPh>
    <phoneticPr fontId="2"/>
  </si>
  <si>
    <t>指定正味財産減少額</t>
    <rPh sb="0" eb="9">
      <t>シテイショウミザイサンゲンショウガク</t>
    </rPh>
    <phoneticPr fontId="2"/>
  </si>
  <si>
    <t>一般正味財産への振替額</t>
    <rPh sb="0" eb="6">
      <t>イッパンショウミザイサン</t>
    </rPh>
    <rPh sb="8" eb="11">
      <t>フリカエガク</t>
    </rPh>
    <phoneticPr fontId="2"/>
  </si>
  <si>
    <t>　指定正味財産減少額計</t>
    <rPh sb="1" eb="3">
      <t>シテイ</t>
    </rPh>
    <rPh sb="3" eb="5">
      <t>ショウミ</t>
    </rPh>
    <rPh sb="5" eb="7">
      <t>ザイサン</t>
    </rPh>
    <rPh sb="7" eb="9">
      <t>ゲンショウ</t>
    </rPh>
    <rPh sb="9" eb="10">
      <t>ガク</t>
    </rPh>
    <rPh sb="10" eb="11">
      <t>ケイ</t>
    </rPh>
    <phoneticPr fontId="2"/>
  </si>
  <si>
    <t>消耗什器備品費</t>
    <rPh sb="0" eb="7">
      <t>ショウモウジュウキビヒンヒ</t>
    </rPh>
    <phoneticPr fontId="2"/>
  </si>
  <si>
    <t>指定正味財産減少額</t>
    <rPh sb="0" eb="2">
      <t>シテイ</t>
    </rPh>
    <rPh sb="2" eb="4">
      <t>ショウミ</t>
    </rPh>
    <rPh sb="4" eb="6">
      <t>ザイサン</t>
    </rPh>
    <rPh sb="6" eb="8">
      <t>ゲンショウ</t>
    </rPh>
    <rPh sb="8" eb="9">
      <t>ガク</t>
    </rPh>
    <phoneticPr fontId="2"/>
  </si>
  <si>
    <t>　指定正味財産減少額計</t>
    <rPh sb="1" eb="11">
      <t>シテイショウミザイサンゲンショウガクケイ</t>
    </rPh>
    <phoneticPr fontId="2"/>
  </si>
  <si>
    <t>受取寄付金振替</t>
    <rPh sb="0" eb="2">
      <t>ウケトリ</t>
    </rPh>
    <rPh sb="2" eb="5">
      <t>キフキン</t>
    </rPh>
    <rPh sb="5" eb="7">
      <t>フリカエ</t>
    </rPh>
    <phoneticPr fontId="2"/>
  </si>
  <si>
    <t>　受取寄付金振替</t>
    <rPh sb="1" eb="3">
      <t>ウケトリ</t>
    </rPh>
    <rPh sb="3" eb="6">
      <t>キフキン</t>
    </rPh>
    <rPh sb="6" eb="8">
      <t>フリカエ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</si>
</sst>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3">
    <xf numFmtId="0" fontId="0" fillId="0" borderId="0" xfId="0"/>
    <xf numFmtId="38" fontId="6" fillId="0" borderId="0" xfId="1" applyFont="1"/>
    <xf numFmtId="38" fontId="4" fillId="0" borderId="0" xfId="1" applyFont="1"/>
    <xf numFmtId="38" fontId="3" fillId="0" borderId="0" xfId="1" applyFont="1"/>
    <xf numFmtId="38" fontId="4" fillId="0" borderId="0" xfId="1" applyFont="1" applyAlignment="1">
      <alignment horizontal="distributed"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6" fillId="0" borderId="3" xfId="1" applyFont="1" applyBorder="1"/>
    <xf numFmtId="38" fontId="6" fillId="0" borderId="4" xfId="1" applyFont="1" applyBorder="1"/>
    <xf numFmtId="38" fontId="6" fillId="0" borderId="5" xfId="1" applyFont="1" applyBorder="1"/>
    <xf numFmtId="38" fontId="6" fillId="0" borderId="6" xfId="1" applyFont="1" applyBorder="1"/>
    <xf numFmtId="38" fontId="3" fillId="0" borderId="6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38" fontId="6" fillId="0" borderId="9" xfId="1" applyFont="1" applyBorder="1"/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3" fillId="0" borderId="12" xfId="1" applyFont="1" applyBorder="1" applyAlignment="1">
      <alignment horizontal="distributed" vertical="center" justifyLastLine="1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2" xfId="1" applyFont="1" applyBorder="1" applyAlignment="1">
      <alignment horizontal="distributed" vertical="center" justifyLastLine="1"/>
    </xf>
    <xf numFmtId="38" fontId="3" fillId="0" borderId="23" xfId="1" applyFont="1" applyBorder="1" applyAlignment="1">
      <alignment horizontal="distributed" vertical="center" justifyLastLine="1"/>
    </xf>
    <xf numFmtId="38" fontId="4" fillId="0" borderId="0" xfId="1" applyFont="1" applyBorder="1"/>
    <xf numFmtId="38" fontId="7" fillId="0" borderId="33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9" fillId="0" borderId="0" xfId="0" applyNumberFormat="1" applyFont="1"/>
    <xf numFmtId="176" fontId="0" fillId="0" borderId="0" xfId="0" applyNumberFormat="1"/>
    <xf numFmtId="176" fontId="9" fillId="0" borderId="36" xfId="0" applyNumberFormat="1" applyFont="1" applyBorder="1"/>
    <xf numFmtId="176" fontId="9" fillId="0" borderId="36" xfId="0" applyNumberFormat="1" applyFont="1" applyBorder="1" applyAlignment="1">
      <alignment horizontal="center"/>
    </xf>
    <xf numFmtId="176" fontId="9" fillId="0" borderId="0" xfId="0" applyNumberFormat="1" applyFont="1" applyBorder="1" applyAlignment="1"/>
    <xf numFmtId="176" fontId="9" fillId="0" borderId="37" xfId="0" applyNumberFormat="1" applyFont="1" applyBorder="1"/>
    <xf numFmtId="176" fontId="10" fillId="0" borderId="38" xfId="0" applyNumberFormat="1" applyFont="1" applyFill="1" applyBorder="1"/>
    <xf numFmtId="176" fontId="3" fillId="0" borderId="38" xfId="0" applyNumberFormat="1" applyFont="1" applyBorder="1"/>
    <xf numFmtId="176" fontId="3" fillId="0" borderId="7" xfId="0" applyNumberFormat="1" applyFont="1" applyBorder="1"/>
    <xf numFmtId="176" fontId="10" fillId="0" borderId="34" xfId="0" applyNumberFormat="1" applyFont="1" applyFill="1" applyBorder="1"/>
    <xf numFmtId="176" fontId="3" fillId="0" borderId="34" xfId="0" applyNumberFormat="1" applyFont="1" applyBorder="1"/>
    <xf numFmtId="176" fontId="3" fillId="0" borderId="39" xfId="0" applyNumberFormat="1" applyFont="1" applyBorder="1"/>
    <xf numFmtId="176" fontId="3" fillId="0" borderId="34" xfId="0" applyNumberFormat="1" applyFont="1" applyFill="1" applyBorder="1"/>
    <xf numFmtId="176" fontId="3" fillId="0" borderId="39" xfId="0" applyNumberFormat="1" applyFont="1" applyBorder="1" applyAlignment="1">
      <alignment horizontal="left"/>
    </xf>
    <xf numFmtId="176" fontId="3" fillId="0" borderId="37" xfId="0" applyNumberFormat="1" applyFont="1" applyBorder="1"/>
    <xf numFmtId="176" fontId="3" fillId="0" borderId="0" xfId="0" applyNumberFormat="1" applyFont="1"/>
    <xf numFmtId="176" fontId="3" fillId="0" borderId="0" xfId="0" applyNumberFormat="1" applyFont="1" applyBorder="1" applyAlignment="1">
      <alignment horizontal="left"/>
    </xf>
    <xf numFmtId="176" fontId="3" fillId="0" borderId="3" xfId="0" applyNumberFormat="1" applyFont="1" applyBorder="1" applyAlignment="1">
      <alignment horizontal="left" wrapText="1"/>
    </xf>
    <xf numFmtId="176" fontId="3" fillId="0" borderId="4" xfId="0" applyNumberFormat="1" applyFont="1" applyBorder="1" applyAlignment="1">
      <alignment horizontal="left" wrapText="1"/>
    </xf>
    <xf numFmtId="176" fontId="3" fillId="0" borderId="39" xfId="0" applyNumberFormat="1" applyFont="1" applyBorder="1" applyAlignment="1">
      <alignment horizontal="left" wrapText="1"/>
    </xf>
    <xf numFmtId="176" fontId="3" fillId="0" borderId="40" xfId="0" applyNumberFormat="1" applyFont="1" applyBorder="1"/>
    <xf numFmtId="176" fontId="3" fillId="0" borderId="3" xfId="0" applyNumberFormat="1" applyFont="1" applyBorder="1"/>
    <xf numFmtId="176" fontId="3" fillId="0" borderId="41" xfId="0" applyNumberFormat="1" applyFont="1" applyBorder="1"/>
    <xf numFmtId="176" fontId="3" fillId="0" borderId="36" xfId="0" applyNumberFormat="1" applyFont="1" applyBorder="1"/>
    <xf numFmtId="176" fontId="3" fillId="0" borderId="36" xfId="0" applyNumberFormat="1" applyFont="1" applyBorder="1" applyAlignment="1">
      <alignment horizontal="left"/>
    </xf>
    <xf numFmtId="176" fontId="3" fillId="0" borderId="35" xfId="0" applyNumberFormat="1" applyFont="1" applyFill="1" applyBorder="1"/>
    <xf numFmtId="176" fontId="3" fillId="0" borderId="1" xfId="0" applyNumberFormat="1" applyFont="1" applyFill="1" applyBorder="1"/>
    <xf numFmtId="176" fontId="3" fillId="0" borderId="1" xfId="0" applyNumberFormat="1" applyFont="1" applyBorder="1"/>
    <xf numFmtId="176" fontId="0" fillId="0" borderId="0" xfId="0" applyNumberFormat="1" applyBorder="1"/>
    <xf numFmtId="176" fontId="3" fillId="0" borderId="16" xfId="0" applyNumberFormat="1" applyFont="1" applyFill="1" applyBorder="1"/>
    <xf numFmtId="176" fontId="3" fillId="0" borderId="16" xfId="0" applyNumberFormat="1" applyFont="1" applyBorder="1"/>
    <xf numFmtId="176" fontId="3" fillId="0" borderId="42" xfId="0" applyNumberFormat="1" applyFont="1" applyBorder="1"/>
    <xf numFmtId="176" fontId="3" fillId="0" borderId="43" xfId="0" applyNumberFormat="1" applyFont="1" applyBorder="1"/>
    <xf numFmtId="176" fontId="3" fillId="0" borderId="19" xfId="0" applyNumberFormat="1" applyFont="1" applyFill="1" applyBorder="1"/>
    <xf numFmtId="176" fontId="3" fillId="0" borderId="19" xfId="0" applyNumberFormat="1" applyFont="1" applyBorder="1"/>
    <xf numFmtId="176" fontId="3" fillId="0" borderId="0" xfId="0" applyNumberFormat="1" applyFont="1" applyBorder="1"/>
    <xf numFmtId="176" fontId="3" fillId="0" borderId="0" xfId="0" applyNumberFormat="1" applyFont="1" applyFill="1" applyBorder="1"/>
    <xf numFmtId="176" fontId="9" fillId="0" borderId="0" xfId="0" applyNumberFormat="1" applyFont="1" applyBorder="1"/>
    <xf numFmtId="176" fontId="3" fillId="0" borderId="20" xfId="0" applyNumberFormat="1" applyFont="1" applyBorder="1"/>
    <xf numFmtId="176" fontId="3" fillId="0" borderId="9" xfId="0" applyNumberFormat="1" applyFont="1" applyBorder="1"/>
    <xf numFmtId="176" fontId="3" fillId="0" borderId="22" xfId="0" applyNumberFormat="1" applyFont="1" applyBorder="1"/>
    <xf numFmtId="176" fontId="0" fillId="0" borderId="0" xfId="0" applyNumberFormat="1" applyAlignment="1">
      <alignment horizontal="left"/>
    </xf>
    <xf numFmtId="176" fontId="3" fillId="0" borderId="35" xfId="0" applyNumberFormat="1" applyFont="1" applyBorder="1"/>
    <xf numFmtId="176" fontId="3" fillId="0" borderId="38" xfId="0" applyNumberFormat="1" applyFont="1" applyFill="1" applyBorder="1"/>
    <xf numFmtId="176" fontId="3" fillId="0" borderId="44" xfId="0" applyNumberFormat="1" applyFont="1" applyBorder="1"/>
    <xf numFmtId="176" fontId="3" fillId="0" borderId="2" xfId="0" applyNumberFormat="1" applyFont="1" applyBorder="1"/>
    <xf numFmtId="176" fontId="3" fillId="0" borderId="6" xfId="0" applyNumberFormat="1" applyFont="1" applyBorder="1"/>
    <xf numFmtId="176" fontId="3" fillId="0" borderId="22" xfId="0" applyNumberFormat="1" applyFont="1" applyFill="1" applyBorder="1"/>
    <xf numFmtId="176" fontId="3" fillId="0" borderId="45" xfId="0" applyNumberFormat="1" applyFont="1" applyBorder="1"/>
    <xf numFmtId="176" fontId="3" fillId="0" borderId="13" xfId="0" applyNumberFormat="1" applyFont="1" applyFill="1" applyBorder="1"/>
    <xf numFmtId="176" fontId="3" fillId="0" borderId="13" xfId="0" applyNumberFormat="1" applyFont="1" applyBorder="1"/>
    <xf numFmtId="176" fontId="4" fillId="0" borderId="0" xfId="0" applyNumberFormat="1" applyFont="1" applyBorder="1"/>
    <xf numFmtId="176" fontId="10" fillId="0" borderId="46" xfId="0" applyNumberFormat="1" applyFont="1" applyBorder="1"/>
    <xf numFmtId="176" fontId="9" fillId="0" borderId="46" xfId="0" applyNumberFormat="1" applyFont="1" applyBorder="1"/>
    <xf numFmtId="176" fontId="9" fillId="0" borderId="0" xfId="0" applyNumberFormat="1" applyFont="1" applyAlignment="1">
      <alignment horizontal="center" vertical="center"/>
    </xf>
    <xf numFmtId="176" fontId="0" fillId="0" borderId="0" xfId="1" applyNumberFormat="1" applyFont="1"/>
    <xf numFmtId="176" fontId="9" fillId="0" borderId="36" xfId="1" applyNumberFormat="1" applyFont="1" applyBorder="1"/>
    <xf numFmtId="176" fontId="4" fillId="0" borderId="47" xfId="1" applyNumberFormat="1" applyFont="1" applyBorder="1"/>
    <xf numFmtId="176" fontId="4" fillId="0" borderId="38" xfId="1" applyNumberFormat="1" applyFont="1" applyBorder="1"/>
    <xf numFmtId="176" fontId="14" fillId="0" borderId="7" xfId="1" applyNumberFormat="1" applyFont="1" applyBorder="1"/>
    <xf numFmtId="176" fontId="4" fillId="0" borderId="33" xfId="1" applyNumberFormat="1" applyFont="1" applyBorder="1"/>
    <xf numFmtId="176" fontId="4" fillId="0" borderId="34" xfId="1" applyNumberFormat="1" applyFont="1" applyBorder="1"/>
    <xf numFmtId="176" fontId="4" fillId="0" borderId="7" xfId="1" applyNumberFormat="1" applyFont="1" applyBorder="1"/>
    <xf numFmtId="176" fontId="4" fillId="0" borderId="39" xfId="1" applyNumberFormat="1" applyFont="1" applyBorder="1"/>
    <xf numFmtId="176" fontId="4" fillId="0" borderId="34" xfId="1" applyNumberFormat="1" applyFont="1" applyFill="1" applyBorder="1"/>
    <xf numFmtId="176" fontId="4" fillId="0" borderId="33" xfId="1" applyNumberFormat="1" applyFont="1" applyFill="1" applyBorder="1"/>
    <xf numFmtId="176" fontId="4" fillId="0" borderId="39" xfId="1" applyNumberFormat="1" applyFont="1" applyBorder="1" applyAlignment="1">
      <alignment horizontal="left"/>
    </xf>
    <xf numFmtId="176" fontId="4" fillId="0" borderId="33" xfId="1" applyNumberFormat="1" applyFont="1" applyBorder="1" applyAlignment="1">
      <alignment horizontal="left"/>
    </xf>
    <xf numFmtId="176" fontId="4" fillId="0" borderId="4" xfId="1" applyNumberFormat="1" applyFont="1" applyFill="1" applyBorder="1"/>
    <xf numFmtId="176" fontId="4" fillId="0" borderId="16" xfId="1" applyNumberFormat="1" applyFont="1" applyFill="1" applyBorder="1"/>
    <xf numFmtId="176" fontId="4" fillId="0" borderId="37" xfId="1" applyNumberFormat="1" applyFont="1" applyBorder="1"/>
    <xf numFmtId="176" fontId="4" fillId="0" borderId="0" xfId="1" applyNumberFormat="1" applyFont="1"/>
    <xf numFmtId="176" fontId="4" fillId="0" borderId="0" xfId="1" applyNumberFormat="1" applyFont="1" applyBorder="1" applyAlignment="1">
      <alignment horizontal="left"/>
    </xf>
    <xf numFmtId="176" fontId="4" fillId="0" borderId="3" xfId="1" applyNumberFormat="1" applyFont="1" applyBorder="1" applyAlignment="1">
      <alignment horizontal="left" wrapText="1"/>
    </xf>
    <xf numFmtId="176" fontId="4" fillId="0" borderId="4" xfId="1" applyNumberFormat="1" applyFont="1" applyBorder="1" applyAlignment="1">
      <alignment horizontal="left" wrapText="1"/>
    </xf>
    <xf numFmtId="176" fontId="4" fillId="0" borderId="39" xfId="1" applyNumberFormat="1" applyFont="1" applyBorder="1" applyAlignment="1">
      <alignment horizontal="left" wrapText="1"/>
    </xf>
    <xf numFmtId="176" fontId="4" fillId="0" borderId="40" xfId="1" applyNumberFormat="1" applyFont="1" applyBorder="1"/>
    <xf numFmtId="176" fontId="4" fillId="0" borderId="3" xfId="1" applyNumberFormat="1" applyFont="1" applyBorder="1"/>
    <xf numFmtId="176" fontId="4" fillId="0" borderId="41" xfId="1" applyNumberFormat="1" applyFont="1" applyBorder="1"/>
    <xf numFmtId="176" fontId="4" fillId="0" borderId="36" xfId="1" applyNumberFormat="1" applyFont="1" applyBorder="1"/>
    <xf numFmtId="176" fontId="4" fillId="0" borderId="36" xfId="1" applyNumberFormat="1" applyFont="1" applyBorder="1" applyAlignment="1">
      <alignment horizontal="left"/>
    </xf>
    <xf numFmtId="176" fontId="4" fillId="0" borderId="47" xfId="1" applyNumberFormat="1" applyFont="1" applyFill="1" applyBorder="1"/>
    <xf numFmtId="176" fontId="4" fillId="0" borderId="44" xfId="1" applyNumberFormat="1" applyFont="1" applyFill="1" applyBorder="1"/>
    <xf numFmtId="176" fontId="4" fillId="0" borderId="45" xfId="1" applyNumberFormat="1" applyFont="1" applyFill="1" applyBorder="1"/>
    <xf numFmtId="176" fontId="4" fillId="0" borderId="6" xfId="1" applyNumberFormat="1" applyFont="1" applyBorder="1"/>
    <xf numFmtId="176" fontId="4" fillId="0" borderId="1" xfId="1" applyNumberFormat="1" applyFont="1" applyBorder="1"/>
    <xf numFmtId="176" fontId="4" fillId="0" borderId="13" xfId="1" applyNumberFormat="1" applyFont="1" applyBorder="1"/>
    <xf numFmtId="176" fontId="4" fillId="0" borderId="16" xfId="1" applyNumberFormat="1" applyFont="1" applyBorder="1"/>
    <xf numFmtId="176" fontId="4" fillId="0" borderId="4" xfId="1" applyNumberFormat="1" applyFont="1" applyBorder="1"/>
    <xf numFmtId="176" fontId="4" fillId="0" borderId="42" xfId="1" applyNumberFormat="1" applyFont="1" applyBorder="1"/>
    <xf numFmtId="176" fontId="4" fillId="0" borderId="43" xfId="1" applyNumberFormat="1" applyFont="1" applyBorder="1"/>
    <xf numFmtId="176" fontId="4" fillId="0" borderId="48" xfId="1" applyNumberFormat="1" applyFont="1" applyBorder="1"/>
    <xf numFmtId="176" fontId="4" fillId="0" borderId="19" xfId="1" applyNumberFormat="1" applyFont="1" applyBorder="1"/>
    <xf numFmtId="176" fontId="4" fillId="0" borderId="0" xfId="1" applyNumberFormat="1" applyFont="1" applyBorder="1"/>
    <xf numFmtId="176" fontId="4" fillId="0" borderId="20" xfId="1" applyNumberFormat="1" applyFont="1" applyBorder="1"/>
    <xf numFmtId="176" fontId="4" fillId="0" borderId="9" xfId="1" applyNumberFormat="1" applyFont="1" applyBorder="1"/>
    <xf numFmtId="176" fontId="4" fillId="0" borderId="22" xfId="1" applyNumberFormat="1" applyFont="1" applyBorder="1"/>
    <xf numFmtId="176" fontId="4" fillId="0" borderId="48" xfId="1" applyNumberFormat="1" applyFont="1" applyFill="1" applyBorder="1"/>
    <xf numFmtId="176" fontId="4" fillId="0" borderId="45" xfId="1" applyNumberFormat="1" applyFont="1" applyBorder="1"/>
    <xf numFmtId="176" fontId="4" fillId="0" borderId="44" xfId="1" applyNumberFormat="1" applyFont="1" applyBorder="1"/>
    <xf numFmtId="176" fontId="4" fillId="0" borderId="2" xfId="1" applyNumberFormat="1" applyFont="1" applyBorder="1"/>
    <xf numFmtId="176" fontId="4" fillId="0" borderId="5" xfId="1" applyNumberFormat="1" applyFont="1" applyBorder="1"/>
    <xf numFmtId="176" fontId="4" fillId="0" borderId="1" xfId="1" applyNumberFormat="1" applyFont="1" applyFill="1" applyBorder="1"/>
    <xf numFmtId="176" fontId="4" fillId="0" borderId="6" xfId="1" applyNumberFormat="1" applyFont="1" applyFill="1" applyBorder="1"/>
    <xf numFmtId="176" fontId="4" fillId="0" borderId="23" xfId="1" applyNumberFormat="1" applyFont="1" applyFill="1" applyBorder="1"/>
    <xf numFmtId="176" fontId="0" fillId="0" borderId="0" xfId="1" applyNumberFormat="1" applyFont="1" applyBorder="1"/>
    <xf numFmtId="176" fontId="10" fillId="0" borderId="0" xfId="1" applyNumberFormat="1" applyFont="1"/>
    <xf numFmtId="176" fontId="8" fillId="0" borderId="0" xfId="1" applyNumberFormat="1" applyFont="1"/>
    <xf numFmtId="176" fontId="4" fillId="0" borderId="33" xfId="1" applyNumberFormat="1" applyFont="1" applyBorder="1" applyAlignment="1">
      <alignment horizontal="left" wrapText="1"/>
    </xf>
    <xf numFmtId="176" fontId="4" fillId="0" borderId="39" xfId="1" applyNumberFormat="1" applyFont="1" applyBorder="1" applyAlignment="1"/>
    <xf numFmtId="176" fontId="3" fillId="0" borderId="39" xfId="0" applyNumberFormat="1" applyFont="1" applyBorder="1" applyAlignment="1"/>
    <xf numFmtId="176" fontId="14" fillId="0" borderId="39" xfId="1" applyNumberFormat="1" applyFont="1" applyBorder="1" applyAlignment="1"/>
    <xf numFmtId="176" fontId="4" fillId="0" borderId="33" xfId="1" applyNumberFormat="1" applyFont="1" applyBorder="1" applyAlignment="1"/>
    <xf numFmtId="176" fontId="4" fillId="0" borderId="39" xfId="1" applyNumberFormat="1" applyFont="1" applyBorder="1" applyAlignment="1">
      <alignment wrapText="1"/>
    </xf>
    <xf numFmtId="176" fontId="4" fillId="0" borderId="33" xfId="1" applyNumberFormat="1" applyFont="1" applyBorder="1" applyAlignment="1">
      <alignment wrapText="1"/>
    </xf>
    <xf numFmtId="176" fontId="4" fillId="0" borderId="43" xfId="1" applyNumberFormat="1" applyFont="1" applyBorder="1" applyAlignment="1"/>
    <xf numFmtId="176" fontId="4" fillId="0" borderId="48" xfId="1" applyNumberFormat="1" applyFont="1" applyBorder="1" applyAlignment="1"/>
    <xf numFmtId="176" fontId="14" fillId="0" borderId="9" xfId="1" applyNumberFormat="1" applyFont="1" applyBorder="1" applyAlignment="1"/>
    <xf numFmtId="176" fontId="4" fillId="0" borderId="9" xfId="1" applyNumberFormat="1" applyFont="1" applyBorder="1" applyAlignment="1"/>
    <xf numFmtId="176" fontId="4" fillId="0" borderId="49" xfId="1" applyNumberFormat="1" applyFont="1" applyBorder="1"/>
    <xf numFmtId="176" fontId="4" fillId="0" borderId="8" xfId="1" applyNumberFormat="1" applyFont="1" applyBorder="1"/>
    <xf numFmtId="176" fontId="4" fillId="0" borderId="10" xfId="1" applyNumberFormat="1" applyFont="1" applyBorder="1" applyAlignment="1"/>
    <xf numFmtId="176" fontId="4" fillId="0" borderId="11" xfId="1" applyNumberFormat="1" applyFont="1" applyBorder="1"/>
    <xf numFmtId="176" fontId="4" fillId="0" borderId="35" xfId="1" applyNumberFormat="1" applyFont="1" applyBorder="1"/>
    <xf numFmtId="176" fontId="4" fillId="0" borderId="2" xfId="1" applyNumberFormat="1" applyFont="1" applyBorder="1" applyAlignment="1"/>
    <xf numFmtId="176" fontId="14" fillId="0" borderId="2" xfId="1" applyNumberFormat="1" applyFont="1" applyBorder="1" applyAlignment="1"/>
    <xf numFmtId="176" fontId="4" fillId="0" borderId="36" xfId="1" applyNumberFormat="1" applyFont="1" applyBorder="1" applyAlignment="1"/>
    <xf numFmtId="176" fontId="4" fillId="0" borderId="5" xfId="1" applyNumberFormat="1" applyFont="1" applyFill="1" applyBorder="1"/>
    <xf numFmtId="176" fontId="4" fillId="0" borderId="13" xfId="1" applyNumberFormat="1" applyFont="1" applyFill="1" applyBorder="1"/>
    <xf numFmtId="176" fontId="3" fillId="0" borderId="33" xfId="0" applyNumberFormat="1" applyFont="1" applyBorder="1" applyAlignment="1"/>
    <xf numFmtId="176" fontId="4" fillId="0" borderId="39" xfId="0" applyNumberFormat="1" applyFont="1" applyBorder="1" applyAlignment="1"/>
    <xf numFmtId="176" fontId="3" fillId="0" borderId="39" xfId="0" applyNumberFormat="1" applyFont="1" applyBorder="1" applyAlignment="1">
      <alignment wrapText="1"/>
    </xf>
    <xf numFmtId="176" fontId="3" fillId="0" borderId="33" xfId="0" applyNumberFormat="1" applyFont="1" applyBorder="1" applyAlignment="1">
      <alignment wrapText="1"/>
    </xf>
    <xf numFmtId="176" fontId="3" fillId="0" borderId="43" xfId="0" applyNumberFormat="1" applyFont="1" applyBorder="1" applyAlignment="1"/>
    <xf numFmtId="176" fontId="3" fillId="0" borderId="48" xfId="0" applyNumberFormat="1" applyFont="1" applyBorder="1" applyAlignment="1"/>
    <xf numFmtId="176" fontId="6" fillId="0" borderId="9" xfId="0" applyNumberFormat="1" applyFont="1" applyBorder="1" applyAlignment="1"/>
    <xf numFmtId="176" fontId="3" fillId="0" borderId="9" xfId="0" applyNumberFormat="1" applyFont="1" applyBorder="1" applyAlignment="1"/>
    <xf numFmtId="176" fontId="3" fillId="0" borderId="49" xfId="0" applyNumberFormat="1" applyFont="1" applyBorder="1"/>
    <xf numFmtId="176" fontId="3" fillId="0" borderId="33" xfId="0" applyNumberFormat="1" applyFont="1" applyBorder="1"/>
    <xf numFmtId="176" fontId="3" fillId="0" borderId="8" xfId="0" applyNumberFormat="1" applyFont="1" applyBorder="1"/>
    <xf numFmtId="176" fontId="3" fillId="0" borderId="36" xfId="0" applyNumberFormat="1" applyFont="1" applyBorder="1" applyAlignment="1"/>
    <xf numFmtId="176" fontId="3" fillId="0" borderId="2" xfId="0" applyNumberFormat="1" applyFont="1" applyBorder="1" applyAlignment="1"/>
    <xf numFmtId="176" fontId="6" fillId="0" borderId="2" xfId="0" applyNumberFormat="1" applyFont="1" applyBorder="1" applyAlignment="1"/>
    <xf numFmtId="176" fontId="3" fillId="0" borderId="47" xfId="0" applyNumberFormat="1" applyFont="1" applyBorder="1"/>
    <xf numFmtId="176" fontId="10" fillId="0" borderId="33" xfId="0" applyNumberFormat="1" applyFont="1" applyBorder="1" applyAlignment="1">
      <alignment horizontal="left" wrapText="1"/>
    </xf>
    <xf numFmtId="176" fontId="14" fillId="0" borderId="50" xfId="1" applyNumberFormat="1" applyFont="1" applyBorder="1" applyAlignment="1"/>
    <xf numFmtId="176" fontId="4" fillId="0" borderId="49" xfId="1" applyNumberFormat="1" applyFont="1" applyFill="1" applyBorder="1"/>
    <xf numFmtId="176" fontId="4" fillId="0" borderId="38" xfId="1" applyNumberFormat="1" applyFont="1" applyFill="1" applyBorder="1"/>
    <xf numFmtId="176" fontId="4" fillId="0" borderId="51" xfId="1" applyNumberFormat="1" applyFont="1" applyFill="1" applyBorder="1"/>
    <xf numFmtId="176" fontId="4" fillId="0" borderId="0" xfId="1" applyNumberFormat="1" applyFont="1" applyBorder="1" applyAlignment="1">
      <alignment horizontal="left"/>
    </xf>
    <xf numFmtId="176" fontId="3" fillId="0" borderId="39" xfId="0" applyNumberFormat="1" applyFont="1" applyBorder="1" applyAlignment="1"/>
    <xf numFmtId="176" fontId="3" fillId="0" borderId="33" xfId="0" applyNumberFormat="1" applyFont="1" applyBorder="1" applyAlignment="1"/>
    <xf numFmtId="176" fontId="4" fillId="0" borderId="33" xfId="1" applyNumberFormat="1" applyFont="1" applyBorder="1" applyAlignment="1">
      <alignment horizontal="left"/>
    </xf>
    <xf numFmtId="176" fontId="4" fillId="0" borderId="10" xfId="1" applyNumberFormat="1" applyFont="1" applyBorder="1" applyAlignment="1"/>
    <xf numFmtId="176" fontId="4" fillId="0" borderId="11" xfId="1" applyNumberFormat="1" applyFont="1" applyBorder="1" applyAlignment="1"/>
    <xf numFmtId="176" fontId="4" fillId="0" borderId="39" xfId="1" applyNumberFormat="1" applyFont="1" applyBorder="1" applyAlignment="1"/>
    <xf numFmtId="176" fontId="4" fillId="0" borderId="33" xfId="1" applyNumberFormat="1" applyFont="1" applyBorder="1" applyAlignment="1"/>
    <xf numFmtId="176" fontId="4" fillId="0" borderId="3" xfId="1" applyNumberFormat="1" applyFont="1" applyBorder="1" applyAlignment="1"/>
    <xf numFmtId="176" fontId="4" fillId="0" borderId="4" xfId="1" applyNumberFormat="1" applyFont="1" applyBorder="1" applyAlignment="1"/>
    <xf numFmtId="176" fontId="6" fillId="0" borderId="39" xfId="0" applyNumberFormat="1" applyFont="1" applyBorder="1" applyAlignment="1"/>
    <xf numFmtId="176" fontId="12" fillId="0" borderId="0" xfId="0" applyNumberFormat="1" applyFont="1" applyAlignment="1">
      <alignment horizontal="center"/>
    </xf>
    <xf numFmtId="176" fontId="3" fillId="0" borderId="39" xfId="0" applyNumberFormat="1" applyFont="1" applyBorder="1" applyAlignment="1">
      <alignment horizontal="left"/>
    </xf>
    <xf numFmtId="176" fontId="6" fillId="0" borderId="37" xfId="0" applyNumberFormat="1" applyFont="1" applyBorder="1" applyAlignment="1">
      <alignment horizontal="left"/>
    </xf>
    <xf numFmtId="176" fontId="12" fillId="0" borderId="0" xfId="1" applyNumberFormat="1" applyFont="1" applyAlignment="1">
      <alignment horizontal="center"/>
    </xf>
    <xf numFmtId="176" fontId="4" fillId="0" borderId="39" xfId="1" applyNumberFormat="1" applyFont="1" applyBorder="1" applyAlignment="1"/>
    <xf numFmtId="176" fontId="4" fillId="0" borderId="33" xfId="1" applyNumberFormat="1" applyFont="1" applyBorder="1" applyAlignment="1"/>
    <xf numFmtId="176" fontId="4" fillId="0" borderId="39" xfId="1" applyNumberFormat="1" applyFont="1" applyBorder="1" applyAlignment="1">
      <alignment horizontal="left"/>
    </xf>
    <xf numFmtId="176" fontId="14" fillId="0" borderId="2" xfId="1" applyNumberFormat="1" applyFont="1" applyBorder="1" applyAlignment="1">
      <alignment horizontal="left"/>
    </xf>
    <xf numFmtId="176" fontId="4" fillId="0" borderId="22" xfId="1" applyNumberFormat="1" applyFont="1" applyFill="1" applyBorder="1"/>
    <xf numFmtId="176" fontId="4" fillId="0" borderId="50" xfId="1" applyNumberFormat="1" applyFont="1" applyBorder="1" applyAlignment="1">
      <alignment horizontal="left"/>
    </xf>
    <xf numFmtId="176" fontId="4" fillId="0" borderId="7" xfId="1" applyNumberFormat="1" applyFont="1" applyBorder="1" applyAlignment="1">
      <alignment horizontal="left"/>
    </xf>
    <xf numFmtId="176" fontId="4" fillId="0" borderId="40" xfId="1" applyNumberFormat="1" applyFont="1" applyBorder="1" applyAlignment="1">
      <alignment horizontal="left"/>
    </xf>
    <xf numFmtId="176" fontId="4" fillId="0" borderId="37" xfId="1" applyNumberFormat="1" applyFont="1" applyBorder="1" applyAlignment="1">
      <alignment horizontal="left"/>
    </xf>
    <xf numFmtId="176" fontId="6" fillId="0" borderId="20" xfId="0" applyNumberFormat="1" applyFont="1" applyBorder="1" applyAlignment="1">
      <alignment horizontal="left"/>
    </xf>
    <xf numFmtId="176" fontId="3" fillId="0" borderId="5" xfId="0" applyNumberFormat="1" applyFont="1" applyBorder="1"/>
    <xf numFmtId="176" fontId="6" fillId="0" borderId="7" xfId="0" applyNumberFormat="1" applyFont="1" applyBorder="1" applyAlignment="1">
      <alignment horizontal="left"/>
    </xf>
    <xf numFmtId="176" fontId="6" fillId="0" borderId="7" xfId="0" applyNumberFormat="1" applyFont="1" applyBorder="1"/>
    <xf numFmtId="176" fontId="3" fillId="0" borderId="39" xfId="0" applyNumberFormat="1" applyFont="1" applyBorder="1" applyAlignment="1"/>
    <xf numFmtId="176" fontId="3" fillId="0" borderId="39" xfId="0" applyNumberFormat="1" applyFont="1" applyBorder="1" applyAlignment="1"/>
    <xf numFmtId="176" fontId="4" fillId="0" borderId="39" xfId="1" applyNumberFormat="1" applyFont="1" applyBorder="1" applyAlignment="1"/>
    <xf numFmtId="176" fontId="4" fillId="0" borderId="39" xfId="1" applyNumberFormat="1" applyFont="1" applyBorder="1"/>
    <xf numFmtId="176" fontId="4" fillId="0" borderId="3" xfId="1" applyNumberFormat="1" applyFont="1" applyBorder="1" applyAlignment="1">
      <alignment wrapText="1"/>
    </xf>
    <xf numFmtId="38" fontId="4" fillId="0" borderId="39" xfId="1" applyFont="1" applyBorder="1" applyAlignment="1">
      <alignment horizontal="distributed" vertical="center"/>
    </xf>
    <xf numFmtId="38" fontId="4" fillId="0" borderId="33" xfId="1" applyFont="1" applyBorder="1" applyAlignment="1">
      <alignment horizontal="distributed" vertical="center"/>
    </xf>
    <xf numFmtId="38" fontId="6" fillId="0" borderId="20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52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4" fillId="0" borderId="10" xfId="1" applyFont="1" applyBorder="1" applyAlignment="1">
      <alignment horizontal="distributed" vertical="center" justifyLastLine="1"/>
    </xf>
    <xf numFmtId="38" fontId="4" fillId="0" borderId="11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52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6" fillId="0" borderId="40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7" fillId="0" borderId="38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left"/>
    </xf>
    <xf numFmtId="176" fontId="6" fillId="0" borderId="2" xfId="0" applyNumberFormat="1" applyFont="1" applyBorder="1" applyAlignment="1">
      <alignment horizontal="left"/>
    </xf>
    <xf numFmtId="176" fontId="6" fillId="0" borderId="52" xfId="0" applyNumberFormat="1" applyFont="1" applyBorder="1" applyAlignment="1">
      <alignment horizontal="left"/>
    </xf>
    <xf numFmtId="176" fontId="6" fillId="0" borderId="6" xfId="0" applyNumberFormat="1" applyFont="1" applyBorder="1" applyAlignment="1">
      <alignment horizontal="left"/>
    </xf>
    <xf numFmtId="176" fontId="6" fillId="0" borderId="52" xfId="0" applyNumberFormat="1" applyFont="1" applyBorder="1" applyAlignment="1"/>
    <xf numFmtId="176" fontId="6" fillId="0" borderId="6" xfId="0" applyNumberFormat="1" applyFont="1" applyBorder="1" applyAlignment="1"/>
    <xf numFmtId="176" fontId="3" fillId="0" borderId="52" xfId="0" applyNumberFormat="1" applyFont="1" applyBorder="1" applyAlignment="1"/>
    <xf numFmtId="176" fontId="3" fillId="0" borderId="6" xfId="0" applyNumberFormat="1" applyFont="1" applyBorder="1" applyAlignment="1"/>
    <xf numFmtId="176" fontId="9" fillId="0" borderId="50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left"/>
    </xf>
    <xf numFmtId="176" fontId="6" fillId="0" borderId="47" xfId="0" applyNumberFormat="1" applyFont="1" applyBorder="1" applyAlignment="1">
      <alignment horizontal="left"/>
    </xf>
    <xf numFmtId="176" fontId="3" fillId="0" borderId="46" xfId="0" applyNumberFormat="1" applyFont="1" applyBorder="1" applyAlignment="1">
      <alignment horizontal="left" wrapText="1"/>
    </xf>
    <xf numFmtId="176" fontId="3" fillId="0" borderId="49" xfId="0" applyNumberFormat="1" applyFont="1" applyBorder="1" applyAlignment="1">
      <alignment horizontal="left" wrapText="1"/>
    </xf>
    <xf numFmtId="176" fontId="3" fillId="0" borderId="39" xfId="0" applyNumberFormat="1" applyFont="1" applyBorder="1" applyAlignment="1">
      <alignment horizontal="left"/>
    </xf>
    <xf numFmtId="176" fontId="3" fillId="0" borderId="33" xfId="0" applyNumberFormat="1" applyFont="1" applyBorder="1" applyAlignment="1">
      <alignment horizontal="left"/>
    </xf>
    <xf numFmtId="176" fontId="3" fillId="0" borderId="36" xfId="0" applyNumberFormat="1" applyFont="1" applyBorder="1" applyAlignment="1">
      <alignment horizontal="left"/>
    </xf>
    <xf numFmtId="176" fontId="3" fillId="0" borderId="45" xfId="0" applyNumberFormat="1" applyFont="1" applyBorder="1" applyAlignment="1">
      <alignment horizontal="left"/>
    </xf>
    <xf numFmtId="176" fontId="6" fillId="0" borderId="37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47" xfId="0" applyNumberFormat="1" applyFont="1" applyBorder="1" applyAlignment="1">
      <alignment horizontal="left" wrapText="1"/>
    </xf>
    <xf numFmtId="176" fontId="3" fillId="0" borderId="2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39" xfId="0" applyNumberFormat="1" applyFont="1" applyBorder="1" applyAlignment="1"/>
    <xf numFmtId="176" fontId="3" fillId="0" borderId="33" xfId="0" applyNumberFormat="1" applyFont="1" applyBorder="1" applyAlignment="1"/>
    <xf numFmtId="176" fontId="3" fillId="0" borderId="36" xfId="0" applyNumberFormat="1" applyFont="1" applyBorder="1" applyAlignment="1"/>
    <xf numFmtId="176" fontId="3" fillId="0" borderId="45" xfId="0" applyNumberFormat="1" applyFont="1" applyBorder="1" applyAlignment="1"/>
    <xf numFmtId="176" fontId="11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left"/>
    </xf>
    <xf numFmtId="176" fontId="6" fillId="0" borderId="46" xfId="0" applyNumberFormat="1" applyFont="1" applyBorder="1" applyAlignment="1">
      <alignment horizontal="left"/>
    </xf>
    <xf numFmtId="176" fontId="6" fillId="0" borderId="49" xfId="0" applyNumberFormat="1" applyFont="1" applyBorder="1" applyAlignment="1">
      <alignment horizontal="left"/>
    </xf>
    <xf numFmtId="176" fontId="6" fillId="0" borderId="39" xfId="0" applyNumberFormat="1" applyFont="1" applyBorder="1" applyAlignment="1">
      <alignment horizontal="left"/>
    </xf>
    <xf numFmtId="176" fontId="6" fillId="0" borderId="33" xfId="0" applyNumberFormat="1" applyFont="1" applyBorder="1" applyAlignment="1">
      <alignment horizontal="left"/>
    </xf>
    <xf numFmtId="176" fontId="6" fillId="0" borderId="39" xfId="0" applyNumberFormat="1" applyFont="1" applyBorder="1" applyAlignment="1"/>
    <xf numFmtId="176" fontId="6" fillId="0" borderId="33" xfId="0" applyNumberFormat="1" applyFont="1" applyBorder="1" applyAlignment="1"/>
    <xf numFmtId="176" fontId="6" fillId="0" borderId="9" xfId="0" applyNumberFormat="1" applyFont="1" applyBorder="1" applyAlignment="1"/>
    <xf numFmtId="176" fontId="6" fillId="0" borderId="5" xfId="0" applyNumberFormat="1" applyFont="1" applyBorder="1" applyAlignment="1"/>
    <xf numFmtId="176" fontId="3" fillId="0" borderId="9" xfId="0" applyNumberFormat="1" applyFont="1" applyBorder="1" applyAlignment="1"/>
    <xf numFmtId="176" fontId="3" fillId="0" borderId="5" xfId="0" applyNumberFormat="1" applyFont="1" applyBorder="1" applyAlignment="1"/>
    <xf numFmtId="176" fontId="9" fillId="0" borderId="38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left"/>
    </xf>
    <xf numFmtId="176" fontId="6" fillId="0" borderId="5" xfId="0" applyNumberFormat="1" applyFont="1" applyBorder="1" applyAlignment="1">
      <alignment horizontal="left"/>
    </xf>
    <xf numFmtId="176" fontId="6" fillId="0" borderId="52" xfId="0" applyNumberFormat="1" applyFont="1" applyBorder="1" applyAlignment="1">
      <alignment horizontal="left" wrapText="1"/>
    </xf>
    <xf numFmtId="176" fontId="6" fillId="0" borderId="6" xfId="0" applyNumberFormat="1" applyFont="1" applyBorder="1" applyAlignment="1">
      <alignment horizontal="left" wrapText="1"/>
    </xf>
    <xf numFmtId="176" fontId="3" fillId="0" borderId="43" xfId="0" applyNumberFormat="1" applyFont="1" applyBorder="1" applyAlignment="1">
      <alignment horizontal="left"/>
    </xf>
    <xf numFmtId="176" fontId="3" fillId="0" borderId="48" xfId="0" applyNumberFormat="1" applyFont="1" applyBorder="1" applyAlignment="1">
      <alignment horizontal="left"/>
    </xf>
    <xf numFmtId="176" fontId="3" fillId="0" borderId="9" xfId="0" applyNumberFormat="1" applyFont="1" applyBorder="1" applyAlignment="1">
      <alignment horizontal="left"/>
    </xf>
    <xf numFmtId="176" fontId="3" fillId="0" borderId="5" xfId="0" applyNumberFormat="1" applyFont="1" applyBorder="1" applyAlignment="1">
      <alignment horizontal="left"/>
    </xf>
    <xf numFmtId="176" fontId="4" fillId="0" borderId="0" xfId="1" applyNumberFormat="1" applyFont="1" applyBorder="1" applyAlignment="1">
      <alignment horizontal="left"/>
    </xf>
    <xf numFmtId="176" fontId="14" fillId="0" borderId="20" xfId="1" applyNumberFormat="1" applyFont="1" applyBorder="1" applyAlignment="1">
      <alignment horizontal="left"/>
    </xf>
    <xf numFmtId="176" fontId="14" fillId="0" borderId="9" xfId="1" applyNumberFormat="1" applyFont="1" applyBorder="1" applyAlignment="1">
      <alignment horizontal="left"/>
    </xf>
    <xf numFmtId="176" fontId="14" fillId="0" borderId="5" xfId="1" applyNumberFormat="1" applyFont="1" applyBorder="1" applyAlignment="1">
      <alignment horizontal="left"/>
    </xf>
    <xf numFmtId="176" fontId="14" fillId="0" borderId="2" xfId="1" applyNumberFormat="1" applyFont="1" applyBorder="1" applyAlignment="1">
      <alignment horizontal="left"/>
    </xf>
    <xf numFmtId="176" fontId="14" fillId="0" borderId="52" xfId="1" applyNumberFormat="1" applyFont="1" applyBorder="1" applyAlignment="1">
      <alignment horizontal="left"/>
    </xf>
    <xf numFmtId="176" fontId="14" fillId="0" borderId="6" xfId="1" applyNumberFormat="1" applyFont="1" applyBorder="1" applyAlignment="1">
      <alignment horizontal="left"/>
    </xf>
    <xf numFmtId="176" fontId="4" fillId="0" borderId="43" xfId="1" applyNumberFormat="1" applyFont="1" applyBorder="1" applyAlignment="1">
      <alignment horizontal="left"/>
    </xf>
    <xf numFmtId="176" fontId="4" fillId="0" borderId="48" xfId="1" applyNumberFormat="1" applyFont="1" applyBorder="1" applyAlignment="1">
      <alignment horizontal="left"/>
    </xf>
    <xf numFmtId="176" fontId="4" fillId="0" borderId="52" xfId="1" applyNumberFormat="1" applyFont="1" applyBorder="1" applyAlignment="1">
      <alignment horizontal="center"/>
    </xf>
    <xf numFmtId="176" fontId="4" fillId="0" borderId="6" xfId="1" applyNumberFormat="1" applyFont="1" applyBorder="1" applyAlignment="1">
      <alignment horizontal="center"/>
    </xf>
    <xf numFmtId="176" fontId="14" fillId="0" borderId="52" xfId="1" applyNumberFormat="1" applyFont="1" applyBorder="1" applyAlignment="1"/>
    <xf numFmtId="176" fontId="14" fillId="0" borderId="6" xfId="1" applyNumberFormat="1" applyFont="1" applyBorder="1" applyAlignment="1"/>
    <xf numFmtId="176" fontId="4" fillId="0" borderId="10" xfId="1" applyNumberFormat="1" applyFont="1" applyBorder="1" applyAlignment="1"/>
    <xf numFmtId="176" fontId="4" fillId="0" borderId="11" xfId="1" applyNumberFormat="1" applyFont="1" applyBorder="1" applyAlignment="1"/>
    <xf numFmtId="176" fontId="4" fillId="0" borderId="39" xfId="1" applyNumberFormat="1" applyFont="1" applyBorder="1" applyAlignment="1"/>
    <xf numFmtId="176" fontId="4" fillId="0" borderId="33" xfId="1" applyNumberFormat="1" applyFont="1" applyBorder="1" applyAlignment="1"/>
    <xf numFmtId="176" fontId="4" fillId="0" borderId="52" xfId="1" applyNumberFormat="1" applyFont="1" applyBorder="1" applyAlignment="1"/>
    <xf numFmtId="176" fontId="4" fillId="0" borderId="6" xfId="1" applyNumberFormat="1" applyFont="1" applyBorder="1" applyAlignment="1"/>
    <xf numFmtId="176" fontId="4" fillId="0" borderId="46" xfId="1" applyNumberFormat="1" applyFont="1" applyBorder="1" applyAlignment="1"/>
    <xf numFmtId="176" fontId="4" fillId="0" borderId="49" xfId="1" applyNumberFormat="1" applyFont="1" applyBorder="1" applyAlignment="1"/>
    <xf numFmtId="176" fontId="4" fillId="0" borderId="36" xfId="1" applyNumberFormat="1" applyFont="1" applyBorder="1" applyAlignment="1"/>
    <xf numFmtId="176" fontId="4" fillId="0" borderId="45" xfId="1" applyNumberFormat="1" applyFont="1" applyBorder="1" applyAlignment="1"/>
    <xf numFmtId="176" fontId="4" fillId="0" borderId="38" xfId="1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 wrapText="1"/>
    </xf>
    <xf numFmtId="176" fontId="4" fillId="0" borderId="44" xfId="1" applyNumberFormat="1" applyFont="1" applyBorder="1" applyAlignment="1">
      <alignment horizontal="center" vertical="center" wrapText="1"/>
    </xf>
    <xf numFmtId="176" fontId="4" fillId="0" borderId="50" xfId="1" applyNumberFormat="1" applyFont="1" applyBorder="1" applyAlignment="1">
      <alignment horizontal="center" vertical="center"/>
    </xf>
    <xf numFmtId="176" fontId="4" fillId="0" borderId="46" xfId="1" applyNumberFormat="1" applyFont="1" applyBorder="1" applyAlignment="1">
      <alignment horizontal="center" vertical="center"/>
    </xf>
    <xf numFmtId="176" fontId="4" fillId="0" borderId="49" xfId="1" applyNumberFormat="1" applyFont="1" applyBorder="1" applyAlignment="1">
      <alignment horizontal="center" vertical="center"/>
    </xf>
    <xf numFmtId="176" fontId="4" fillId="0" borderId="41" xfId="1" applyNumberFormat="1" applyFont="1" applyBorder="1" applyAlignment="1">
      <alignment horizontal="center" vertical="center"/>
    </xf>
    <xf numFmtId="176" fontId="4" fillId="0" borderId="36" xfId="1" applyNumberFormat="1" applyFont="1" applyBorder="1" applyAlignment="1">
      <alignment horizontal="center" vertical="center"/>
    </xf>
    <xf numFmtId="176" fontId="4" fillId="0" borderId="45" xfId="1" applyNumberFormat="1" applyFont="1" applyBorder="1" applyAlignment="1">
      <alignment horizontal="center" vertical="center"/>
    </xf>
    <xf numFmtId="176" fontId="13" fillId="0" borderId="38" xfId="1" applyNumberFormat="1" applyFont="1" applyBorder="1" applyAlignment="1">
      <alignment horizontal="center" vertical="center" wrapText="1"/>
    </xf>
    <xf numFmtId="176" fontId="13" fillId="0" borderId="44" xfId="1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/>
    <xf numFmtId="176" fontId="4" fillId="0" borderId="5" xfId="1" applyNumberFormat="1" applyFont="1" applyBorder="1" applyAlignment="1"/>
    <xf numFmtId="176" fontId="14" fillId="0" borderId="52" xfId="1" applyNumberFormat="1" applyFont="1" applyBorder="1" applyAlignment="1">
      <alignment horizontal="left" shrinkToFit="1"/>
    </xf>
    <xf numFmtId="176" fontId="14" fillId="0" borderId="6" xfId="1" applyNumberFormat="1" applyFont="1" applyBorder="1" applyAlignment="1">
      <alignment horizontal="left" shrinkToFit="1"/>
    </xf>
    <xf numFmtId="176" fontId="4" fillId="0" borderId="39" xfId="1" applyNumberFormat="1" applyFont="1" applyBorder="1" applyAlignment="1">
      <alignment horizontal="left"/>
    </xf>
    <xf numFmtId="176" fontId="4" fillId="0" borderId="33" xfId="1" applyNumberFormat="1" applyFont="1" applyBorder="1" applyAlignment="1">
      <alignment horizontal="left"/>
    </xf>
    <xf numFmtId="176" fontId="4" fillId="0" borderId="3" xfId="1" applyNumberFormat="1" applyFont="1" applyBorder="1" applyAlignment="1"/>
    <xf numFmtId="176" fontId="14" fillId="0" borderId="9" xfId="1" applyNumberFormat="1" applyFont="1" applyBorder="1" applyAlignment="1"/>
    <xf numFmtId="176" fontId="14" fillId="0" borderId="5" xfId="1" applyNumberFormat="1" applyFont="1" applyBorder="1" applyAlignment="1"/>
    <xf numFmtId="176" fontId="14" fillId="0" borderId="37" xfId="1" applyNumberFormat="1" applyFont="1" applyBorder="1" applyAlignment="1">
      <alignment horizontal="left" wrapText="1"/>
    </xf>
    <xf numFmtId="176" fontId="14" fillId="0" borderId="0" xfId="1" applyNumberFormat="1" applyFont="1" applyBorder="1" applyAlignment="1">
      <alignment horizontal="left" wrapText="1"/>
    </xf>
    <xf numFmtId="176" fontId="14" fillId="0" borderId="47" xfId="1" applyNumberFormat="1" applyFont="1" applyBorder="1" applyAlignment="1">
      <alignment horizontal="left" wrapText="1"/>
    </xf>
    <xf numFmtId="176" fontId="4" fillId="0" borderId="46" xfId="1" applyNumberFormat="1" applyFont="1" applyBorder="1" applyAlignment="1">
      <alignment horizontal="left" wrapText="1"/>
    </xf>
    <xf numFmtId="176" fontId="4" fillId="0" borderId="49" xfId="1" applyNumberFormat="1" applyFont="1" applyBorder="1" applyAlignment="1">
      <alignment horizontal="left" wrapText="1"/>
    </xf>
    <xf numFmtId="176" fontId="14" fillId="0" borderId="50" xfId="1" applyNumberFormat="1" applyFont="1" applyBorder="1" applyAlignment="1">
      <alignment horizontal="left"/>
    </xf>
    <xf numFmtId="176" fontId="14" fillId="0" borderId="46" xfId="1" applyNumberFormat="1" applyFont="1" applyBorder="1" applyAlignment="1">
      <alignment horizontal="left"/>
    </xf>
    <xf numFmtId="176" fontId="14" fillId="0" borderId="49" xfId="1" applyNumberFormat="1" applyFont="1" applyBorder="1" applyAlignment="1">
      <alignment horizontal="left"/>
    </xf>
    <xf numFmtId="176" fontId="14" fillId="0" borderId="39" xfId="1" applyNumberFormat="1" applyFont="1" applyBorder="1" applyAlignment="1">
      <alignment horizontal="left"/>
    </xf>
    <xf numFmtId="176" fontId="14" fillId="0" borderId="33" xfId="1" applyNumberFormat="1" applyFont="1" applyBorder="1" applyAlignment="1">
      <alignment horizontal="left"/>
    </xf>
    <xf numFmtId="176" fontId="14" fillId="0" borderId="39" xfId="1" applyNumberFormat="1" applyFont="1" applyBorder="1" applyAlignment="1"/>
    <xf numFmtId="176" fontId="14" fillId="0" borderId="33" xfId="1" applyNumberFormat="1" applyFont="1" applyBorder="1" applyAlignment="1"/>
    <xf numFmtId="176" fontId="11" fillId="0" borderId="0" xfId="1" applyNumberFormat="1" applyFont="1" applyAlignment="1">
      <alignment horizontal="center"/>
    </xf>
    <xf numFmtId="176" fontId="12" fillId="0" borderId="0" xfId="1" applyNumberFormat="1" applyFont="1" applyAlignment="1">
      <alignment horizontal="center"/>
    </xf>
    <xf numFmtId="176" fontId="9" fillId="0" borderId="36" xfId="1" applyNumberFormat="1" applyFont="1" applyBorder="1" applyAlignment="1">
      <alignment horizontal="right"/>
    </xf>
    <xf numFmtId="176" fontId="9" fillId="0" borderId="50" xfId="1" applyNumberFormat="1" applyFont="1" applyBorder="1" applyAlignment="1">
      <alignment horizontal="center" vertical="center"/>
    </xf>
    <xf numFmtId="176" fontId="9" fillId="0" borderId="46" xfId="1" applyNumberFormat="1" applyFont="1" applyBorder="1" applyAlignment="1">
      <alignment horizontal="center" vertical="center"/>
    </xf>
    <xf numFmtId="176" fontId="9" fillId="0" borderId="49" xfId="1" applyNumberFormat="1" applyFont="1" applyBorder="1" applyAlignment="1">
      <alignment horizontal="center" vertical="center"/>
    </xf>
    <xf numFmtId="176" fontId="9" fillId="0" borderId="41" xfId="1" applyNumberFormat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45" xfId="1" applyNumberFormat="1" applyFont="1" applyBorder="1" applyAlignment="1">
      <alignment horizontal="center" vertical="center"/>
    </xf>
    <xf numFmtId="176" fontId="4" fillId="0" borderId="39" xfId="1" applyNumberFormat="1" applyFont="1" applyBorder="1"/>
    <xf numFmtId="176" fontId="4" fillId="0" borderId="33" xfId="1" applyNumberFormat="1" applyFont="1" applyBorder="1"/>
    <xf numFmtId="176" fontId="4" fillId="0" borderId="46" xfId="1" applyNumberFormat="1" applyFont="1" applyBorder="1" applyAlignment="1">
      <alignment horizontal="left"/>
    </xf>
    <xf numFmtId="176" fontId="4" fillId="0" borderId="49" xfId="1" applyNumberFormat="1" applyFont="1" applyBorder="1" applyAlignment="1">
      <alignment horizontal="left"/>
    </xf>
    <xf numFmtId="176" fontId="4" fillId="0" borderId="3" xfId="1" applyNumberFormat="1" applyFont="1" applyBorder="1" applyAlignment="1">
      <alignment horizontal="left"/>
    </xf>
    <xf numFmtId="176" fontId="4" fillId="0" borderId="4" xfId="1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workbookViewId="0">
      <selection activeCell="K1" sqref="K1"/>
    </sheetView>
  </sheetViews>
  <sheetFormatPr defaultRowHeight="10.5" x14ac:dyDescent="0.15"/>
  <cols>
    <col min="1" max="5" width="2.125" style="4" customWidth="1"/>
    <col min="6" max="7" width="2.125" style="2" customWidth="1"/>
    <col min="8" max="10" width="9.625" style="2" customWidth="1"/>
    <col min="11" max="11" width="33.625" style="2" customWidth="1"/>
    <col min="12" max="13" width="10.625" style="2" customWidth="1"/>
    <col min="14" max="14" width="33.625" style="45" customWidth="1"/>
    <col min="15" max="16384" width="9" style="2"/>
  </cols>
  <sheetData>
    <row r="1" spans="1:14" ht="24.95" customHeight="1" x14ac:dyDescent="0.15">
      <c r="A1" s="246" t="s">
        <v>0</v>
      </c>
      <c r="B1" s="246"/>
      <c r="C1" s="246"/>
      <c r="D1" s="246"/>
      <c r="E1" s="246"/>
      <c r="F1" s="246"/>
      <c r="G1" s="246"/>
    </row>
    <row r="2" spans="1:14" s="3" customFormat="1" ht="15" customHeight="1" x14ac:dyDescent="0.15">
      <c r="A2" s="247" t="s">
        <v>27</v>
      </c>
      <c r="B2" s="248"/>
      <c r="C2" s="248"/>
      <c r="D2" s="248"/>
      <c r="E2" s="248"/>
      <c r="F2" s="248"/>
      <c r="G2" s="249"/>
      <c r="H2" s="6" t="s">
        <v>28</v>
      </c>
      <c r="I2" s="18" t="s">
        <v>29</v>
      </c>
      <c r="J2" s="5" t="s">
        <v>30</v>
      </c>
      <c r="K2" s="11" t="s">
        <v>31</v>
      </c>
      <c r="L2" s="43" t="s">
        <v>32</v>
      </c>
      <c r="M2" s="44" t="s">
        <v>33</v>
      </c>
      <c r="N2" s="5" t="s">
        <v>34</v>
      </c>
    </row>
    <row r="3" spans="1:14" s="1" customFormat="1" ht="15" customHeight="1" x14ac:dyDescent="0.15">
      <c r="A3" s="250" t="s">
        <v>10</v>
      </c>
      <c r="B3" s="251"/>
      <c r="C3" s="251"/>
      <c r="D3" s="251"/>
      <c r="E3" s="251"/>
      <c r="F3" s="7"/>
      <c r="G3" s="8"/>
      <c r="H3" s="21">
        <f>SUM(H4:H14)</f>
        <v>9348000</v>
      </c>
      <c r="I3" s="22">
        <f>SUM(I4:I14)</f>
        <v>3413170</v>
      </c>
      <c r="J3" s="23">
        <f>SUM(H3-I3)</f>
        <v>5934830</v>
      </c>
      <c r="K3" s="252" t="s">
        <v>35</v>
      </c>
      <c r="L3" s="34">
        <f>SUM(L4:L14)</f>
        <v>0</v>
      </c>
      <c r="M3" s="35">
        <f>SUM(J3-L3)</f>
        <v>5934830</v>
      </c>
      <c r="N3" s="50"/>
    </row>
    <row r="4" spans="1:14" ht="15" customHeight="1" x14ac:dyDescent="0.15">
      <c r="A4" s="12"/>
      <c r="B4" s="237" t="s">
        <v>5</v>
      </c>
      <c r="C4" s="237"/>
      <c r="D4" s="237"/>
      <c r="E4" s="237"/>
      <c r="F4" s="237"/>
      <c r="G4" s="238"/>
      <c r="H4" s="24">
        <v>3310000</v>
      </c>
      <c r="I4" s="25">
        <v>398870</v>
      </c>
      <c r="J4" s="23">
        <f t="shared" ref="J4:J32" si="0">SUM(H4-I4)</f>
        <v>2911130</v>
      </c>
      <c r="K4" s="253"/>
      <c r="L4" s="36"/>
      <c r="M4" s="37">
        <f t="shared" ref="M4:M32" si="1">SUM(J4-L4)</f>
        <v>2911130</v>
      </c>
      <c r="N4" s="51"/>
    </row>
    <row r="5" spans="1:14" ht="15" customHeight="1" x14ac:dyDescent="0.15">
      <c r="A5" s="12"/>
      <c r="B5" s="237" t="s">
        <v>1</v>
      </c>
      <c r="C5" s="237"/>
      <c r="D5" s="237"/>
      <c r="E5" s="237"/>
      <c r="F5" s="237"/>
      <c r="G5" s="238"/>
      <c r="H5" s="24">
        <v>381000</v>
      </c>
      <c r="I5" s="25">
        <v>0</v>
      </c>
      <c r="J5" s="23">
        <f t="shared" si="0"/>
        <v>381000</v>
      </c>
      <c r="K5" s="46"/>
      <c r="L5" s="36"/>
      <c r="M5" s="37">
        <f t="shared" si="1"/>
        <v>381000</v>
      </c>
      <c r="N5" s="51"/>
    </row>
    <row r="6" spans="1:14" ht="15" customHeight="1" x14ac:dyDescent="0.15">
      <c r="A6" s="12"/>
      <c r="B6" s="237" t="s">
        <v>2</v>
      </c>
      <c r="C6" s="237"/>
      <c r="D6" s="237"/>
      <c r="E6" s="237"/>
      <c r="F6" s="237"/>
      <c r="G6" s="238"/>
      <c r="H6" s="24">
        <v>1260000</v>
      </c>
      <c r="I6" s="25">
        <v>600000</v>
      </c>
      <c r="J6" s="23">
        <f t="shared" si="0"/>
        <v>660000</v>
      </c>
      <c r="K6" s="46" t="s">
        <v>36</v>
      </c>
      <c r="L6" s="36"/>
      <c r="M6" s="37">
        <f t="shared" si="1"/>
        <v>660000</v>
      </c>
      <c r="N6" s="51"/>
    </row>
    <row r="7" spans="1:14" ht="15" customHeight="1" x14ac:dyDescent="0.15">
      <c r="A7" s="12"/>
      <c r="B7" s="237" t="s">
        <v>3</v>
      </c>
      <c r="C7" s="237"/>
      <c r="D7" s="237"/>
      <c r="E7" s="237"/>
      <c r="F7" s="237"/>
      <c r="G7" s="238"/>
      <c r="H7" s="24">
        <v>1003000</v>
      </c>
      <c r="I7" s="25">
        <v>1002835</v>
      </c>
      <c r="J7" s="23">
        <f t="shared" si="0"/>
        <v>165</v>
      </c>
      <c r="K7" s="46" t="s">
        <v>37</v>
      </c>
      <c r="L7" s="36"/>
      <c r="M7" s="37">
        <f t="shared" si="1"/>
        <v>165</v>
      </c>
      <c r="N7" s="51"/>
    </row>
    <row r="8" spans="1:14" ht="15" customHeight="1" x14ac:dyDescent="0.15">
      <c r="A8" s="12"/>
      <c r="B8" s="237" t="s">
        <v>6</v>
      </c>
      <c r="C8" s="237"/>
      <c r="D8" s="237"/>
      <c r="E8" s="237"/>
      <c r="F8" s="237"/>
      <c r="G8" s="238"/>
      <c r="H8" s="24">
        <v>241000</v>
      </c>
      <c r="I8" s="25">
        <v>95183</v>
      </c>
      <c r="J8" s="23">
        <f t="shared" si="0"/>
        <v>145817</v>
      </c>
      <c r="K8" s="46"/>
      <c r="L8" s="36"/>
      <c r="M8" s="37">
        <f t="shared" si="1"/>
        <v>145817</v>
      </c>
      <c r="N8" s="51"/>
    </row>
    <row r="9" spans="1:14" ht="15" customHeight="1" x14ac:dyDescent="0.15">
      <c r="A9" s="12"/>
      <c r="B9" s="237" t="s">
        <v>4</v>
      </c>
      <c r="C9" s="237"/>
      <c r="D9" s="237"/>
      <c r="E9" s="237"/>
      <c r="F9" s="237"/>
      <c r="G9" s="238"/>
      <c r="H9" s="24">
        <v>200000</v>
      </c>
      <c r="I9" s="25">
        <v>0</v>
      </c>
      <c r="J9" s="23">
        <f t="shared" si="0"/>
        <v>200000</v>
      </c>
      <c r="K9" s="46"/>
      <c r="L9" s="36"/>
      <c r="M9" s="37">
        <f t="shared" si="1"/>
        <v>200000</v>
      </c>
      <c r="N9" s="51"/>
    </row>
    <row r="10" spans="1:14" ht="15" customHeight="1" x14ac:dyDescent="0.15">
      <c r="A10" s="12"/>
      <c r="B10" s="237" t="s">
        <v>11</v>
      </c>
      <c r="C10" s="237"/>
      <c r="D10" s="237"/>
      <c r="E10" s="237"/>
      <c r="F10" s="237"/>
      <c r="G10" s="238"/>
      <c r="H10" s="24">
        <v>605000</v>
      </c>
      <c r="I10" s="25">
        <v>587282</v>
      </c>
      <c r="J10" s="23">
        <f t="shared" si="0"/>
        <v>17718</v>
      </c>
      <c r="K10" s="46" t="s">
        <v>38</v>
      </c>
      <c r="L10" s="36"/>
      <c r="M10" s="37">
        <f t="shared" si="1"/>
        <v>17718</v>
      </c>
      <c r="N10" s="51"/>
    </row>
    <row r="11" spans="1:14" ht="15" customHeight="1" x14ac:dyDescent="0.15">
      <c r="A11" s="12"/>
      <c r="B11" s="237" t="s">
        <v>7</v>
      </c>
      <c r="C11" s="237"/>
      <c r="D11" s="237"/>
      <c r="E11" s="237"/>
      <c r="F11" s="237"/>
      <c r="G11" s="238"/>
      <c r="H11" s="24">
        <v>1239000</v>
      </c>
      <c r="I11" s="25">
        <v>729000</v>
      </c>
      <c r="J11" s="23">
        <f t="shared" si="0"/>
        <v>510000</v>
      </c>
      <c r="K11" s="46"/>
      <c r="L11" s="36"/>
      <c r="M11" s="37">
        <f t="shared" si="1"/>
        <v>510000</v>
      </c>
      <c r="N11" s="51"/>
    </row>
    <row r="12" spans="1:14" ht="15" customHeight="1" x14ac:dyDescent="0.15">
      <c r="A12" s="12"/>
      <c r="B12" s="237" t="s">
        <v>8</v>
      </c>
      <c r="C12" s="237"/>
      <c r="D12" s="237"/>
      <c r="E12" s="237"/>
      <c r="F12" s="237"/>
      <c r="G12" s="238"/>
      <c r="H12" s="24">
        <v>1009000</v>
      </c>
      <c r="I12" s="25">
        <v>0</v>
      </c>
      <c r="J12" s="23">
        <f t="shared" si="0"/>
        <v>1009000</v>
      </c>
      <c r="K12" s="46"/>
      <c r="L12" s="36"/>
      <c r="M12" s="37">
        <f t="shared" si="1"/>
        <v>1009000</v>
      </c>
      <c r="N12" s="51"/>
    </row>
    <row r="13" spans="1:14" ht="15" customHeight="1" x14ac:dyDescent="0.15">
      <c r="A13" s="12"/>
      <c r="B13" s="237" t="s">
        <v>9</v>
      </c>
      <c r="C13" s="237"/>
      <c r="D13" s="237"/>
      <c r="E13" s="237"/>
      <c r="F13" s="237"/>
      <c r="G13" s="238"/>
      <c r="H13" s="24">
        <v>100000</v>
      </c>
      <c r="I13" s="25">
        <v>0</v>
      </c>
      <c r="J13" s="23">
        <f t="shared" si="0"/>
        <v>100000</v>
      </c>
      <c r="K13" s="46"/>
      <c r="L13" s="36"/>
      <c r="M13" s="37">
        <f t="shared" si="1"/>
        <v>100000</v>
      </c>
      <c r="N13" s="51"/>
    </row>
    <row r="14" spans="1:14" ht="15" customHeight="1" x14ac:dyDescent="0.15">
      <c r="A14" s="13"/>
      <c r="B14" s="244"/>
      <c r="C14" s="244"/>
      <c r="D14" s="244"/>
      <c r="E14" s="244"/>
      <c r="F14" s="244"/>
      <c r="G14" s="245"/>
      <c r="H14" s="26"/>
      <c r="I14" s="27"/>
      <c r="J14" s="28">
        <f t="shared" si="0"/>
        <v>0</v>
      </c>
      <c r="K14" s="47"/>
      <c r="L14" s="38"/>
      <c r="M14" s="39">
        <f t="shared" si="1"/>
        <v>0</v>
      </c>
      <c r="N14" s="52"/>
    </row>
    <row r="15" spans="1:14" s="1" customFormat="1" ht="15" customHeight="1" x14ac:dyDescent="0.15">
      <c r="A15" s="239" t="s">
        <v>12</v>
      </c>
      <c r="B15" s="240"/>
      <c r="C15" s="240"/>
      <c r="D15" s="240"/>
      <c r="E15" s="240"/>
      <c r="F15" s="14"/>
      <c r="G15" s="9"/>
      <c r="H15" s="21">
        <f>SUM(H16:H22)</f>
        <v>1730000</v>
      </c>
      <c r="I15" s="22">
        <f>SUM(I16:I22)</f>
        <v>1371791</v>
      </c>
      <c r="J15" s="23">
        <f t="shared" si="0"/>
        <v>358209</v>
      </c>
      <c r="K15" s="48"/>
      <c r="L15" s="34">
        <f>SUM(L16:L22)</f>
        <v>0</v>
      </c>
      <c r="M15" s="35">
        <f t="shared" si="1"/>
        <v>358209</v>
      </c>
      <c r="N15" s="50"/>
    </row>
    <row r="16" spans="1:14" ht="15" customHeight="1" x14ac:dyDescent="0.15">
      <c r="A16" s="12"/>
      <c r="B16" s="237" t="s">
        <v>13</v>
      </c>
      <c r="C16" s="237"/>
      <c r="D16" s="237"/>
      <c r="E16" s="237"/>
      <c r="F16" s="237"/>
      <c r="G16" s="238"/>
      <c r="H16" s="24">
        <v>200000</v>
      </c>
      <c r="I16" s="25">
        <v>194250</v>
      </c>
      <c r="J16" s="23">
        <f t="shared" si="0"/>
        <v>5750</v>
      </c>
      <c r="K16" s="46"/>
      <c r="L16" s="36"/>
      <c r="M16" s="37">
        <f t="shared" si="1"/>
        <v>5750</v>
      </c>
      <c r="N16" s="51"/>
    </row>
    <row r="17" spans="1:14" ht="15" customHeight="1" x14ac:dyDescent="0.15">
      <c r="A17" s="12"/>
      <c r="B17" s="237" t="s">
        <v>14</v>
      </c>
      <c r="C17" s="237"/>
      <c r="D17" s="237"/>
      <c r="E17" s="237"/>
      <c r="F17" s="237"/>
      <c r="G17" s="238"/>
      <c r="H17" s="24">
        <v>40000</v>
      </c>
      <c r="I17" s="25">
        <v>36960</v>
      </c>
      <c r="J17" s="23">
        <f t="shared" si="0"/>
        <v>3040</v>
      </c>
      <c r="K17" s="46"/>
      <c r="L17" s="36"/>
      <c r="M17" s="37">
        <f t="shared" si="1"/>
        <v>3040</v>
      </c>
      <c r="N17" s="51"/>
    </row>
    <row r="18" spans="1:14" ht="15" customHeight="1" x14ac:dyDescent="0.15">
      <c r="A18" s="12"/>
      <c r="B18" s="237" t="s">
        <v>15</v>
      </c>
      <c r="C18" s="237"/>
      <c r="D18" s="237"/>
      <c r="E18" s="237"/>
      <c r="F18" s="237"/>
      <c r="G18" s="238"/>
      <c r="H18" s="24">
        <v>460000</v>
      </c>
      <c r="I18" s="25">
        <v>336360</v>
      </c>
      <c r="J18" s="23">
        <f t="shared" si="0"/>
        <v>123640</v>
      </c>
      <c r="K18" s="46"/>
      <c r="L18" s="36"/>
      <c r="M18" s="37">
        <f t="shared" si="1"/>
        <v>123640</v>
      </c>
      <c r="N18" s="51"/>
    </row>
    <row r="19" spans="1:14" ht="15" customHeight="1" x14ac:dyDescent="0.15">
      <c r="A19" s="12"/>
      <c r="B19" s="237" t="s">
        <v>16</v>
      </c>
      <c r="C19" s="237"/>
      <c r="D19" s="237"/>
      <c r="E19" s="237"/>
      <c r="F19" s="237"/>
      <c r="G19" s="238"/>
      <c r="H19" s="24">
        <v>600000</v>
      </c>
      <c r="I19" s="25">
        <v>510921</v>
      </c>
      <c r="J19" s="23">
        <f t="shared" si="0"/>
        <v>89079</v>
      </c>
      <c r="K19" s="46"/>
      <c r="L19" s="36"/>
      <c r="M19" s="37">
        <f t="shared" si="1"/>
        <v>89079</v>
      </c>
      <c r="N19" s="51"/>
    </row>
    <row r="20" spans="1:14" ht="15" customHeight="1" x14ac:dyDescent="0.15">
      <c r="A20" s="12"/>
      <c r="B20" s="237" t="s">
        <v>17</v>
      </c>
      <c r="C20" s="237"/>
      <c r="D20" s="237"/>
      <c r="E20" s="237"/>
      <c r="F20" s="237"/>
      <c r="G20" s="238"/>
      <c r="H20" s="24">
        <v>200000</v>
      </c>
      <c r="I20" s="25">
        <v>87670</v>
      </c>
      <c r="J20" s="23">
        <f t="shared" si="0"/>
        <v>112330</v>
      </c>
      <c r="K20" s="46"/>
      <c r="L20" s="36"/>
      <c r="M20" s="37">
        <f t="shared" si="1"/>
        <v>112330</v>
      </c>
      <c r="N20" s="51"/>
    </row>
    <row r="21" spans="1:14" ht="15" customHeight="1" x14ac:dyDescent="0.15">
      <c r="A21" s="12"/>
      <c r="B21" s="237" t="s">
        <v>18</v>
      </c>
      <c r="C21" s="237"/>
      <c r="D21" s="237"/>
      <c r="E21" s="237"/>
      <c r="F21" s="237"/>
      <c r="G21" s="238"/>
      <c r="H21" s="24">
        <v>230000</v>
      </c>
      <c r="I21" s="25">
        <v>205630</v>
      </c>
      <c r="J21" s="23">
        <f t="shared" si="0"/>
        <v>24370</v>
      </c>
      <c r="K21" s="46"/>
      <c r="L21" s="36"/>
      <c r="M21" s="37">
        <f t="shared" si="1"/>
        <v>24370</v>
      </c>
      <c r="N21" s="51"/>
    </row>
    <row r="22" spans="1:14" ht="15" customHeight="1" x14ac:dyDescent="0.15">
      <c r="A22" s="13"/>
      <c r="B22" s="242"/>
      <c r="C22" s="242"/>
      <c r="D22" s="242"/>
      <c r="E22" s="242"/>
      <c r="F22" s="242"/>
      <c r="G22" s="243"/>
      <c r="H22" s="26"/>
      <c r="I22" s="27"/>
      <c r="J22" s="28">
        <f t="shared" si="0"/>
        <v>0</v>
      </c>
      <c r="K22" s="47"/>
      <c r="L22" s="38"/>
      <c r="M22" s="39">
        <f t="shared" si="1"/>
        <v>0</v>
      </c>
      <c r="N22" s="52"/>
    </row>
    <row r="23" spans="1:14" s="1" customFormat="1" ht="15" customHeight="1" x14ac:dyDescent="0.15">
      <c r="A23" s="239" t="s">
        <v>19</v>
      </c>
      <c r="B23" s="240"/>
      <c r="C23" s="240"/>
      <c r="D23" s="240"/>
      <c r="E23" s="240"/>
      <c r="F23" s="14"/>
      <c r="G23" s="9"/>
      <c r="H23" s="29">
        <f>SUM(H24:H27)</f>
        <v>8544000</v>
      </c>
      <c r="I23" s="30">
        <f>SUM(I24:I28)</f>
        <v>2900224</v>
      </c>
      <c r="J23" s="23">
        <f t="shared" si="0"/>
        <v>5643776</v>
      </c>
      <c r="K23" s="48"/>
      <c r="L23" s="34"/>
      <c r="M23" s="35">
        <f t="shared" si="1"/>
        <v>5643776</v>
      </c>
      <c r="N23" s="50"/>
    </row>
    <row r="24" spans="1:14" ht="15" customHeight="1" x14ac:dyDescent="0.15">
      <c r="A24" s="12"/>
      <c r="B24" s="237" t="s">
        <v>20</v>
      </c>
      <c r="C24" s="237"/>
      <c r="D24" s="237"/>
      <c r="E24" s="237"/>
      <c r="F24" s="237"/>
      <c r="G24" s="238"/>
      <c r="H24" s="24">
        <v>6156000</v>
      </c>
      <c r="I24" s="25">
        <v>2052000</v>
      </c>
      <c r="J24" s="23">
        <f t="shared" si="0"/>
        <v>4104000</v>
      </c>
      <c r="K24" s="46"/>
      <c r="L24" s="36"/>
      <c r="M24" s="37">
        <f t="shared" si="1"/>
        <v>4104000</v>
      </c>
      <c r="N24" s="51"/>
    </row>
    <row r="25" spans="1:14" ht="15" customHeight="1" x14ac:dyDescent="0.15">
      <c r="A25" s="12"/>
      <c r="B25" s="237" t="s">
        <v>21</v>
      </c>
      <c r="C25" s="237"/>
      <c r="D25" s="237"/>
      <c r="E25" s="237"/>
      <c r="F25" s="237"/>
      <c r="G25" s="238"/>
      <c r="H25" s="24">
        <v>204000</v>
      </c>
      <c r="I25" s="25">
        <v>68080</v>
      </c>
      <c r="J25" s="23">
        <f t="shared" si="0"/>
        <v>135920</v>
      </c>
      <c r="K25" s="46"/>
      <c r="L25" s="36"/>
      <c r="M25" s="37">
        <f t="shared" si="1"/>
        <v>135920</v>
      </c>
      <c r="N25" s="51"/>
    </row>
    <row r="26" spans="1:14" ht="15" customHeight="1" x14ac:dyDescent="0.15">
      <c r="A26" s="12"/>
      <c r="B26" s="237" t="s">
        <v>22</v>
      </c>
      <c r="C26" s="237"/>
      <c r="D26" s="237"/>
      <c r="E26" s="237"/>
      <c r="F26" s="237"/>
      <c r="G26" s="238"/>
      <c r="H26" s="24">
        <v>1239000</v>
      </c>
      <c r="I26" s="25">
        <v>413000</v>
      </c>
      <c r="J26" s="23">
        <f t="shared" si="0"/>
        <v>826000</v>
      </c>
      <c r="K26" s="46"/>
      <c r="L26" s="36"/>
      <c r="M26" s="37">
        <f t="shared" si="1"/>
        <v>826000</v>
      </c>
      <c r="N26" s="51"/>
    </row>
    <row r="27" spans="1:14" ht="15" customHeight="1" x14ac:dyDescent="0.15">
      <c r="A27" s="12"/>
      <c r="B27" s="237" t="s">
        <v>23</v>
      </c>
      <c r="C27" s="237"/>
      <c r="D27" s="237"/>
      <c r="E27" s="237"/>
      <c r="F27" s="237"/>
      <c r="G27" s="238"/>
      <c r="H27" s="24">
        <v>945000</v>
      </c>
      <c r="I27" s="25">
        <v>367144</v>
      </c>
      <c r="J27" s="23">
        <f t="shared" si="0"/>
        <v>577856</v>
      </c>
      <c r="K27" s="46"/>
      <c r="L27" s="36"/>
      <c r="M27" s="37">
        <f t="shared" si="1"/>
        <v>577856</v>
      </c>
      <c r="N27" s="51"/>
    </row>
    <row r="28" spans="1:14" ht="15" customHeight="1" x14ac:dyDescent="0.15">
      <c r="A28" s="13"/>
      <c r="B28" s="242"/>
      <c r="C28" s="242"/>
      <c r="D28" s="242"/>
      <c r="E28" s="242"/>
      <c r="F28" s="242"/>
      <c r="G28" s="243"/>
      <c r="H28" s="26"/>
      <c r="I28" s="27"/>
      <c r="J28" s="28">
        <f t="shared" si="0"/>
        <v>0</v>
      </c>
      <c r="K28" s="47"/>
      <c r="L28" s="38"/>
      <c r="M28" s="39">
        <f t="shared" si="1"/>
        <v>0</v>
      </c>
      <c r="N28" s="52"/>
    </row>
    <row r="29" spans="1:14" s="1" customFormat="1" ht="15" customHeight="1" x14ac:dyDescent="0.15">
      <c r="A29" s="239" t="s">
        <v>25</v>
      </c>
      <c r="B29" s="240"/>
      <c r="C29" s="240"/>
      <c r="D29" s="240"/>
      <c r="E29" s="240"/>
      <c r="F29" s="240"/>
      <c r="G29" s="9"/>
      <c r="H29" s="29">
        <f>SUM(H30:H31)</f>
        <v>200000</v>
      </c>
      <c r="I29" s="30">
        <f>SUM(I30:I31)</f>
        <v>0</v>
      </c>
      <c r="J29" s="20">
        <f t="shared" si="0"/>
        <v>200000</v>
      </c>
      <c r="K29" s="48"/>
      <c r="L29" s="34">
        <f>SUM(L30:L31)</f>
        <v>0</v>
      </c>
      <c r="M29" s="35">
        <f t="shared" si="1"/>
        <v>200000</v>
      </c>
      <c r="N29" s="50"/>
    </row>
    <row r="30" spans="1:14" ht="15" customHeight="1" x14ac:dyDescent="0.15">
      <c r="A30" s="12"/>
      <c r="B30" s="237" t="s">
        <v>26</v>
      </c>
      <c r="C30" s="237"/>
      <c r="D30" s="237"/>
      <c r="E30" s="237"/>
      <c r="F30" s="237"/>
      <c r="G30" s="238"/>
      <c r="H30" s="24">
        <v>200000</v>
      </c>
      <c r="I30" s="25">
        <v>0</v>
      </c>
      <c r="J30" s="23">
        <f t="shared" si="0"/>
        <v>200000</v>
      </c>
      <c r="K30" s="46"/>
      <c r="L30" s="36"/>
      <c r="M30" s="37">
        <f t="shared" si="1"/>
        <v>200000</v>
      </c>
      <c r="N30" s="51"/>
    </row>
    <row r="31" spans="1:14" ht="15" customHeight="1" x14ac:dyDescent="0.15">
      <c r="A31" s="13"/>
      <c r="B31" s="15"/>
      <c r="C31" s="15"/>
      <c r="D31" s="15"/>
      <c r="E31" s="15"/>
      <c r="F31" s="15"/>
      <c r="G31" s="16"/>
      <c r="H31" s="26"/>
      <c r="I31" s="27"/>
      <c r="J31" s="31">
        <f t="shared" si="0"/>
        <v>0</v>
      </c>
      <c r="K31" s="47"/>
      <c r="L31" s="40"/>
      <c r="M31" s="41">
        <f t="shared" si="1"/>
        <v>0</v>
      </c>
      <c r="N31" s="53"/>
    </row>
    <row r="32" spans="1:14" s="1" customFormat="1" ht="15" customHeight="1" x14ac:dyDescent="0.15">
      <c r="A32" s="17"/>
      <c r="B32" s="241" t="s">
        <v>24</v>
      </c>
      <c r="C32" s="241"/>
      <c r="D32" s="241"/>
      <c r="E32" s="241"/>
      <c r="F32" s="241"/>
      <c r="G32" s="10"/>
      <c r="H32" s="32">
        <f>SUM(H3+H15+H23+H29)</f>
        <v>19822000</v>
      </c>
      <c r="I32" s="33">
        <f>SUM(I3+I15+I23+I29)</f>
        <v>7685185</v>
      </c>
      <c r="J32" s="19">
        <f t="shared" si="0"/>
        <v>12136815</v>
      </c>
      <c r="K32" s="49"/>
      <c r="L32" s="42">
        <f>SUM(L3+L15+L22+L29)</f>
        <v>0</v>
      </c>
      <c r="M32" s="33">
        <f t="shared" si="1"/>
        <v>12136815</v>
      </c>
      <c r="N32" s="54"/>
    </row>
  </sheetData>
  <mergeCells count="32">
    <mergeCell ref="B11:G11"/>
    <mergeCell ref="A1:G1"/>
    <mergeCell ref="A2:G2"/>
    <mergeCell ref="A3:E3"/>
    <mergeCell ref="K3:K4"/>
    <mergeCell ref="B4:G4"/>
    <mergeCell ref="B5:G5"/>
    <mergeCell ref="B6:G6"/>
    <mergeCell ref="B7:G7"/>
    <mergeCell ref="B8:G8"/>
    <mergeCell ref="B9:G9"/>
    <mergeCell ref="B10:G10"/>
    <mergeCell ref="A23:E23"/>
    <mergeCell ref="B12:G12"/>
    <mergeCell ref="B13:G13"/>
    <mergeCell ref="B14:G14"/>
    <mergeCell ref="A15:E15"/>
    <mergeCell ref="B16:G16"/>
    <mergeCell ref="B17:G17"/>
    <mergeCell ref="B18:G18"/>
    <mergeCell ref="B19:G19"/>
    <mergeCell ref="B20:G20"/>
    <mergeCell ref="B21:G21"/>
    <mergeCell ref="B22:G22"/>
    <mergeCell ref="B24:G24"/>
    <mergeCell ref="A29:F29"/>
    <mergeCell ref="B30:G30"/>
    <mergeCell ref="B32:F32"/>
    <mergeCell ref="B25:G25"/>
    <mergeCell ref="B26:G26"/>
    <mergeCell ref="B27:G27"/>
    <mergeCell ref="B28:G28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7"/>
  <sheetViews>
    <sheetView tabSelected="1" zoomScaleNormal="100" workbookViewId="0">
      <selection activeCell="L40" sqref="L40"/>
    </sheetView>
  </sheetViews>
  <sheetFormatPr defaultRowHeight="13.5" x14ac:dyDescent="0.15"/>
  <cols>
    <col min="1" max="1" width="2.25" style="56" customWidth="1"/>
    <col min="2" max="4" width="2.125" style="56" customWidth="1"/>
    <col min="5" max="5" width="30.625" style="56" customWidth="1"/>
    <col min="6" max="8" width="16.625" style="56" customWidth="1"/>
    <col min="9" max="9" width="2.25" style="56" customWidth="1"/>
    <col min="10" max="10" width="1.875" style="56" hidden="1" customWidth="1"/>
    <col min="11" max="16384" width="9" style="56"/>
  </cols>
  <sheetData>
    <row r="1" spans="1:11" ht="22.5" customHeight="1" x14ac:dyDescent="0.2">
      <c r="A1" s="287" t="s">
        <v>68</v>
      </c>
      <c r="B1" s="287"/>
      <c r="C1" s="287"/>
      <c r="D1" s="287"/>
      <c r="E1" s="287"/>
      <c r="F1" s="287"/>
      <c r="G1" s="287"/>
      <c r="H1" s="287"/>
      <c r="I1" s="55"/>
    </row>
    <row r="2" spans="1:11" ht="22.5" customHeight="1" x14ac:dyDescent="0.15">
      <c r="A2" s="288" t="s">
        <v>210</v>
      </c>
      <c r="B2" s="288"/>
      <c r="C2" s="288"/>
      <c r="D2" s="288"/>
      <c r="E2" s="288"/>
      <c r="F2" s="288"/>
      <c r="G2" s="288"/>
      <c r="H2" s="288"/>
      <c r="I2" s="55"/>
    </row>
    <row r="3" spans="1:11" ht="11.25" customHeight="1" x14ac:dyDescent="0.15">
      <c r="A3" s="215"/>
      <c r="B3" s="215"/>
      <c r="C3" s="215"/>
      <c r="D3" s="215"/>
      <c r="E3" s="215"/>
      <c r="F3" s="215"/>
      <c r="G3" s="215"/>
      <c r="H3" s="215"/>
      <c r="I3" s="55"/>
    </row>
    <row r="4" spans="1:11" ht="14.25" customHeight="1" x14ac:dyDescent="0.15">
      <c r="A4" s="57"/>
      <c r="B4" s="57"/>
      <c r="C4" s="57"/>
      <c r="D4" s="57"/>
      <c r="E4" s="57"/>
      <c r="F4" s="57"/>
      <c r="G4" s="57"/>
      <c r="H4" s="58" t="s">
        <v>73</v>
      </c>
      <c r="I4" s="59"/>
    </row>
    <row r="5" spans="1:11" ht="12" customHeight="1" x14ac:dyDescent="0.15">
      <c r="A5" s="262" t="s">
        <v>44</v>
      </c>
      <c r="B5" s="263"/>
      <c r="C5" s="263"/>
      <c r="D5" s="263"/>
      <c r="E5" s="264"/>
      <c r="F5" s="289" t="s">
        <v>69</v>
      </c>
      <c r="G5" s="289" t="s">
        <v>70</v>
      </c>
      <c r="H5" s="289" t="s">
        <v>45</v>
      </c>
      <c r="I5" s="60"/>
    </row>
    <row r="6" spans="1:11" ht="12" customHeight="1" x14ac:dyDescent="0.15">
      <c r="A6" s="265"/>
      <c r="B6" s="266"/>
      <c r="C6" s="266"/>
      <c r="D6" s="266"/>
      <c r="E6" s="267"/>
      <c r="F6" s="290"/>
      <c r="G6" s="290"/>
      <c r="H6" s="290"/>
      <c r="I6" s="55"/>
    </row>
    <row r="7" spans="1:11" ht="14.25" customHeight="1" x14ac:dyDescent="0.15">
      <c r="A7" s="291" t="s">
        <v>40</v>
      </c>
      <c r="B7" s="292"/>
      <c r="C7" s="292"/>
      <c r="D7" s="292"/>
      <c r="E7" s="293"/>
      <c r="F7" s="61"/>
      <c r="G7" s="62"/>
      <c r="H7" s="62"/>
      <c r="I7" s="55"/>
    </row>
    <row r="8" spans="1:11" ht="14.25" customHeight="1" x14ac:dyDescent="0.15">
      <c r="A8" s="231"/>
      <c r="B8" s="294" t="s">
        <v>81</v>
      </c>
      <c r="C8" s="294"/>
      <c r="D8" s="294"/>
      <c r="E8" s="295"/>
      <c r="F8" s="64"/>
      <c r="G8" s="65"/>
      <c r="H8" s="65"/>
      <c r="I8" s="55"/>
      <c r="K8" s="56" t="s">
        <v>72</v>
      </c>
    </row>
    <row r="9" spans="1:11" ht="14.25" customHeight="1" x14ac:dyDescent="0.15">
      <c r="A9" s="231"/>
      <c r="B9" s="214" t="s">
        <v>131</v>
      </c>
      <c r="C9" s="296" t="s">
        <v>83</v>
      </c>
      <c r="D9" s="296"/>
      <c r="E9" s="297"/>
      <c r="F9" s="64"/>
      <c r="G9" s="65"/>
      <c r="H9" s="65"/>
      <c r="I9" s="55"/>
    </row>
    <row r="10" spans="1:11" ht="14.25" customHeight="1" x14ac:dyDescent="0.15">
      <c r="A10" s="63"/>
      <c r="B10" s="66"/>
      <c r="C10" s="165"/>
      <c r="D10" s="165"/>
      <c r="E10" s="184" t="s">
        <v>84</v>
      </c>
      <c r="F10" s="67">
        <f>SUM(F11:F12)</f>
        <v>2051000</v>
      </c>
      <c r="G10" s="67">
        <f>SUM(G11:G12)</f>
        <v>1894797</v>
      </c>
      <c r="H10" s="65">
        <f>SUM(H11:H12)</f>
        <v>156203</v>
      </c>
      <c r="I10" s="55"/>
    </row>
    <row r="11" spans="1:11" ht="14.25" customHeight="1" x14ac:dyDescent="0.15">
      <c r="A11" s="69"/>
      <c r="B11" s="70"/>
      <c r="C11" s="205"/>
      <c r="D11" s="205"/>
      <c r="E11" s="206" t="s">
        <v>162</v>
      </c>
      <c r="F11" s="67">
        <f>内訳書!I11</f>
        <v>1050000</v>
      </c>
      <c r="G11" s="67">
        <v>1170000</v>
      </c>
      <c r="H11" s="65">
        <f>F11-G11</f>
        <v>-120000</v>
      </c>
      <c r="I11" s="55"/>
    </row>
    <row r="12" spans="1:11" ht="14.25" customHeight="1" x14ac:dyDescent="0.15">
      <c r="A12" s="63"/>
      <c r="B12" s="66"/>
      <c r="C12" s="68"/>
      <c r="D12" s="165"/>
      <c r="E12" s="184" t="s">
        <v>132</v>
      </c>
      <c r="F12" s="67">
        <f>内訳書!I12</f>
        <v>1001000</v>
      </c>
      <c r="G12" s="67">
        <v>724797</v>
      </c>
      <c r="H12" s="65">
        <f>SUM(F12-G12)</f>
        <v>276203</v>
      </c>
      <c r="I12" s="55"/>
    </row>
    <row r="13" spans="1:11" ht="14.25" customHeight="1" x14ac:dyDescent="0.15">
      <c r="A13" s="63"/>
      <c r="B13" s="66"/>
      <c r="C13" s="165"/>
      <c r="D13" s="165"/>
      <c r="E13" s="184" t="s">
        <v>86</v>
      </c>
      <c r="F13" s="67">
        <f>内訳書!I13</f>
        <v>33781796</v>
      </c>
      <c r="G13" s="67">
        <f>G14+G22</f>
        <v>33924439</v>
      </c>
      <c r="H13" s="65">
        <f>H14+H22</f>
        <v>-142643</v>
      </c>
      <c r="I13" s="55"/>
    </row>
    <row r="14" spans="1:11" ht="14.25" customHeight="1" x14ac:dyDescent="0.15">
      <c r="A14" s="63"/>
      <c r="B14" s="66"/>
      <c r="C14" s="165"/>
      <c r="D14" s="165"/>
      <c r="E14" s="184" t="s">
        <v>163</v>
      </c>
      <c r="F14" s="67">
        <f>内訳書!I14</f>
        <v>11306800</v>
      </c>
      <c r="G14" s="67">
        <f>SUM(G15:G21)</f>
        <v>11825100</v>
      </c>
      <c r="H14" s="65">
        <f>SUM(F14-G14)</f>
        <v>-518300</v>
      </c>
      <c r="I14" s="55"/>
    </row>
    <row r="15" spans="1:11" ht="14.25" customHeight="1" x14ac:dyDescent="0.15">
      <c r="A15" s="63"/>
      <c r="B15" s="66"/>
      <c r="C15" s="185"/>
      <c r="D15" s="185"/>
      <c r="E15" s="206" t="s">
        <v>164</v>
      </c>
      <c r="F15" s="67">
        <f>内訳書!I15</f>
        <v>3469200</v>
      </c>
      <c r="G15" s="67">
        <v>2662900</v>
      </c>
      <c r="H15" s="65">
        <f>SUM(F15-G15)</f>
        <v>806300</v>
      </c>
      <c r="I15" s="55"/>
    </row>
    <row r="16" spans="1:11" ht="14.25" customHeight="1" x14ac:dyDescent="0.15">
      <c r="A16" s="63"/>
      <c r="B16" s="66"/>
      <c r="C16" s="185"/>
      <c r="D16" s="185"/>
      <c r="E16" s="206" t="s">
        <v>165</v>
      </c>
      <c r="F16" s="67">
        <f>内訳書!I16</f>
        <v>6486800</v>
      </c>
      <c r="G16" s="67">
        <v>7631800</v>
      </c>
      <c r="H16" s="65">
        <f t="shared" ref="H16:H21" si="0">SUM(F16-G16)</f>
        <v>-1145000</v>
      </c>
      <c r="I16" s="55"/>
    </row>
    <row r="17" spans="1:9" ht="14.25" customHeight="1" x14ac:dyDescent="0.15">
      <c r="A17" s="63"/>
      <c r="B17" s="66"/>
      <c r="C17" s="185"/>
      <c r="D17" s="185"/>
      <c r="E17" s="206" t="s">
        <v>166</v>
      </c>
      <c r="F17" s="67">
        <f>内訳書!I17</f>
        <v>129800</v>
      </c>
      <c r="G17" s="67">
        <v>155100</v>
      </c>
      <c r="H17" s="65">
        <f t="shared" si="0"/>
        <v>-25300</v>
      </c>
      <c r="I17" s="55"/>
    </row>
    <row r="18" spans="1:9" ht="14.25" customHeight="1" x14ac:dyDescent="0.15">
      <c r="A18" s="63"/>
      <c r="B18" s="66"/>
      <c r="C18" s="185"/>
      <c r="D18" s="185"/>
      <c r="E18" s="206" t="s">
        <v>167</v>
      </c>
      <c r="F18" s="67">
        <f>内訳書!I18</f>
        <v>833250</v>
      </c>
      <c r="G18" s="67">
        <v>1171500</v>
      </c>
      <c r="H18" s="65">
        <f t="shared" si="0"/>
        <v>-338250</v>
      </c>
      <c r="I18" s="55"/>
    </row>
    <row r="19" spans="1:9" ht="14.25" customHeight="1" x14ac:dyDescent="0.15">
      <c r="A19" s="63"/>
      <c r="B19" s="66"/>
      <c r="C19" s="185"/>
      <c r="D19" s="185"/>
      <c r="E19" s="206" t="s">
        <v>168</v>
      </c>
      <c r="F19" s="67">
        <f>内訳書!I19</f>
        <v>313500</v>
      </c>
      <c r="G19" s="67">
        <v>66000</v>
      </c>
      <c r="H19" s="65">
        <f t="shared" si="0"/>
        <v>247500</v>
      </c>
      <c r="I19" s="55"/>
    </row>
    <row r="20" spans="1:9" ht="14.25" customHeight="1" x14ac:dyDescent="0.15">
      <c r="A20" s="63"/>
      <c r="B20" s="66"/>
      <c r="C20" s="185"/>
      <c r="D20" s="185"/>
      <c r="E20" s="206" t="s">
        <v>169</v>
      </c>
      <c r="F20" s="67">
        <f>内訳書!I20</f>
        <v>74250</v>
      </c>
      <c r="G20" s="67">
        <v>60300</v>
      </c>
      <c r="H20" s="65">
        <f t="shared" si="0"/>
        <v>13950</v>
      </c>
      <c r="I20" s="55"/>
    </row>
    <row r="21" spans="1:9" ht="14.25" customHeight="1" x14ac:dyDescent="0.15">
      <c r="A21" s="63"/>
      <c r="B21" s="66"/>
      <c r="C21" s="185"/>
      <c r="D21" s="185"/>
      <c r="E21" s="206" t="s">
        <v>170</v>
      </c>
      <c r="F21" s="67">
        <f>内訳書!I21</f>
        <v>0</v>
      </c>
      <c r="G21" s="67">
        <v>77500</v>
      </c>
      <c r="H21" s="65">
        <f t="shared" si="0"/>
        <v>-77500</v>
      </c>
      <c r="I21" s="55"/>
    </row>
    <row r="22" spans="1:9" ht="14.25" customHeight="1" x14ac:dyDescent="0.15">
      <c r="A22" s="63"/>
      <c r="B22" s="66"/>
      <c r="C22" s="165"/>
      <c r="D22" s="165"/>
      <c r="E22" s="184" t="s">
        <v>133</v>
      </c>
      <c r="F22" s="67">
        <f>内訳書!I22</f>
        <v>22474996</v>
      </c>
      <c r="G22" s="67">
        <f>SUM(G23:G31)</f>
        <v>22099339</v>
      </c>
      <c r="H22" s="65">
        <f>SUM(F22-G22)</f>
        <v>375657</v>
      </c>
      <c r="I22" s="55"/>
    </row>
    <row r="23" spans="1:9" ht="14.25" customHeight="1" x14ac:dyDescent="0.15">
      <c r="A23" s="63"/>
      <c r="B23" s="66"/>
      <c r="C23" s="205"/>
      <c r="D23" s="205"/>
      <c r="E23" s="206" t="s">
        <v>171</v>
      </c>
      <c r="F23" s="67">
        <f>内訳書!I23</f>
        <v>2564559</v>
      </c>
      <c r="G23" s="67">
        <v>2442628</v>
      </c>
      <c r="H23" s="65">
        <f t="shared" ref="H23:H31" si="1">SUM(F23-G23)</f>
        <v>121931</v>
      </c>
      <c r="I23" s="55"/>
    </row>
    <row r="24" spans="1:9" ht="14.25" customHeight="1" x14ac:dyDescent="0.15">
      <c r="A24" s="69"/>
      <c r="B24" s="90"/>
      <c r="C24" s="205"/>
      <c r="D24" s="205"/>
      <c r="E24" s="206" t="s">
        <v>173</v>
      </c>
      <c r="F24" s="67">
        <f>内訳書!I24</f>
        <v>1593977</v>
      </c>
      <c r="G24" s="67">
        <v>1463971</v>
      </c>
      <c r="H24" s="65">
        <f t="shared" si="1"/>
        <v>130006</v>
      </c>
      <c r="I24" s="55"/>
    </row>
    <row r="25" spans="1:9" ht="14.25" customHeight="1" x14ac:dyDescent="0.15">
      <c r="A25" s="63"/>
      <c r="B25" s="66"/>
      <c r="C25" s="205"/>
      <c r="D25" s="205"/>
      <c r="E25" s="206" t="s">
        <v>172</v>
      </c>
      <c r="F25" s="67">
        <f>内訳書!I25</f>
        <v>5049000</v>
      </c>
      <c r="G25" s="67">
        <v>5049000</v>
      </c>
      <c r="H25" s="65">
        <f t="shared" si="1"/>
        <v>0</v>
      </c>
      <c r="I25" s="55"/>
    </row>
    <row r="26" spans="1:9" ht="14.25" customHeight="1" x14ac:dyDescent="0.15">
      <c r="A26" s="69"/>
      <c r="B26" s="90"/>
      <c r="C26" s="205"/>
      <c r="D26" s="205"/>
      <c r="E26" s="206" t="s">
        <v>174</v>
      </c>
      <c r="F26" s="67">
        <f>内訳書!I26</f>
        <v>4840000</v>
      </c>
      <c r="G26" s="67">
        <v>4367000</v>
      </c>
      <c r="H26" s="65">
        <f t="shared" si="1"/>
        <v>473000</v>
      </c>
      <c r="I26" s="55"/>
    </row>
    <row r="27" spans="1:9" ht="14.25" customHeight="1" x14ac:dyDescent="0.15">
      <c r="A27" s="63"/>
      <c r="B27" s="66"/>
      <c r="C27" s="205"/>
      <c r="D27" s="205"/>
      <c r="E27" s="206" t="s">
        <v>175</v>
      </c>
      <c r="F27" s="67">
        <f>内訳書!I27</f>
        <v>4290000</v>
      </c>
      <c r="G27" s="67">
        <v>4290000</v>
      </c>
      <c r="H27" s="65">
        <f t="shared" si="1"/>
        <v>0</v>
      </c>
      <c r="I27" s="55"/>
    </row>
    <row r="28" spans="1:9" ht="14.25" customHeight="1" x14ac:dyDescent="0.15">
      <c r="A28" s="69"/>
      <c r="B28" s="90"/>
      <c r="C28" s="205"/>
      <c r="D28" s="205"/>
      <c r="E28" s="206" t="s">
        <v>176</v>
      </c>
      <c r="F28" s="67">
        <f>内訳書!I28</f>
        <v>1147080</v>
      </c>
      <c r="G28" s="67">
        <v>1151820</v>
      </c>
      <c r="H28" s="65">
        <f t="shared" si="1"/>
        <v>-4740</v>
      </c>
      <c r="I28" s="55"/>
    </row>
    <row r="29" spans="1:9" ht="14.25" customHeight="1" x14ac:dyDescent="0.15">
      <c r="A29" s="63"/>
      <c r="B29" s="66"/>
      <c r="C29" s="205"/>
      <c r="D29" s="205"/>
      <c r="E29" s="206" t="s">
        <v>177</v>
      </c>
      <c r="F29" s="67">
        <f>内訳書!I29</f>
        <v>1147080</v>
      </c>
      <c r="G29" s="67">
        <v>1151820</v>
      </c>
      <c r="H29" s="65">
        <f t="shared" si="1"/>
        <v>-4740</v>
      </c>
      <c r="I29" s="55"/>
    </row>
    <row r="30" spans="1:9" ht="14.25" customHeight="1" x14ac:dyDescent="0.15">
      <c r="A30" s="63"/>
      <c r="B30" s="66"/>
      <c r="C30" s="205"/>
      <c r="D30" s="205"/>
      <c r="E30" s="206" t="s">
        <v>178</v>
      </c>
      <c r="F30" s="67">
        <f>内訳書!I30</f>
        <v>641000</v>
      </c>
      <c r="G30" s="67">
        <v>55500</v>
      </c>
      <c r="H30" s="65">
        <f t="shared" si="1"/>
        <v>585500</v>
      </c>
      <c r="I30" s="55"/>
    </row>
    <row r="31" spans="1:9" ht="14.25" customHeight="1" x14ac:dyDescent="0.15">
      <c r="A31" s="69"/>
      <c r="B31" s="90"/>
      <c r="C31" s="205"/>
      <c r="D31" s="205"/>
      <c r="E31" s="206" t="s">
        <v>179</v>
      </c>
      <c r="F31" s="67">
        <f>内訳書!I31</f>
        <v>1202300</v>
      </c>
      <c r="G31" s="67">
        <v>2127600</v>
      </c>
      <c r="H31" s="65">
        <f t="shared" si="1"/>
        <v>-925300</v>
      </c>
      <c r="I31" s="55"/>
    </row>
    <row r="32" spans="1:9" ht="14.25" customHeight="1" x14ac:dyDescent="0.15">
      <c r="A32" s="69"/>
      <c r="B32" s="70"/>
      <c r="C32" s="165"/>
      <c r="D32" s="165"/>
      <c r="E32" s="184" t="s">
        <v>88</v>
      </c>
      <c r="F32" s="67">
        <f>内訳書!I32</f>
        <v>3262000</v>
      </c>
      <c r="G32" s="67">
        <f>SUM(G33:G34)</f>
        <v>80000</v>
      </c>
      <c r="H32" s="65">
        <f>SUM(H33:H34)</f>
        <v>3182000</v>
      </c>
      <c r="I32" s="55"/>
    </row>
    <row r="33" spans="1:12" ht="14.25" customHeight="1" x14ac:dyDescent="0.15">
      <c r="A33" s="63"/>
      <c r="B33" s="66"/>
      <c r="C33" s="74"/>
      <c r="D33" s="165"/>
      <c r="E33" s="184" t="s">
        <v>180</v>
      </c>
      <c r="F33" s="67">
        <f>内訳書!I33</f>
        <v>540000</v>
      </c>
      <c r="G33" s="67">
        <v>0</v>
      </c>
      <c r="H33" s="65">
        <f>SUM(F33-G33)</f>
        <v>540000</v>
      </c>
      <c r="I33" s="55"/>
    </row>
    <row r="34" spans="1:12" ht="14.25" customHeight="1" x14ac:dyDescent="0.15">
      <c r="A34" s="75"/>
      <c r="B34" s="76"/>
      <c r="C34" s="74"/>
      <c r="D34" s="74"/>
      <c r="E34" s="199" t="s">
        <v>181</v>
      </c>
      <c r="F34" s="67">
        <f>内訳書!I34</f>
        <v>2722000</v>
      </c>
      <c r="G34" s="67">
        <v>80000</v>
      </c>
      <c r="H34" s="65">
        <f>SUM(F34-G34)</f>
        <v>2642000</v>
      </c>
      <c r="I34" s="55"/>
    </row>
    <row r="35" spans="1:12" ht="14.25" customHeight="1" x14ac:dyDescent="0.15">
      <c r="A35" s="75"/>
      <c r="B35" s="76"/>
      <c r="C35" s="72"/>
      <c r="D35" s="72"/>
      <c r="E35" s="73" t="s">
        <v>182</v>
      </c>
      <c r="F35" s="67">
        <f>内訳書!I35</f>
        <v>1014910</v>
      </c>
      <c r="G35" s="67">
        <f>SUM(G36:G37)</f>
        <v>9008523</v>
      </c>
      <c r="H35" s="65">
        <f>SUM(H36:H37)</f>
        <v>-7993613</v>
      </c>
      <c r="I35" s="55"/>
    </row>
    <row r="36" spans="1:12" ht="14.25" customHeight="1" x14ac:dyDescent="0.15">
      <c r="A36" s="75"/>
      <c r="B36" s="76"/>
      <c r="C36" s="72"/>
      <c r="D36" s="72"/>
      <c r="E36" s="73" t="s">
        <v>183</v>
      </c>
      <c r="F36" s="67">
        <f>内訳書!I36</f>
        <v>243200</v>
      </c>
      <c r="G36" s="67">
        <v>9008523</v>
      </c>
      <c r="H36" s="65">
        <f>F36-G36</f>
        <v>-8765323</v>
      </c>
      <c r="I36" s="55"/>
    </row>
    <row r="37" spans="1:12" ht="14.25" customHeight="1" x14ac:dyDescent="0.15">
      <c r="A37" s="75"/>
      <c r="B37" s="76"/>
      <c r="C37" s="72"/>
      <c r="D37" s="72"/>
      <c r="E37" s="73" t="s">
        <v>222</v>
      </c>
      <c r="F37" s="67">
        <f>内訳書!I37</f>
        <v>771710</v>
      </c>
      <c r="G37" s="67">
        <v>0</v>
      </c>
      <c r="H37" s="65">
        <f>F37-G37</f>
        <v>771710</v>
      </c>
      <c r="I37" s="55"/>
    </row>
    <row r="38" spans="1:12" ht="14.25" customHeight="1" x14ac:dyDescent="0.15">
      <c r="A38" s="75"/>
      <c r="B38" s="76"/>
      <c r="C38" s="165"/>
      <c r="D38" s="165"/>
      <c r="E38" s="184" t="s">
        <v>89</v>
      </c>
      <c r="F38" s="67">
        <f>内訳書!I38</f>
        <v>112156</v>
      </c>
      <c r="G38" s="67">
        <f>SUM(G39:G40)</f>
        <v>127926</v>
      </c>
      <c r="H38" s="65">
        <f>SUM(H39:H40)</f>
        <v>-15770</v>
      </c>
      <c r="I38" s="55"/>
    </row>
    <row r="39" spans="1:12" ht="14.25" customHeight="1" x14ac:dyDescent="0.15">
      <c r="A39" s="63"/>
      <c r="B39" s="66"/>
      <c r="C39" s="68"/>
      <c r="D39" s="165"/>
      <c r="E39" s="184" t="s">
        <v>134</v>
      </c>
      <c r="F39" s="67">
        <f>内訳書!I39</f>
        <v>126</v>
      </c>
      <c r="G39" s="67">
        <v>26</v>
      </c>
      <c r="H39" s="65">
        <f>SUM(F39-G39)</f>
        <v>100</v>
      </c>
      <c r="I39" s="55"/>
    </row>
    <row r="40" spans="1:12" ht="14.25" customHeight="1" x14ac:dyDescent="0.15">
      <c r="A40" s="77"/>
      <c r="B40" s="78"/>
      <c r="C40" s="79"/>
      <c r="D40" s="188"/>
      <c r="E40" s="189" t="s">
        <v>135</v>
      </c>
      <c r="F40" s="80">
        <f>内訳書!I40</f>
        <v>112030</v>
      </c>
      <c r="G40" s="67">
        <v>127900</v>
      </c>
      <c r="H40" s="65">
        <f>SUM(F40-G40)</f>
        <v>-15870</v>
      </c>
      <c r="I40" s="55"/>
    </row>
    <row r="41" spans="1:12" ht="14.25" customHeight="1" x14ac:dyDescent="0.15">
      <c r="A41" s="255" t="s">
        <v>108</v>
      </c>
      <c r="B41" s="256"/>
      <c r="C41" s="256"/>
      <c r="D41" s="256"/>
      <c r="E41" s="257"/>
      <c r="F41" s="81">
        <f>内訳書!I41</f>
        <v>40221862</v>
      </c>
      <c r="G41" s="81">
        <f>G10+G13+G32+G35+G38</f>
        <v>45035685</v>
      </c>
      <c r="H41" s="82">
        <f>H10+H13+H32+H35+H38</f>
        <v>-4813823</v>
      </c>
      <c r="I41" s="55"/>
      <c r="L41" s="83"/>
    </row>
    <row r="42" spans="1:12" ht="14.25" customHeight="1" x14ac:dyDescent="0.15">
      <c r="A42" s="75"/>
      <c r="B42" s="190"/>
      <c r="C42" s="298" t="s">
        <v>136</v>
      </c>
      <c r="D42" s="298"/>
      <c r="E42" s="299"/>
      <c r="F42" s="84"/>
      <c r="G42" s="85"/>
      <c r="H42" s="85"/>
      <c r="I42" s="55"/>
      <c r="L42" s="83"/>
    </row>
    <row r="43" spans="1:12" ht="14.25" customHeight="1" x14ac:dyDescent="0.15">
      <c r="A43" s="69"/>
      <c r="B43" s="66"/>
      <c r="C43" s="165"/>
      <c r="D43" s="283" t="s">
        <v>92</v>
      </c>
      <c r="E43" s="284"/>
      <c r="F43" s="67">
        <f>内訳書!I43</f>
        <v>37545888</v>
      </c>
      <c r="G43" s="85">
        <f>SUM(G44:G59)</f>
        <v>36898431</v>
      </c>
      <c r="H43" s="85">
        <f>SUM(H44:H59)</f>
        <v>647457</v>
      </c>
      <c r="I43" s="55"/>
    </row>
    <row r="44" spans="1:12" ht="14.25" customHeight="1" x14ac:dyDescent="0.15">
      <c r="A44" s="63"/>
      <c r="B44" s="66"/>
      <c r="C44" s="186"/>
      <c r="D44" s="186"/>
      <c r="E44" s="187" t="s">
        <v>93</v>
      </c>
      <c r="F44" s="67">
        <f>内訳書!I44</f>
        <v>2147550</v>
      </c>
      <c r="G44" s="85">
        <v>611800</v>
      </c>
      <c r="H44" s="65">
        <f t="shared" ref="H44:H59" si="2">SUM(F44-G44)</f>
        <v>1535750</v>
      </c>
      <c r="I44" s="55"/>
    </row>
    <row r="45" spans="1:12" ht="14.25" customHeight="1" x14ac:dyDescent="0.15">
      <c r="A45" s="63"/>
      <c r="B45" s="66"/>
      <c r="C45" s="186"/>
      <c r="D45" s="186"/>
      <c r="E45" s="187" t="s">
        <v>94</v>
      </c>
      <c r="F45" s="67">
        <f>内訳書!I45</f>
        <v>3546932</v>
      </c>
      <c r="G45" s="65">
        <v>5114148</v>
      </c>
      <c r="H45" s="65">
        <f t="shared" si="2"/>
        <v>-1567216</v>
      </c>
      <c r="I45" s="55"/>
    </row>
    <row r="46" spans="1:12" ht="14.25" customHeight="1" x14ac:dyDescent="0.15">
      <c r="A46" s="63"/>
      <c r="B46" s="66"/>
      <c r="C46" s="165" t="s">
        <v>72</v>
      </c>
      <c r="D46" s="165"/>
      <c r="E46" s="184" t="s">
        <v>184</v>
      </c>
      <c r="F46" s="67">
        <f>内訳書!I46</f>
        <v>15073162</v>
      </c>
      <c r="G46" s="85">
        <v>16078866</v>
      </c>
      <c r="H46" s="65">
        <f t="shared" si="2"/>
        <v>-1005704</v>
      </c>
      <c r="I46" s="55"/>
    </row>
    <row r="47" spans="1:12" ht="14.25" customHeight="1" x14ac:dyDescent="0.15">
      <c r="A47" s="63"/>
      <c r="B47" s="66"/>
      <c r="C47" s="165"/>
      <c r="D47" s="165"/>
      <c r="E47" s="184" t="s">
        <v>95</v>
      </c>
      <c r="F47" s="67">
        <f>内訳書!I47</f>
        <v>953245</v>
      </c>
      <c r="G47" s="65">
        <v>939511</v>
      </c>
      <c r="H47" s="65">
        <f t="shared" si="2"/>
        <v>13734</v>
      </c>
      <c r="I47" s="55"/>
    </row>
    <row r="48" spans="1:12" ht="14.25" customHeight="1" x14ac:dyDescent="0.15">
      <c r="A48" s="63"/>
      <c r="B48" s="66"/>
      <c r="C48" s="165" t="s">
        <v>96</v>
      </c>
      <c r="D48" s="165"/>
      <c r="E48" s="184" t="s">
        <v>97</v>
      </c>
      <c r="F48" s="67">
        <f>内訳書!I48</f>
        <v>1963090</v>
      </c>
      <c r="G48" s="65">
        <v>1961436</v>
      </c>
      <c r="H48" s="65">
        <f t="shared" si="2"/>
        <v>1654</v>
      </c>
      <c r="I48" s="55"/>
    </row>
    <row r="49" spans="1:9" ht="14.25" customHeight="1" x14ac:dyDescent="0.15">
      <c r="A49" s="63"/>
      <c r="B49" s="66"/>
      <c r="C49" s="165"/>
      <c r="D49" s="186"/>
      <c r="E49" s="187" t="s">
        <v>98</v>
      </c>
      <c r="F49" s="67">
        <f>内訳書!I49</f>
        <v>639847</v>
      </c>
      <c r="G49" s="65">
        <v>947727</v>
      </c>
      <c r="H49" s="65">
        <f t="shared" si="2"/>
        <v>-307880</v>
      </c>
      <c r="I49" s="55"/>
    </row>
    <row r="50" spans="1:9" ht="14.25" customHeight="1" x14ac:dyDescent="0.15">
      <c r="A50" s="63"/>
      <c r="B50" s="66"/>
      <c r="C50" s="165"/>
      <c r="D50" s="186"/>
      <c r="E50" s="187" t="s">
        <v>100</v>
      </c>
      <c r="F50" s="67">
        <f>内訳書!I50</f>
        <v>0</v>
      </c>
      <c r="G50" s="65">
        <v>84791</v>
      </c>
      <c r="H50" s="65">
        <f t="shared" si="2"/>
        <v>-84791</v>
      </c>
      <c r="I50" s="55"/>
    </row>
    <row r="51" spans="1:9" ht="14.25" customHeight="1" x14ac:dyDescent="0.15">
      <c r="A51" s="69"/>
      <c r="B51" s="90"/>
      <c r="C51" s="232"/>
      <c r="D51" s="186"/>
      <c r="E51" s="187" t="s">
        <v>218</v>
      </c>
      <c r="F51" s="67">
        <f>内訳書!I51</f>
        <v>1575959</v>
      </c>
      <c r="G51" s="65">
        <v>0</v>
      </c>
      <c r="H51" s="65">
        <f t="shared" si="2"/>
        <v>1575959</v>
      </c>
      <c r="I51" s="55"/>
    </row>
    <row r="52" spans="1:9" ht="14.25" customHeight="1" x14ac:dyDescent="0.15">
      <c r="A52" s="69"/>
      <c r="B52" s="70"/>
      <c r="C52" s="186"/>
      <c r="D52" s="186"/>
      <c r="E52" s="187" t="s">
        <v>101</v>
      </c>
      <c r="F52" s="67">
        <f>内訳書!I52</f>
        <v>615930</v>
      </c>
      <c r="G52" s="65">
        <v>527810</v>
      </c>
      <c r="H52" s="65">
        <f t="shared" si="2"/>
        <v>88120</v>
      </c>
      <c r="I52" s="55"/>
    </row>
    <row r="53" spans="1:9" ht="14.25" customHeight="1" x14ac:dyDescent="0.15">
      <c r="A53" s="63"/>
      <c r="B53" s="66"/>
      <c r="C53" s="165"/>
      <c r="D53" s="165"/>
      <c r="E53" s="184" t="s">
        <v>102</v>
      </c>
      <c r="F53" s="67">
        <f>内訳書!I53</f>
        <v>739336</v>
      </c>
      <c r="G53" s="65">
        <v>802190</v>
      </c>
      <c r="H53" s="65">
        <f t="shared" si="2"/>
        <v>-62854</v>
      </c>
      <c r="I53" s="55"/>
    </row>
    <row r="54" spans="1:9" ht="14.25" customHeight="1" x14ac:dyDescent="0.15">
      <c r="A54" s="63"/>
      <c r="B54" s="66"/>
      <c r="C54" s="165"/>
      <c r="D54" s="165"/>
      <c r="E54" s="184" t="s">
        <v>103</v>
      </c>
      <c r="F54" s="67">
        <f>内訳書!I54</f>
        <v>29160</v>
      </c>
      <c r="G54" s="65">
        <v>11532</v>
      </c>
      <c r="H54" s="65">
        <f t="shared" si="2"/>
        <v>17628</v>
      </c>
      <c r="I54" s="55"/>
    </row>
    <row r="55" spans="1:9" ht="14.25" customHeight="1" x14ac:dyDescent="0.15">
      <c r="A55" s="63"/>
      <c r="B55" s="66"/>
      <c r="C55" s="165"/>
      <c r="D55" s="186"/>
      <c r="E55" s="187" t="s">
        <v>104</v>
      </c>
      <c r="F55" s="67">
        <f>内訳書!I55</f>
        <v>3366150</v>
      </c>
      <c r="G55" s="65">
        <v>3327638</v>
      </c>
      <c r="H55" s="65">
        <f t="shared" si="2"/>
        <v>38512</v>
      </c>
      <c r="I55" s="55"/>
    </row>
    <row r="56" spans="1:9" ht="14.25" customHeight="1" x14ac:dyDescent="0.15">
      <c r="A56" s="63"/>
      <c r="B56" s="66"/>
      <c r="C56" s="165"/>
      <c r="D56" s="165"/>
      <c r="E56" s="184" t="s">
        <v>105</v>
      </c>
      <c r="F56" s="67">
        <f>内訳書!I56</f>
        <v>3747727</v>
      </c>
      <c r="G56" s="65">
        <v>3589662</v>
      </c>
      <c r="H56" s="65">
        <f t="shared" si="2"/>
        <v>158065</v>
      </c>
      <c r="I56" s="55"/>
    </row>
    <row r="57" spans="1:9" ht="14.25" customHeight="1" x14ac:dyDescent="0.15">
      <c r="A57" s="69"/>
      <c r="B57" s="70"/>
      <c r="C57" s="205"/>
      <c r="D57" s="205"/>
      <c r="E57" s="206" t="s">
        <v>185</v>
      </c>
      <c r="F57" s="67">
        <f>内訳書!I57</f>
        <v>1540500</v>
      </c>
      <c r="G57" s="65">
        <v>1555120</v>
      </c>
      <c r="H57" s="65">
        <f t="shared" si="2"/>
        <v>-14620</v>
      </c>
      <c r="I57" s="55"/>
    </row>
    <row r="58" spans="1:9" ht="14.25" customHeight="1" x14ac:dyDescent="0.15">
      <c r="A58" s="63"/>
      <c r="B58" s="66"/>
      <c r="C58" s="165"/>
      <c r="D58" s="186"/>
      <c r="E58" s="187" t="s">
        <v>186</v>
      </c>
      <c r="F58" s="67">
        <f>内訳書!I58</f>
        <v>480000</v>
      </c>
      <c r="G58" s="65">
        <v>870000</v>
      </c>
      <c r="H58" s="65">
        <f t="shared" si="2"/>
        <v>-390000</v>
      </c>
      <c r="I58" s="55"/>
    </row>
    <row r="59" spans="1:9" ht="14.25" customHeight="1" x14ac:dyDescent="0.15">
      <c r="A59" s="86"/>
      <c r="B59" s="87"/>
      <c r="C59" s="188"/>
      <c r="D59" s="188"/>
      <c r="E59" s="189" t="s">
        <v>107</v>
      </c>
      <c r="F59" s="88">
        <f>内訳書!I59</f>
        <v>1127300</v>
      </c>
      <c r="G59" s="89">
        <v>476200</v>
      </c>
      <c r="H59" s="89">
        <f t="shared" si="2"/>
        <v>651100</v>
      </c>
      <c r="I59" s="55"/>
    </row>
    <row r="60" spans="1:9" ht="20.100000000000001" customHeight="1" x14ac:dyDescent="0.15">
      <c r="A60" s="90"/>
      <c r="B60" s="90"/>
      <c r="C60" s="71"/>
      <c r="D60" s="71"/>
      <c r="E60" s="71"/>
      <c r="F60" s="91"/>
      <c r="G60" s="90"/>
      <c r="H60" s="90"/>
      <c r="I60" s="92"/>
    </row>
    <row r="61" spans="1:9" ht="24.75" customHeight="1" x14ac:dyDescent="0.15">
      <c r="A61" s="90"/>
      <c r="B61" s="90"/>
      <c r="C61" s="71"/>
      <c r="D61" s="71"/>
      <c r="E61" s="71"/>
      <c r="F61" s="91"/>
      <c r="G61" s="90"/>
      <c r="H61" s="90"/>
      <c r="I61" s="92"/>
    </row>
    <row r="62" spans="1:9" ht="12" customHeight="1" x14ac:dyDescent="0.15">
      <c r="A62" s="262" t="s">
        <v>44</v>
      </c>
      <c r="B62" s="263"/>
      <c r="C62" s="263"/>
      <c r="D62" s="263"/>
      <c r="E62" s="264"/>
      <c r="F62" s="302" t="s">
        <v>69</v>
      </c>
      <c r="G62" s="289" t="s">
        <v>74</v>
      </c>
      <c r="H62" s="289" t="s">
        <v>45</v>
      </c>
      <c r="I62" s="55"/>
    </row>
    <row r="63" spans="1:9" ht="12" customHeight="1" x14ac:dyDescent="0.15">
      <c r="A63" s="265"/>
      <c r="B63" s="266"/>
      <c r="C63" s="266"/>
      <c r="D63" s="266"/>
      <c r="E63" s="267"/>
      <c r="F63" s="303"/>
      <c r="G63" s="290"/>
      <c r="H63" s="290"/>
      <c r="I63" s="55"/>
    </row>
    <row r="64" spans="1:9" ht="15" customHeight="1" x14ac:dyDescent="0.15">
      <c r="A64" s="93"/>
      <c r="B64" s="94"/>
      <c r="C64" s="191"/>
      <c r="D64" s="300" t="s">
        <v>110</v>
      </c>
      <c r="E64" s="301"/>
      <c r="F64" s="67">
        <f>内訳書!I64</f>
        <v>1978387</v>
      </c>
      <c r="G64" s="85">
        <f>SUM(G65:G82)</f>
        <v>2260483</v>
      </c>
      <c r="H64" s="85">
        <f>SUM(H65:H82)</f>
        <v>-282096</v>
      </c>
      <c r="I64" s="55"/>
    </row>
    <row r="65" spans="1:9" ht="15" customHeight="1" x14ac:dyDescent="0.15">
      <c r="A65" s="63"/>
      <c r="B65" s="66"/>
      <c r="C65" s="165" t="s">
        <v>49</v>
      </c>
      <c r="D65" s="186"/>
      <c r="E65" s="165" t="s">
        <v>137</v>
      </c>
      <c r="F65" s="67">
        <f>内訳書!I65</f>
        <v>238617</v>
      </c>
      <c r="G65" s="85">
        <v>191600</v>
      </c>
      <c r="H65" s="65">
        <f t="shared" ref="H65:H114" si="3">SUM(F65-G65)</f>
        <v>47017</v>
      </c>
      <c r="I65" s="55"/>
    </row>
    <row r="66" spans="1:9" ht="15" customHeight="1" x14ac:dyDescent="0.15">
      <c r="A66" s="63"/>
      <c r="B66" s="66"/>
      <c r="C66" s="165" t="s">
        <v>50</v>
      </c>
      <c r="D66" s="165"/>
      <c r="E66" s="165" t="s">
        <v>138</v>
      </c>
      <c r="F66" s="67">
        <f>内訳書!I66</f>
        <v>318981</v>
      </c>
      <c r="G66" s="65">
        <v>355312</v>
      </c>
      <c r="H66" s="65">
        <f t="shared" si="3"/>
        <v>-36331</v>
      </c>
      <c r="I66" s="55"/>
    </row>
    <row r="67" spans="1:9" ht="15" customHeight="1" x14ac:dyDescent="0.15">
      <c r="A67" s="63"/>
      <c r="B67" s="66"/>
      <c r="C67" s="205"/>
      <c r="D67" s="205"/>
      <c r="E67" s="205" t="s">
        <v>184</v>
      </c>
      <c r="F67" s="67">
        <f>内訳書!I67</f>
        <v>196758</v>
      </c>
      <c r="G67" s="65">
        <v>139000</v>
      </c>
      <c r="H67" s="65">
        <f t="shared" si="3"/>
        <v>57758</v>
      </c>
      <c r="I67" s="55"/>
    </row>
    <row r="68" spans="1:9" ht="15" customHeight="1" x14ac:dyDescent="0.15">
      <c r="A68" s="63"/>
      <c r="B68" s="66"/>
      <c r="C68" s="165" t="s">
        <v>52</v>
      </c>
      <c r="D68" s="165"/>
      <c r="E68" s="165" t="s">
        <v>139</v>
      </c>
      <c r="F68" s="67">
        <f>内訳書!I68</f>
        <v>55309</v>
      </c>
      <c r="G68" s="65">
        <v>68748</v>
      </c>
      <c r="H68" s="65">
        <f t="shared" si="3"/>
        <v>-13439</v>
      </c>
      <c r="I68" s="55"/>
    </row>
    <row r="69" spans="1:9" ht="15" customHeight="1" x14ac:dyDescent="0.15">
      <c r="A69" s="63"/>
      <c r="B69" s="66"/>
      <c r="C69" s="165" t="s">
        <v>51</v>
      </c>
      <c r="D69" s="165"/>
      <c r="E69" s="165" t="s">
        <v>140</v>
      </c>
      <c r="F69" s="67">
        <f>内訳書!I69</f>
        <v>46890</v>
      </c>
      <c r="G69" s="65">
        <v>13649</v>
      </c>
      <c r="H69" s="65">
        <f t="shared" si="3"/>
        <v>33241</v>
      </c>
      <c r="I69" s="55"/>
    </row>
    <row r="70" spans="1:9" ht="15" customHeight="1" x14ac:dyDescent="0.15">
      <c r="A70" s="63"/>
      <c r="B70" s="66"/>
      <c r="C70" s="165" t="s">
        <v>47</v>
      </c>
      <c r="D70" s="186"/>
      <c r="E70" s="165" t="s">
        <v>141</v>
      </c>
      <c r="F70" s="67">
        <f>内訳書!I70</f>
        <v>79990</v>
      </c>
      <c r="G70" s="95">
        <v>28360</v>
      </c>
      <c r="H70" s="65">
        <f t="shared" si="3"/>
        <v>51630</v>
      </c>
      <c r="I70" s="55"/>
    </row>
    <row r="71" spans="1:9" ht="15" customHeight="1" x14ac:dyDescent="0.15">
      <c r="A71" s="63"/>
      <c r="B71" s="66"/>
      <c r="C71" s="165" t="s">
        <v>53</v>
      </c>
      <c r="D71" s="165"/>
      <c r="E71" s="165" t="s">
        <v>142</v>
      </c>
      <c r="F71" s="67">
        <f>内訳書!I71</f>
        <v>60471</v>
      </c>
      <c r="G71" s="65">
        <v>60180</v>
      </c>
      <c r="H71" s="65">
        <f t="shared" si="3"/>
        <v>291</v>
      </c>
      <c r="I71" s="55"/>
    </row>
    <row r="72" spans="1:9" ht="15" customHeight="1" x14ac:dyDescent="0.15">
      <c r="A72" s="63"/>
      <c r="B72" s="66"/>
      <c r="C72" s="165" t="s">
        <v>54</v>
      </c>
      <c r="D72" s="165"/>
      <c r="E72" s="165" t="s">
        <v>100</v>
      </c>
      <c r="F72" s="67">
        <f>内訳書!I72</f>
        <v>0</v>
      </c>
      <c r="G72" s="65">
        <v>54047</v>
      </c>
      <c r="H72" s="65">
        <f t="shared" si="3"/>
        <v>-54047</v>
      </c>
      <c r="I72" s="55"/>
    </row>
    <row r="73" spans="1:9" ht="15" customHeight="1" x14ac:dyDescent="0.15">
      <c r="A73" s="63"/>
      <c r="B73" s="66"/>
      <c r="C73" s="233"/>
      <c r="D73" s="233"/>
      <c r="E73" s="233" t="s">
        <v>211</v>
      </c>
      <c r="F73" s="67">
        <f>内訳書!I73</f>
        <v>99000</v>
      </c>
      <c r="G73" s="65">
        <v>0</v>
      </c>
      <c r="H73" s="65">
        <f t="shared" si="3"/>
        <v>99000</v>
      </c>
      <c r="I73" s="55"/>
    </row>
    <row r="74" spans="1:9" ht="15" customHeight="1" x14ac:dyDescent="0.15">
      <c r="A74" s="63"/>
      <c r="B74" s="66"/>
      <c r="C74" s="165" t="s">
        <v>55</v>
      </c>
      <c r="D74" s="165"/>
      <c r="E74" s="165" t="s">
        <v>143</v>
      </c>
      <c r="F74" s="67">
        <f>内訳書!I74</f>
        <v>263019</v>
      </c>
      <c r="G74" s="65">
        <v>702042</v>
      </c>
      <c r="H74" s="65">
        <f t="shared" si="3"/>
        <v>-439023</v>
      </c>
      <c r="I74" s="55"/>
    </row>
    <row r="75" spans="1:9" ht="15" customHeight="1" x14ac:dyDescent="0.15">
      <c r="A75" s="63"/>
      <c r="B75" s="66"/>
      <c r="C75" s="165" t="s">
        <v>56</v>
      </c>
      <c r="D75" s="165"/>
      <c r="E75" s="165" t="s">
        <v>144</v>
      </c>
      <c r="F75" s="67">
        <f>内訳書!I75</f>
        <v>55066</v>
      </c>
      <c r="G75" s="65">
        <v>102566</v>
      </c>
      <c r="H75" s="65">
        <f t="shared" si="3"/>
        <v>-47500</v>
      </c>
      <c r="I75" s="55"/>
    </row>
    <row r="76" spans="1:9" ht="15" customHeight="1" x14ac:dyDescent="0.15">
      <c r="A76" s="63"/>
      <c r="B76" s="66"/>
      <c r="C76" s="165" t="s">
        <v>78</v>
      </c>
      <c r="D76" s="165"/>
      <c r="E76" s="165" t="s">
        <v>16</v>
      </c>
      <c r="F76" s="67">
        <f>内訳書!I76</f>
        <v>277736</v>
      </c>
      <c r="G76" s="65">
        <v>310826</v>
      </c>
      <c r="H76" s="65">
        <f t="shared" si="3"/>
        <v>-33090</v>
      </c>
      <c r="I76" s="55"/>
    </row>
    <row r="77" spans="1:9" ht="15" customHeight="1" x14ac:dyDescent="0.15">
      <c r="A77" s="63"/>
      <c r="B77" s="66"/>
      <c r="C77" s="165" t="s">
        <v>57</v>
      </c>
      <c r="D77" s="186"/>
      <c r="E77" s="165" t="s">
        <v>145</v>
      </c>
      <c r="F77" s="67">
        <f>内訳書!I77</f>
        <v>46200</v>
      </c>
      <c r="G77" s="65">
        <v>35450</v>
      </c>
      <c r="H77" s="65">
        <f t="shared" si="3"/>
        <v>10750</v>
      </c>
      <c r="I77" s="55"/>
    </row>
    <row r="78" spans="1:9" ht="15" customHeight="1" x14ac:dyDescent="0.15">
      <c r="A78" s="63"/>
      <c r="B78" s="66"/>
      <c r="C78" s="165" t="s">
        <v>58</v>
      </c>
      <c r="D78" s="165"/>
      <c r="E78" s="165" t="s">
        <v>77</v>
      </c>
      <c r="F78" s="67">
        <f>内訳書!I78</f>
        <v>20000</v>
      </c>
      <c r="G78" s="65">
        <v>20000</v>
      </c>
      <c r="H78" s="65">
        <f t="shared" si="3"/>
        <v>0</v>
      </c>
      <c r="I78" s="55"/>
    </row>
    <row r="79" spans="1:9" ht="15" customHeight="1" x14ac:dyDescent="0.15">
      <c r="A79" s="63"/>
      <c r="B79" s="66"/>
      <c r="C79" s="165" t="s">
        <v>59</v>
      </c>
      <c r="D79" s="165"/>
      <c r="E79" s="165" t="s">
        <v>146</v>
      </c>
      <c r="F79" s="67">
        <f>内訳書!I79</f>
        <v>113380</v>
      </c>
      <c r="G79" s="65">
        <v>122500</v>
      </c>
      <c r="H79" s="65">
        <f t="shared" si="3"/>
        <v>-9120</v>
      </c>
      <c r="I79" s="55"/>
    </row>
    <row r="80" spans="1:9" ht="15" customHeight="1" x14ac:dyDescent="0.15">
      <c r="A80" s="63"/>
      <c r="B80" s="66"/>
      <c r="C80" s="165" t="s">
        <v>48</v>
      </c>
      <c r="D80" s="186"/>
      <c r="E80" s="165" t="s">
        <v>147</v>
      </c>
      <c r="F80" s="67">
        <f>内訳書!I80</f>
        <v>18700</v>
      </c>
      <c r="G80" s="65">
        <v>36300</v>
      </c>
      <c r="H80" s="65">
        <f t="shared" si="3"/>
        <v>-17600</v>
      </c>
      <c r="I80" s="55"/>
    </row>
    <row r="81" spans="1:11" ht="15" customHeight="1" x14ac:dyDescent="0.15">
      <c r="A81" s="63"/>
      <c r="B81" s="66"/>
      <c r="C81" s="165" t="s">
        <v>60</v>
      </c>
      <c r="D81" s="165"/>
      <c r="E81" s="165" t="s">
        <v>148</v>
      </c>
      <c r="F81" s="67">
        <f>内訳書!I81</f>
        <v>49250</v>
      </c>
      <c r="G81" s="65">
        <v>10000</v>
      </c>
      <c r="H81" s="65">
        <f t="shared" si="3"/>
        <v>39250</v>
      </c>
      <c r="I81" s="55"/>
      <c r="K81" s="96"/>
    </row>
    <row r="82" spans="1:11" ht="15" customHeight="1" x14ac:dyDescent="0.15">
      <c r="A82" s="86"/>
      <c r="B82" s="87"/>
      <c r="C82" s="188"/>
      <c r="D82" s="188"/>
      <c r="E82" s="189" t="s">
        <v>149</v>
      </c>
      <c r="F82" s="80">
        <f>内訳書!I82</f>
        <v>39020</v>
      </c>
      <c r="G82" s="89">
        <v>9903</v>
      </c>
      <c r="H82" s="97">
        <f t="shared" si="3"/>
        <v>29117</v>
      </c>
      <c r="I82" s="55"/>
      <c r="J82" s="96"/>
    </row>
    <row r="83" spans="1:11" ht="18" customHeight="1" x14ac:dyDescent="0.15">
      <c r="A83" s="277" t="s">
        <v>109</v>
      </c>
      <c r="B83" s="278"/>
      <c r="C83" s="278"/>
      <c r="D83" s="278"/>
      <c r="E83" s="279"/>
      <c r="F83" s="98">
        <f>内訳書!I83</f>
        <v>39524275</v>
      </c>
      <c r="G83" s="99">
        <f>G43+G64</f>
        <v>39158914</v>
      </c>
      <c r="H83" s="82">
        <f t="shared" si="3"/>
        <v>365361</v>
      </c>
      <c r="I83" s="55"/>
    </row>
    <row r="84" spans="1:11" ht="18" customHeight="1" x14ac:dyDescent="0.15">
      <c r="A84" s="100"/>
      <c r="B84" s="306" t="s">
        <v>114</v>
      </c>
      <c r="C84" s="306"/>
      <c r="D84" s="306"/>
      <c r="E84" s="307"/>
      <c r="F84" s="98">
        <f>内訳書!I84</f>
        <v>697587</v>
      </c>
      <c r="G84" s="99">
        <f>G41-G83</f>
        <v>5876771</v>
      </c>
      <c r="H84" s="99">
        <f t="shared" si="3"/>
        <v>-5179184</v>
      </c>
      <c r="I84" s="55"/>
    </row>
    <row r="85" spans="1:11" ht="15" customHeight="1" x14ac:dyDescent="0.15">
      <c r="A85" s="69"/>
      <c r="B85" s="271" t="s">
        <v>61</v>
      </c>
      <c r="C85" s="271"/>
      <c r="D85" s="271"/>
      <c r="E85" s="272"/>
      <c r="F85" s="98"/>
      <c r="G85" s="62"/>
      <c r="H85" s="192"/>
      <c r="I85" s="55"/>
    </row>
    <row r="86" spans="1:11" ht="15" customHeight="1" x14ac:dyDescent="0.15">
      <c r="A86" s="63"/>
      <c r="B86" s="273" t="s">
        <v>161</v>
      </c>
      <c r="C86" s="273"/>
      <c r="D86" s="273"/>
      <c r="E86" s="274"/>
      <c r="F86" s="67"/>
      <c r="G86" s="65"/>
      <c r="H86" s="193"/>
      <c r="I86" s="55"/>
    </row>
    <row r="87" spans="1:11" ht="14.25" customHeight="1" x14ac:dyDescent="0.15">
      <c r="A87" s="77"/>
      <c r="B87" s="275" t="s">
        <v>151</v>
      </c>
      <c r="C87" s="275"/>
      <c r="D87" s="275"/>
      <c r="E87" s="276"/>
      <c r="F87" s="102"/>
      <c r="G87" s="99"/>
      <c r="H87" s="103"/>
      <c r="I87" s="55"/>
    </row>
    <row r="88" spans="1:11" ht="15" customHeight="1" x14ac:dyDescent="0.15">
      <c r="A88" s="280" t="s">
        <v>116</v>
      </c>
      <c r="B88" s="281"/>
      <c r="C88" s="281"/>
      <c r="D88" s="281"/>
      <c r="E88" s="282"/>
      <c r="F88" s="81">
        <f>内訳書!I88</f>
        <v>0</v>
      </c>
      <c r="G88" s="99">
        <f>SUM(G85:G87)</f>
        <v>0</v>
      </c>
      <c r="H88" s="103">
        <f>F88-G88</f>
        <v>0</v>
      </c>
      <c r="I88" s="55"/>
    </row>
    <row r="89" spans="1:11" ht="18" customHeight="1" x14ac:dyDescent="0.15">
      <c r="A89" s="196"/>
      <c r="B89" s="258" t="s">
        <v>150</v>
      </c>
      <c r="C89" s="258"/>
      <c r="D89" s="258"/>
      <c r="E89" s="259"/>
      <c r="F89" s="98">
        <f>SUM(内訳書!I89)</f>
        <v>697587</v>
      </c>
      <c r="G89" s="99">
        <f>SUM(G84:G88)</f>
        <v>5876771</v>
      </c>
      <c r="H89" s="99">
        <f t="shared" si="3"/>
        <v>-5179184</v>
      </c>
      <c r="I89" s="55"/>
    </row>
    <row r="90" spans="1:11" ht="15" customHeight="1" x14ac:dyDescent="0.15">
      <c r="A90" s="93"/>
      <c r="B90" s="304" t="s">
        <v>119</v>
      </c>
      <c r="C90" s="304"/>
      <c r="D90" s="304"/>
      <c r="E90" s="305"/>
      <c r="F90" s="104"/>
      <c r="G90" s="105"/>
      <c r="H90" s="105"/>
      <c r="I90" s="55"/>
    </row>
    <row r="91" spans="1:11" ht="15" customHeight="1" x14ac:dyDescent="0.15">
      <c r="A91" s="194"/>
      <c r="B91" s="165"/>
      <c r="C91" s="283" t="s">
        <v>159</v>
      </c>
      <c r="D91" s="283"/>
      <c r="E91" s="284"/>
      <c r="F91" s="80"/>
      <c r="G91" s="97"/>
      <c r="H91" s="95"/>
      <c r="I91" s="55"/>
    </row>
    <row r="92" spans="1:11" ht="15" customHeight="1" x14ac:dyDescent="0.15">
      <c r="A92" s="194"/>
      <c r="B92" s="205"/>
      <c r="C92" s="205"/>
      <c r="D92" s="205"/>
      <c r="E92" s="206" t="s">
        <v>187</v>
      </c>
      <c r="F92" s="80">
        <f>SUM(内訳書!I92)</f>
        <v>177625</v>
      </c>
      <c r="G92" s="97">
        <v>50000</v>
      </c>
      <c r="H92" s="65">
        <f t="shared" si="3"/>
        <v>127625</v>
      </c>
      <c r="I92" s="55"/>
    </row>
    <row r="93" spans="1:11" ht="15" customHeight="1" x14ac:dyDescent="0.15">
      <c r="A93" s="194"/>
      <c r="B93" s="205"/>
      <c r="C93" s="205"/>
      <c r="D93" s="205"/>
      <c r="E93" s="206" t="s">
        <v>188</v>
      </c>
      <c r="F93" s="80">
        <f>SUM(内訳書!I93)</f>
        <v>0</v>
      </c>
      <c r="G93" s="97">
        <v>2000000</v>
      </c>
      <c r="H93" s="95">
        <f t="shared" si="3"/>
        <v>-2000000</v>
      </c>
      <c r="I93" s="55"/>
    </row>
    <row r="94" spans="1:11" ht="15" customHeight="1" x14ac:dyDescent="0.15">
      <c r="A94" s="63"/>
      <c r="B94" s="68"/>
      <c r="C94" s="165"/>
      <c r="D94" s="283" t="s">
        <v>121</v>
      </c>
      <c r="E94" s="284"/>
      <c r="F94" s="67">
        <f>SUM(内訳書!I94)</f>
        <v>177625</v>
      </c>
      <c r="G94" s="65">
        <f t="shared" ref="G94" si="4">SUM(G92:G93)</f>
        <v>2050000</v>
      </c>
      <c r="H94" s="65">
        <f t="shared" si="3"/>
        <v>-1872375</v>
      </c>
      <c r="I94" s="55"/>
    </row>
    <row r="95" spans="1:11" ht="15" customHeight="1" x14ac:dyDescent="0.15">
      <c r="A95" s="63"/>
      <c r="B95" s="165"/>
      <c r="C95" s="283" t="s">
        <v>160</v>
      </c>
      <c r="D95" s="283"/>
      <c r="E95" s="284"/>
      <c r="F95" s="67"/>
      <c r="G95" s="65"/>
      <c r="H95" s="65"/>
      <c r="I95" s="55"/>
    </row>
    <row r="96" spans="1:11" ht="15" customHeight="1" x14ac:dyDescent="0.15">
      <c r="A96" s="63"/>
      <c r="B96" s="205"/>
      <c r="C96" s="205"/>
      <c r="D96" s="205"/>
      <c r="E96" s="206" t="s">
        <v>189</v>
      </c>
      <c r="F96" s="67">
        <f>SUM(内訳書!I96)</f>
        <v>0</v>
      </c>
      <c r="G96" s="65">
        <v>6079678</v>
      </c>
      <c r="H96" s="65">
        <f t="shared" si="3"/>
        <v>-6079678</v>
      </c>
      <c r="I96" s="55"/>
    </row>
    <row r="97" spans="1:9" ht="15" customHeight="1" x14ac:dyDescent="0.15">
      <c r="A97" s="77"/>
      <c r="B97" s="79"/>
      <c r="C97" s="195"/>
      <c r="D97" s="285" t="s">
        <v>130</v>
      </c>
      <c r="E97" s="286"/>
      <c r="F97" s="102">
        <f>SUM(内訳書!I97)</f>
        <v>0</v>
      </c>
      <c r="G97" s="99">
        <f t="shared" ref="G97" si="5">SUM(G96)</f>
        <v>6079678</v>
      </c>
      <c r="H97" s="99">
        <f t="shared" si="3"/>
        <v>-6079678</v>
      </c>
      <c r="I97" s="55"/>
    </row>
    <row r="98" spans="1:9" ht="18" customHeight="1" x14ac:dyDescent="0.15">
      <c r="A98" s="100"/>
      <c r="B98" s="256" t="s">
        <v>123</v>
      </c>
      <c r="C98" s="256"/>
      <c r="D98" s="256"/>
      <c r="E98" s="257"/>
      <c r="F98" s="81">
        <f>SUM(内訳書!I98)</f>
        <v>177625</v>
      </c>
      <c r="G98" s="82">
        <f t="shared" ref="G98" si="6">G94-G97</f>
        <v>-4029678</v>
      </c>
      <c r="H98" s="99">
        <f t="shared" si="3"/>
        <v>4207303</v>
      </c>
      <c r="I98" s="55"/>
    </row>
    <row r="99" spans="1:9" ht="18" customHeight="1" x14ac:dyDescent="0.15">
      <c r="A99" s="197" t="s">
        <v>62</v>
      </c>
      <c r="B99" s="258" t="s">
        <v>156</v>
      </c>
      <c r="C99" s="258"/>
      <c r="D99" s="258"/>
      <c r="E99" s="259"/>
      <c r="F99" s="98">
        <f>SUM(内訳書!I99)</f>
        <v>875212</v>
      </c>
      <c r="G99" s="82">
        <f>G89+G98</f>
        <v>1847093</v>
      </c>
      <c r="H99" s="82">
        <f t="shared" si="3"/>
        <v>-971881</v>
      </c>
      <c r="I99" s="55"/>
    </row>
    <row r="100" spans="1:9" ht="18" customHeight="1" x14ac:dyDescent="0.15">
      <c r="A100" s="197" t="s">
        <v>63</v>
      </c>
      <c r="B100" s="260" t="s">
        <v>157</v>
      </c>
      <c r="C100" s="260"/>
      <c r="D100" s="260"/>
      <c r="E100" s="261"/>
      <c r="F100" s="81">
        <f>SUM(内訳書!I100)</f>
        <v>3647508</v>
      </c>
      <c r="G100" s="82">
        <v>1800415</v>
      </c>
      <c r="H100" s="82">
        <f t="shared" si="3"/>
        <v>1847093</v>
      </c>
      <c r="I100" s="55"/>
    </row>
    <row r="101" spans="1:9" ht="18" customHeight="1" x14ac:dyDescent="0.15">
      <c r="A101" s="197" t="s">
        <v>64</v>
      </c>
      <c r="B101" s="258" t="s">
        <v>158</v>
      </c>
      <c r="C101" s="258"/>
      <c r="D101" s="258"/>
      <c r="E101" s="259"/>
      <c r="F101" s="81">
        <f>SUM(内訳書!I101)</f>
        <v>4522720</v>
      </c>
      <c r="G101" s="82">
        <f>SUM(G99:G100)</f>
        <v>3647508</v>
      </c>
      <c r="H101" s="82">
        <f t="shared" si="3"/>
        <v>875212</v>
      </c>
      <c r="I101" s="55"/>
    </row>
    <row r="102" spans="1:9" ht="18" customHeight="1" x14ac:dyDescent="0.15">
      <c r="A102" s="268" t="s">
        <v>41</v>
      </c>
      <c r="B102" s="269"/>
      <c r="C102" s="269"/>
      <c r="D102" s="269"/>
      <c r="E102" s="270"/>
      <c r="F102" s="102"/>
      <c r="G102" s="95"/>
      <c r="H102" s="198">
        <f t="shared" si="3"/>
        <v>0</v>
      </c>
      <c r="I102" s="55"/>
    </row>
    <row r="103" spans="1:9" ht="15" customHeight="1" x14ac:dyDescent="0.15">
      <c r="A103" s="228"/>
      <c r="B103" s="310" t="s">
        <v>213</v>
      </c>
      <c r="C103" s="310"/>
      <c r="D103" s="310"/>
      <c r="E103" s="311"/>
      <c r="F103" s="104"/>
      <c r="G103" s="105"/>
      <c r="H103" s="229">
        <f t="shared" si="3"/>
        <v>0</v>
      </c>
      <c r="I103" s="55"/>
    </row>
    <row r="104" spans="1:9" ht="15" customHeight="1" x14ac:dyDescent="0.15">
      <c r="A104" s="230"/>
      <c r="B104" s="216"/>
      <c r="C104" s="273" t="s">
        <v>212</v>
      </c>
      <c r="D104" s="273"/>
      <c r="E104" s="274"/>
      <c r="F104" s="67">
        <f>SUM(内訳書!I104)</f>
        <v>7165709</v>
      </c>
      <c r="G104" s="65">
        <f>G105</f>
        <v>0</v>
      </c>
      <c r="H104" s="193">
        <f t="shared" si="3"/>
        <v>7165709</v>
      </c>
      <c r="I104" s="55"/>
    </row>
    <row r="105" spans="1:9" ht="15" customHeight="1" x14ac:dyDescent="0.15">
      <c r="A105" s="230"/>
      <c r="B105" s="216"/>
      <c r="C105" s="216"/>
      <c r="D105" s="273" t="s">
        <v>212</v>
      </c>
      <c r="E105" s="274"/>
      <c r="F105" s="67">
        <f>SUM(内訳書!I105)</f>
        <v>7165709</v>
      </c>
      <c r="G105" s="65">
        <v>0</v>
      </c>
      <c r="H105" s="193">
        <f t="shared" si="3"/>
        <v>7165709</v>
      </c>
      <c r="I105" s="55"/>
    </row>
    <row r="106" spans="1:9" ht="15" customHeight="1" x14ac:dyDescent="0.15">
      <c r="A106" s="230"/>
      <c r="B106" s="273" t="s">
        <v>214</v>
      </c>
      <c r="C106" s="273"/>
      <c r="D106" s="273"/>
      <c r="E106" s="274"/>
      <c r="F106" s="67">
        <f>SUM(内訳書!I106)</f>
        <v>7165709</v>
      </c>
      <c r="G106" s="65">
        <f>G104</f>
        <v>0</v>
      </c>
      <c r="H106" s="193">
        <f t="shared" si="3"/>
        <v>7165709</v>
      </c>
      <c r="I106" s="55"/>
    </row>
    <row r="107" spans="1:9" ht="15" customHeight="1" x14ac:dyDescent="0.15">
      <c r="A107" s="230"/>
      <c r="B107" s="273" t="s">
        <v>219</v>
      </c>
      <c r="C107" s="273"/>
      <c r="D107" s="273"/>
      <c r="E107" s="274"/>
      <c r="F107" s="67"/>
      <c r="G107" s="65"/>
      <c r="H107" s="193">
        <f t="shared" si="3"/>
        <v>0</v>
      </c>
      <c r="I107" s="55"/>
    </row>
    <row r="108" spans="1:9" ht="15" customHeight="1" x14ac:dyDescent="0.15">
      <c r="A108" s="230"/>
      <c r="B108" s="216"/>
      <c r="C108" s="273" t="s">
        <v>216</v>
      </c>
      <c r="D108" s="273"/>
      <c r="E108" s="274"/>
      <c r="F108" s="67">
        <f>SUM(内訳書!I108)</f>
        <v>771710</v>
      </c>
      <c r="G108" s="65">
        <f>G109</f>
        <v>0</v>
      </c>
      <c r="H108" s="193">
        <f t="shared" si="3"/>
        <v>771710</v>
      </c>
      <c r="I108" s="55"/>
    </row>
    <row r="109" spans="1:9" ht="15" customHeight="1" x14ac:dyDescent="0.15">
      <c r="A109" s="230"/>
      <c r="B109" s="216"/>
      <c r="C109" s="216"/>
      <c r="D109" s="273" t="s">
        <v>212</v>
      </c>
      <c r="E109" s="274"/>
      <c r="F109" s="67">
        <f>SUM(内訳書!I109)</f>
        <v>771710</v>
      </c>
      <c r="G109" s="65">
        <v>0</v>
      </c>
      <c r="H109" s="193">
        <f t="shared" si="3"/>
        <v>771710</v>
      </c>
      <c r="I109" s="55"/>
    </row>
    <row r="110" spans="1:9" ht="15" customHeight="1" x14ac:dyDescent="0.15">
      <c r="A110" s="217"/>
      <c r="B110" s="308" t="s">
        <v>220</v>
      </c>
      <c r="C110" s="308"/>
      <c r="D110" s="308"/>
      <c r="E110" s="309"/>
      <c r="F110" s="102">
        <f>SUM(内訳書!I110)</f>
        <v>771710</v>
      </c>
      <c r="G110" s="95">
        <f>G108</f>
        <v>0</v>
      </c>
      <c r="H110" s="198">
        <f t="shared" si="3"/>
        <v>771710</v>
      </c>
      <c r="I110" s="55"/>
    </row>
    <row r="111" spans="1:9" ht="18" customHeight="1" x14ac:dyDescent="0.15">
      <c r="A111" s="196" t="s">
        <v>65</v>
      </c>
      <c r="B111" s="258" t="s">
        <v>153</v>
      </c>
      <c r="C111" s="258"/>
      <c r="D111" s="258"/>
      <c r="E111" s="259"/>
      <c r="F111" s="98">
        <f>SUM(内訳書!I111)</f>
        <v>6393999</v>
      </c>
      <c r="G111" s="82">
        <v>0</v>
      </c>
      <c r="H111" s="101">
        <f t="shared" si="3"/>
        <v>6393999</v>
      </c>
      <c r="I111" s="55"/>
    </row>
    <row r="112" spans="1:9" ht="18" customHeight="1" x14ac:dyDescent="0.15">
      <c r="A112" s="196" t="s">
        <v>66</v>
      </c>
      <c r="B112" s="260" t="s">
        <v>154</v>
      </c>
      <c r="C112" s="260"/>
      <c r="D112" s="260"/>
      <c r="E112" s="261"/>
      <c r="F112" s="98">
        <f>SUM(内訳書!I112)</f>
        <v>0</v>
      </c>
      <c r="G112" s="82">
        <v>0</v>
      </c>
      <c r="H112" s="101">
        <f t="shared" si="3"/>
        <v>0</v>
      </c>
      <c r="I112" s="55"/>
    </row>
    <row r="113" spans="1:9" ht="18" customHeight="1" x14ac:dyDescent="0.15">
      <c r="A113" s="197" t="s">
        <v>67</v>
      </c>
      <c r="B113" s="258" t="s">
        <v>155</v>
      </c>
      <c r="C113" s="258"/>
      <c r="D113" s="258"/>
      <c r="E113" s="259"/>
      <c r="F113" s="98">
        <f>SUM(内訳書!I113)</f>
        <v>6393999</v>
      </c>
      <c r="G113" s="82">
        <f>G111+G112</f>
        <v>0</v>
      </c>
      <c r="H113" s="101">
        <f t="shared" si="3"/>
        <v>6393999</v>
      </c>
      <c r="I113" s="55"/>
    </row>
    <row r="114" spans="1:9" ht="18" customHeight="1" x14ac:dyDescent="0.15">
      <c r="A114" s="255" t="s">
        <v>42</v>
      </c>
      <c r="B114" s="256"/>
      <c r="C114" s="256"/>
      <c r="D114" s="256"/>
      <c r="E114" s="257"/>
      <c r="F114" s="98">
        <f>SUM(内訳書!I114)</f>
        <v>10916719</v>
      </c>
      <c r="G114" s="82">
        <f>G101+G113</f>
        <v>3647508</v>
      </c>
      <c r="H114" s="97">
        <f t="shared" si="3"/>
        <v>7269211</v>
      </c>
      <c r="I114" s="55"/>
    </row>
    <row r="115" spans="1:9" ht="20.100000000000001" customHeight="1" x14ac:dyDescent="0.15">
      <c r="A115" s="106"/>
      <c r="B115" s="106"/>
      <c r="C115" s="254"/>
      <c r="D115" s="254"/>
      <c r="E115" s="254"/>
      <c r="F115" s="107"/>
      <c r="G115" s="92"/>
      <c r="H115" s="108"/>
      <c r="I115" s="55"/>
    </row>
    <row r="116" spans="1:9" ht="20.100000000000001" customHeight="1" x14ac:dyDescent="0.15">
      <c r="A116" s="55"/>
      <c r="B116" s="55"/>
      <c r="C116" s="55"/>
      <c r="D116" s="55"/>
      <c r="E116" s="55"/>
      <c r="F116" s="109"/>
      <c r="G116" s="55"/>
      <c r="H116" s="55"/>
      <c r="I116" s="55"/>
    </row>
    <row r="117" spans="1:9" ht="20.100000000000001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</sheetData>
  <mergeCells count="47">
    <mergeCell ref="C108:E108"/>
    <mergeCell ref="D109:E109"/>
    <mergeCell ref="B110:E110"/>
    <mergeCell ref="B103:E103"/>
    <mergeCell ref="C104:E104"/>
    <mergeCell ref="D105:E105"/>
    <mergeCell ref="B106:E106"/>
    <mergeCell ref="B107:E107"/>
    <mergeCell ref="H62:H63"/>
    <mergeCell ref="A7:E7"/>
    <mergeCell ref="B8:E8"/>
    <mergeCell ref="C91:E91"/>
    <mergeCell ref="C95:E95"/>
    <mergeCell ref="B89:E89"/>
    <mergeCell ref="C9:E9"/>
    <mergeCell ref="C42:E42"/>
    <mergeCell ref="D43:E43"/>
    <mergeCell ref="D64:E64"/>
    <mergeCell ref="G62:G63"/>
    <mergeCell ref="F62:F63"/>
    <mergeCell ref="B90:E90"/>
    <mergeCell ref="B84:E84"/>
    <mergeCell ref="A41:E41"/>
    <mergeCell ref="A1:H1"/>
    <mergeCell ref="A2:H2"/>
    <mergeCell ref="A5:E6"/>
    <mergeCell ref="G5:G6"/>
    <mergeCell ref="H5:H6"/>
    <mergeCell ref="F5:F6"/>
    <mergeCell ref="B98:E98"/>
    <mergeCell ref="A62:E63"/>
    <mergeCell ref="A102:E102"/>
    <mergeCell ref="B85:E85"/>
    <mergeCell ref="B86:E86"/>
    <mergeCell ref="B99:E99"/>
    <mergeCell ref="B87:E87"/>
    <mergeCell ref="A83:E83"/>
    <mergeCell ref="B100:E100"/>
    <mergeCell ref="B101:E101"/>
    <mergeCell ref="A88:E88"/>
    <mergeCell ref="D94:E94"/>
    <mergeCell ref="D97:E97"/>
    <mergeCell ref="C115:E115"/>
    <mergeCell ref="A114:E114"/>
    <mergeCell ref="B111:E111"/>
    <mergeCell ref="B112:E112"/>
    <mergeCell ref="B113:E113"/>
  </mergeCells>
  <phoneticPr fontId="2"/>
  <printOptions horizontalCentered="1"/>
  <pageMargins left="0.98425196850393704" right="0.31496062992125984" top="0.35433070866141736" bottom="0.35433070866141736" header="0.31496062992125984" footer="0.31496062992125984"/>
  <pageSetup paperSize="9" firstPageNumber="3" orientation="portrait" useFirstPageNumber="1" r:id="rId1"/>
  <headerFooter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3"/>
  <sheetViews>
    <sheetView zoomScaleNormal="100" workbookViewId="0">
      <selection activeCell="A51" sqref="A51:D51"/>
    </sheetView>
  </sheetViews>
  <sheetFormatPr defaultRowHeight="13.5" x14ac:dyDescent="0.15"/>
  <cols>
    <col min="1" max="1" width="2.25" style="110" customWidth="1"/>
    <col min="2" max="4" width="2.125" style="110" customWidth="1"/>
    <col min="5" max="5" width="25.625" style="110" customWidth="1"/>
    <col min="6" max="7" width="13.625" style="110" customWidth="1"/>
    <col min="8" max="8" width="10.5" style="110" customWidth="1"/>
    <col min="9" max="9" width="13.625" style="110" customWidth="1"/>
    <col min="10" max="16384" width="9" style="110"/>
  </cols>
  <sheetData>
    <row r="1" spans="1:9" ht="21" customHeight="1" x14ac:dyDescent="0.2">
      <c r="A1" s="368" t="s">
        <v>71</v>
      </c>
      <c r="B1" s="368"/>
      <c r="C1" s="368"/>
      <c r="D1" s="368"/>
      <c r="E1" s="368"/>
      <c r="F1" s="368"/>
      <c r="G1" s="368"/>
      <c r="H1" s="368"/>
      <c r="I1" s="368"/>
    </row>
    <row r="2" spans="1:9" ht="18.75" customHeight="1" x14ac:dyDescent="0.15">
      <c r="A2" s="369" t="s">
        <v>210</v>
      </c>
      <c r="B2" s="369"/>
      <c r="C2" s="369"/>
      <c r="D2" s="369"/>
      <c r="E2" s="369"/>
      <c r="F2" s="369"/>
      <c r="G2" s="369"/>
      <c r="H2" s="369"/>
      <c r="I2" s="369"/>
    </row>
    <row r="3" spans="1:9" ht="7.5" customHeight="1" x14ac:dyDescent="0.15">
      <c r="A3" s="218"/>
      <c r="B3" s="218"/>
      <c r="C3" s="218"/>
      <c r="D3" s="218"/>
      <c r="E3" s="218"/>
      <c r="F3" s="218"/>
      <c r="G3" s="218"/>
      <c r="H3" s="218"/>
      <c r="I3" s="218"/>
    </row>
    <row r="4" spans="1:9" ht="15.75" customHeight="1" x14ac:dyDescent="0.15">
      <c r="A4" s="111"/>
      <c r="B4" s="111"/>
      <c r="C4" s="111"/>
      <c r="D4" s="111"/>
      <c r="E4" s="111"/>
      <c r="F4" s="111"/>
      <c r="G4" s="111"/>
      <c r="H4" s="370" t="s">
        <v>39</v>
      </c>
      <c r="I4" s="370"/>
    </row>
    <row r="5" spans="1:9" ht="11.25" customHeight="1" x14ac:dyDescent="0.15">
      <c r="A5" s="371" t="s">
        <v>43</v>
      </c>
      <c r="B5" s="372"/>
      <c r="C5" s="372"/>
      <c r="D5" s="372"/>
      <c r="E5" s="373"/>
      <c r="F5" s="337" t="s">
        <v>75</v>
      </c>
      <c r="G5" s="335" t="s">
        <v>76</v>
      </c>
      <c r="H5" s="345" t="s">
        <v>79</v>
      </c>
      <c r="I5" s="335" t="s">
        <v>46</v>
      </c>
    </row>
    <row r="6" spans="1:9" ht="11.25" customHeight="1" x14ac:dyDescent="0.15">
      <c r="A6" s="374"/>
      <c r="B6" s="375"/>
      <c r="C6" s="375"/>
      <c r="D6" s="375"/>
      <c r="E6" s="376"/>
      <c r="F6" s="338"/>
      <c r="G6" s="336"/>
      <c r="H6" s="346"/>
      <c r="I6" s="336"/>
    </row>
    <row r="7" spans="1:9" ht="14.25" customHeight="1" x14ac:dyDescent="0.15">
      <c r="A7" s="361" t="s">
        <v>40</v>
      </c>
      <c r="B7" s="362"/>
      <c r="C7" s="362"/>
      <c r="D7" s="362"/>
      <c r="E7" s="363"/>
      <c r="F7" s="112"/>
      <c r="G7" s="113"/>
      <c r="H7" s="112"/>
      <c r="I7" s="113"/>
    </row>
    <row r="8" spans="1:9" ht="14.25" customHeight="1" x14ac:dyDescent="0.15">
      <c r="A8" s="114"/>
      <c r="B8" s="364" t="s">
        <v>81</v>
      </c>
      <c r="C8" s="364"/>
      <c r="D8" s="364"/>
      <c r="E8" s="365"/>
      <c r="F8" s="115"/>
      <c r="G8" s="116"/>
      <c r="H8" s="115"/>
      <c r="I8" s="116"/>
    </row>
    <row r="9" spans="1:9" ht="14.25" customHeight="1" x14ac:dyDescent="0.15">
      <c r="A9" s="114"/>
      <c r="B9" s="166" t="s">
        <v>82</v>
      </c>
      <c r="C9" s="366" t="s">
        <v>83</v>
      </c>
      <c r="D9" s="366"/>
      <c r="E9" s="367"/>
      <c r="F9" s="115"/>
      <c r="G9" s="116"/>
      <c r="H9" s="115"/>
      <c r="I9" s="116"/>
    </row>
    <row r="10" spans="1:9" ht="14.25" customHeight="1" x14ac:dyDescent="0.15">
      <c r="A10" s="117"/>
      <c r="B10" s="118"/>
      <c r="C10" s="164"/>
      <c r="D10" s="327" t="s">
        <v>84</v>
      </c>
      <c r="E10" s="328"/>
      <c r="F10" s="120">
        <f>SUM(F11:F12)</f>
        <v>213000</v>
      </c>
      <c r="G10" s="119">
        <f>SUM(G11:G12)</f>
        <v>1838000</v>
      </c>
      <c r="H10" s="120"/>
      <c r="I10" s="119">
        <f>SUM(F10:H10)</f>
        <v>2051000</v>
      </c>
    </row>
    <row r="11" spans="1:9" ht="14.25" customHeight="1" x14ac:dyDescent="0.15">
      <c r="A11" s="125"/>
      <c r="B11" s="126"/>
      <c r="C11" s="210"/>
      <c r="D11" s="210"/>
      <c r="E11" s="211" t="s">
        <v>190</v>
      </c>
      <c r="F11" s="120">
        <v>110000</v>
      </c>
      <c r="G11" s="119">
        <v>940000</v>
      </c>
      <c r="H11" s="120"/>
      <c r="I11" s="119">
        <f>SUM(F11:H11)</f>
        <v>1050000</v>
      </c>
    </row>
    <row r="12" spans="1:9" ht="14.25" customHeight="1" x14ac:dyDescent="0.15">
      <c r="A12" s="117"/>
      <c r="B12" s="118"/>
      <c r="C12" s="121"/>
      <c r="D12" s="164"/>
      <c r="E12" s="167" t="s">
        <v>85</v>
      </c>
      <c r="F12" s="120">
        <v>103000</v>
      </c>
      <c r="G12" s="119">
        <v>898000</v>
      </c>
      <c r="H12" s="120"/>
      <c r="I12" s="119">
        <f>SUM(F12:H12)</f>
        <v>1001000</v>
      </c>
    </row>
    <row r="13" spans="1:9" ht="14.25" customHeight="1" x14ac:dyDescent="0.15">
      <c r="A13" s="117"/>
      <c r="B13" s="118"/>
      <c r="C13" s="164"/>
      <c r="D13" s="327" t="s">
        <v>86</v>
      </c>
      <c r="E13" s="328"/>
      <c r="F13" s="120">
        <f>F14+F22</f>
        <v>33781796</v>
      </c>
      <c r="G13" s="119">
        <f t="shared" ref="G13" si="0">G14+G22</f>
        <v>0</v>
      </c>
      <c r="H13" s="120"/>
      <c r="I13" s="120">
        <f t="shared" ref="I13:I31" si="1">SUM(F13:H13)</f>
        <v>33781796</v>
      </c>
    </row>
    <row r="14" spans="1:9" ht="14.25" customHeight="1" x14ac:dyDescent="0.15">
      <c r="A14" s="117"/>
      <c r="B14" s="118"/>
      <c r="C14" s="164"/>
      <c r="D14" s="164"/>
      <c r="E14" s="167" t="s">
        <v>191</v>
      </c>
      <c r="F14" s="123">
        <f>SUM(F15:F21)</f>
        <v>11306800</v>
      </c>
      <c r="G14" s="124">
        <f t="shared" ref="G14" si="2">SUM(G15:G21)</f>
        <v>0</v>
      </c>
      <c r="H14" s="123"/>
      <c r="I14" s="123">
        <f t="shared" si="1"/>
        <v>11306800</v>
      </c>
    </row>
    <row r="15" spans="1:9" ht="14.25" customHeight="1" x14ac:dyDescent="0.15">
      <c r="A15" s="117"/>
      <c r="B15" s="118"/>
      <c r="C15" s="210"/>
      <c r="D15" s="210"/>
      <c r="E15" s="211" t="s">
        <v>192</v>
      </c>
      <c r="F15" s="123">
        <v>3469200</v>
      </c>
      <c r="G15" s="124"/>
      <c r="H15" s="123"/>
      <c r="I15" s="123">
        <f t="shared" si="1"/>
        <v>3469200</v>
      </c>
    </row>
    <row r="16" spans="1:9" ht="14.25" customHeight="1" x14ac:dyDescent="0.15">
      <c r="A16" s="117"/>
      <c r="B16" s="118"/>
      <c r="C16" s="210"/>
      <c r="D16" s="210"/>
      <c r="E16" s="211" t="s">
        <v>193</v>
      </c>
      <c r="F16" s="123">
        <v>6486800</v>
      </c>
      <c r="G16" s="124"/>
      <c r="H16" s="123"/>
      <c r="I16" s="123">
        <f t="shared" si="1"/>
        <v>6486800</v>
      </c>
    </row>
    <row r="17" spans="1:9" ht="14.25" customHeight="1" x14ac:dyDescent="0.15">
      <c r="A17" s="117"/>
      <c r="B17" s="118"/>
      <c r="C17" s="210"/>
      <c r="D17" s="210"/>
      <c r="E17" s="211" t="s">
        <v>194</v>
      </c>
      <c r="F17" s="123">
        <v>129800</v>
      </c>
      <c r="G17" s="124"/>
      <c r="H17" s="123"/>
      <c r="I17" s="123">
        <f t="shared" si="1"/>
        <v>129800</v>
      </c>
    </row>
    <row r="18" spans="1:9" ht="14.25" customHeight="1" x14ac:dyDescent="0.15">
      <c r="A18" s="117"/>
      <c r="B18" s="118"/>
      <c r="C18" s="210"/>
      <c r="D18" s="210"/>
      <c r="E18" s="211" t="s">
        <v>195</v>
      </c>
      <c r="F18" s="123">
        <v>833250</v>
      </c>
      <c r="G18" s="124"/>
      <c r="H18" s="123"/>
      <c r="I18" s="123">
        <f t="shared" si="1"/>
        <v>833250</v>
      </c>
    </row>
    <row r="19" spans="1:9" ht="14.25" customHeight="1" x14ac:dyDescent="0.15">
      <c r="A19" s="117"/>
      <c r="B19" s="118"/>
      <c r="C19" s="210"/>
      <c r="D19" s="210"/>
      <c r="E19" s="211" t="s">
        <v>196</v>
      </c>
      <c r="F19" s="123">
        <v>313500</v>
      </c>
      <c r="G19" s="124"/>
      <c r="H19" s="123"/>
      <c r="I19" s="123">
        <f t="shared" si="1"/>
        <v>313500</v>
      </c>
    </row>
    <row r="20" spans="1:9" ht="14.25" customHeight="1" x14ac:dyDescent="0.15">
      <c r="A20" s="117"/>
      <c r="B20" s="118"/>
      <c r="C20" s="210"/>
      <c r="D20" s="210"/>
      <c r="E20" s="211" t="s">
        <v>197</v>
      </c>
      <c r="F20" s="123">
        <v>74250</v>
      </c>
      <c r="G20" s="124"/>
      <c r="H20" s="123"/>
      <c r="I20" s="123">
        <f t="shared" si="1"/>
        <v>74250</v>
      </c>
    </row>
    <row r="21" spans="1:9" ht="14.25" customHeight="1" x14ac:dyDescent="0.15">
      <c r="A21" s="117"/>
      <c r="B21" s="118"/>
      <c r="C21" s="210"/>
      <c r="D21" s="210"/>
      <c r="E21" s="211" t="s">
        <v>198</v>
      </c>
      <c r="F21" s="123">
        <v>0</v>
      </c>
      <c r="G21" s="124"/>
      <c r="H21" s="123"/>
      <c r="I21" s="123">
        <f t="shared" si="1"/>
        <v>0</v>
      </c>
    </row>
    <row r="22" spans="1:9" ht="14.25" customHeight="1" x14ac:dyDescent="0.15">
      <c r="A22" s="117"/>
      <c r="B22" s="118"/>
      <c r="C22" s="164"/>
      <c r="D22" s="164"/>
      <c r="E22" s="122" t="s">
        <v>87</v>
      </c>
      <c r="F22" s="123">
        <f>SUM(F23:F31)</f>
        <v>22474996</v>
      </c>
      <c r="G22" s="119">
        <f>SUM(G23:G31)</f>
        <v>0</v>
      </c>
      <c r="H22" s="120"/>
      <c r="I22" s="120">
        <f t="shared" si="1"/>
        <v>22474996</v>
      </c>
    </row>
    <row r="23" spans="1:9" ht="14.25" customHeight="1" x14ac:dyDescent="0.15">
      <c r="A23" s="117"/>
      <c r="B23" s="118"/>
      <c r="C23" s="210"/>
      <c r="D23" s="210"/>
      <c r="E23" s="207" t="s">
        <v>199</v>
      </c>
      <c r="F23" s="123">
        <v>2564559</v>
      </c>
      <c r="G23" s="119"/>
      <c r="H23" s="120"/>
      <c r="I23" s="120">
        <f t="shared" si="1"/>
        <v>2564559</v>
      </c>
    </row>
    <row r="24" spans="1:9" ht="14.25" customHeight="1" x14ac:dyDescent="0.15">
      <c r="A24" s="117"/>
      <c r="B24" s="118"/>
      <c r="C24" s="210"/>
      <c r="D24" s="210"/>
      <c r="E24" s="207" t="s">
        <v>200</v>
      </c>
      <c r="F24" s="123">
        <v>1593977</v>
      </c>
      <c r="G24" s="119"/>
      <c r="H24" s="120"/>
      <c r="I24" s="120">
        <f t="shared" si="1"/>
        <v>1593977</v>
      </c>
    </row>
    <row r="25" spans="1:9" ht="14.25" customHeight="1" x14ac:dyDescent="0.15">
      <c r="A25" s="117"/>
      <c r="B25" s="118"/>
      <c r="C25" s="210"/>
      <c r="D25" s="210"/>
      <c r="E25" s="207" t="s">
        <v>201</v>
      </c>
      <c r="F25" s="123">
        <v>5049000</v>
      </c>
      <c r="G25" s="119"/>
      <c r="H25" s="120"/>
      <c r="I25" s="120">
        <f t="shared" si="1"/>
        <v>5049000</v>
      </c>
    </row>
    <row r="26" spans="1:9" ht="14.25" customHeight="1" x14ac:dyDescent="0.15">
      <c r="A26" s="117"/>
      <c r="B26" s="118"/>
      <c r="C26" s="210"/>
      <c r="D26" s="210"/>
      <c r="E26" s="207" t="s">
        <v>202</v>
      </c>
      <c r="F26" s="123">
        <v>4840000</v>
      </c>
      <c r="G26" s="119"/>
      <c r="H26" s="120"/>
      <c r="I26" s="120">
        <f t="shared" si="1"/>
        <v>4840000</v>
      </c>
    </row>
    <row r="27" spans="1:9" ht="14.25" customHeight="1" x14ac:dyDescent="0.15">
      <c r="A27" s="117"/>
      <c r="B27" s="118"/>
      <c r="C27" s="210"/>
      <c r="D27" s="210"/>
      <c r="E27" s="207" t="s">
        <v>203</v>
      </c>
      <c r="F27" s="123">
        <v>4290000</v>
      </c>
      <c r="G27" s="119"/>
      <c r="H27" s="120"/>
      <c r="I27" s="120">
        <f t="shared" si="1"/>
        <v>4290000</v>
      </c>
    </row>
    <row r="28" spans="1:9" ht="14.25" customHeight="1" x14ac:dyDescent="0.15">
      <c r="A28" s="117"/>
      <c r="B28" s="118"/>
      <c r="C28" s="210"/>
      <c r="D28" s="210"/>
      <c r="E28" s="207" t="s">
        <v>204</v>
      </c>
      <c r="F28" s="123">
        <v>1147080</v>
      </c>
      <c r="G28" s="119"/>
      <c r="H28" s="120"/>
      <c r="I28" s="120">
        <f t="shared" si="1"/>
        <v>1147080</v>
      </c>
    </row>
    <row r="29" spans="1:9" ht="14.25" customHeight="1" x14ac:dyDescent="0.15">
      <c r="A29" s="117"/>
      <c r="B29" s="118"/>
      <c r="C29" s="210"/>
      <c r="D29" s="210"/>
      <c r="E29" s="207" t="s">
        <v>205</v>
      </c>
      <c r="F29" s="123">
        <v>1147080</v>
      </c>
      <c r="G29" s="119"/>
      <c r="H29" s="120"/>
      <c r="I29" s="120">
        <f t="shared" si="1"/>
        <v>1147080</v>
      </c>
    </row>
    <row r="30" spans="1:9" ht="14.25" customHeight="1" x14ac:dyDescent="0.15">
      <c r="A30" s="117"/>
      <c r="B30" s="118"/>
      <c r="C30" s="210"/>
      <c r="D30" s="210"/>
      <c r="E30" s="207" t="s">
        <v>206</v>
      </c>
      <c r="F30" s="123">
        <v>641000</v>
      </c>
      <c r="G30" s="119"/>
      <c r="H30" s="120"/>
      <c r="I30" s="120">
        <f t="shared" si="1"/>
        <v>641000</v>
      </c>
    </row>
    <row r="31" spans="1:9" ht="14.25" customHeight="1" x14ac:dyDescent="0.15">
      <c r="A31" s="117"/>
      <c r="B31" s="235"/>
      <c r="C31" s="234"/>
      <c r="D31" s="234"/>
      <c r="E31" s="207" t="s">
        <v>207</v>
      </c>
      <c r="F31" s="123">
        <v>1202300</v>
      </c>
      <c r="G31" s="119"/>
      <c r="H31" s="120"/>
      <c r="I31" s="120">
        <f t="shared" si="1"/>
        <v>1202300</v>
      </c>
    </row>
    <row r="32" spans="1:9" ht="14.25" customHeight="1" x14ac:dyDescent="0.15">
      <c r="A32" s="125"/>
      <c r="B32" s="126"/>
      <c r="C32" s="236"/>
      <c r="D32" s="353" t="s">
        <v>88</v>
      </c>
      <c r="E32" s="328"/>
      <c r="F32" s="120">
        <f>SUM(F33:F34)</f>
        <v>3262000</v>
      </c>
      <c r="G32" s="119"/>
      <c r="H32" s="120"/>
      <c r="I32" s="120">
        <f t="shared" ref="I32:I40" si="3">SUM(F32:H32)</f>
        <v>3262000</v>
      </c>
    </row>
    <row r="33" spans="1:9" ht="14.25" customHeight="1" x14ac:dyDescent="0.15">
      <c r="A33" s="117"/>
      <c r="B33" s="118"/>
      <c r="C33" s="130"/>
      <c r="E33" s="167" t="s">
        <v>208</v>
      </c>
      <c r="F33" s="123">
        <v>540000</v>
      </c>
      <c r="G33" s="119"/>
      <c r="H33" s="120"/>
      <c r="I33" s="119">
        <f t="shared" si="3"/>
        <v>540000</v>
      </c>
    </row>
    <row r="34" spans="1:9" ht="14.25" customHeight="1" x14ac:dyDescent="0.15">
      <c r="A34" s="131"/>
      <c r="B34" s="132"/>
      <c r="C34" s="130"/>
      <c r="D34" s="130"/>
      <c r="E34" s="207" t="s">
        <v>209</v>
      </c>
      <c r="F34" s="123">
        <v>2722000</v>
      </c>
      <c r="G34" s="123"/>
      <c r="H34" s="123"/>
      <c r="I34" s="124">
        <f t="shared" si="3"/>
        <v>2722000</v>
      </c>
    </row>
    <row r="35" spans="1:9" ht="14.25" customHeight="1" x14ac:dyDescent="0.15">
      <c r="A35" s="131"/>
      <c r="B35" s="132"/>
      <c r="C35" s="128"/>
      <c r="D35" s="351" t="s">
        <v>182</v>
      </c>
      <c r="E35" s="352"/>
      <c r="F35" s="123">
        <f>SUM(F36:F37)</f>
        <v>894910</v>
      </c>
      <c r="G35" s="123">
        <f>G36</f>
        <v>120000</v>
      </c>
      <c r="H35" s="123"/>
      <c r="I35" s="124">
        <f t="shared" si="3"/>
        <v>1014910</v>
      </c>
    </row>
    <row r="36" spans="1:9" ht="14.25" customHeight="1" x14ac:dyDescent="0.15">
      <c r="A36" s="131"/>
      <c r="B36" s="132"/>
      <c r="C36" s="128"/>
      <c r="D36" s="128"/>
      <c r="E36" s="129" t="s">
        <v>182</v>
      </c>
      <c r="F36" s="123">
        <v>123200</v>
      </c>
      <c r="G36" s="123">
        <v>120000</v>
      </c>
      <c r="H36" s="123"/>
      <c r="I36" s="124">
        <f t="shared" si="3"/>
        <v>243200</v>
      </c>
    </row>
    <row r="37" spans="1:9" ht="14.25" customHeight="1" x14ac:dyDescent="0.15">
      <c r="A37" s="131"/>
      <c r="B37" s="132"/>
      <c r="C37" s="128"/>
      <c r="D37" s="128"/>
      <c r="E37" s="129" t="s">
        <v>221</v>
      </c>
      <c r="F37" s="123">
        <v>771710</v>
      </c>
      <c r="G37" s="123"/>
      <c r="H37" s="123"/>
      <c r="I37" s="124">
        <f t="shared" si="3"/>
        <v>771710</v>
      </c>
    </row>
    <row r="38" spans="1:9" ht="14.25" customHeight="1" x14ac:dyDescent="0.15">
      <c r="A38" s="131"/>
      <c r="B38" s="132"/>
      <c r="C38" s="164"/>
      <c r="D38" s="327" t="s">
        <v>89</v>
      </c>
      <c r="E38" s="328"/>
      <c r="F38" s="123">
        <f>SUM(F39:F40)</f>
        <v>65111</v>
      </c>
      <c r="G38" s="123">
        <f>SUM(G39:G40)</f>
        <v>47045</v>
      </c>
      <c r="H38" s="123"/>
      <c r="I38" s="124">
        <f t="shared" si="3"/>
        <v>112156</v>
      </c>
    </row>
    <row r="39" spans="1:9" ht="14.25" customHeight="1" x14ac:dyDescent="0.15">
      <c r="A39" s="117"/>
      <c r="B39" s="118"/>
      <c r="C39" s="121"/>
      <c r="D39" s="164"/>
      <c r="E39" s="167" t="s">
        <v>90</v>
      </c>
      <c r="F39" s="120">
        <v>111</v>
      </c>
      <c r="G39" s="120">
        <v>15</v>
      </c>
      <c r="H39" s="120"/>
      <c r="I39" s="119">
        <f t="shared" si="3"/>
        <v>126</v>
      </c>
    </row>
    <row r="40" spans="1:9" ht="14.25" customHeight="1" x14ac:dyDescent="0.15">
      <c r="A40" s="133"/>
      <c r="B40" s="134"/>
      <c r="C40" s="135"/>
      <c r="D40" s="170"/>
      <c r="E40" s="171" t="s">
        <v>89</v>
      </c>
      <c r="F40" s="136">
        <v>65000</v>
      </c>
      <c r="G40" s="138">
        <v>47030</v>
      </c>
      <c r="H40" s="138"/>
      <c r="I40" s="119">
        <f t="shared" si="3"/>
        <v>112030</v>
      </c>
    </row>
    <row r="41" spans="1:9" ht="14.25" customHeight="1" x14ac:dyDescent="0.15">
      <c r="A41" s="316" t="s">
        <v>108</v>
      </c>
      <c r="B41" s="317"/>
      <c r="C41" s="317"/>
      <c r="D41" s="317"/>
      <c r="E41" s="318"/>
      <c r="F41" s="139">
        <f>F10+F13+F32+F35+F38</f>
        <v>38216817</v>
      </c>
      <c r="G41" s="139">
        <f>G10+G13+G32+G35+G38</f>
        <v>2005045</v>
      </c>
      <c r="H41" s="140">
        <f>H10+H13+H32+H35+H38</f>
        <v>0</v>
      </c>
      <c r="I41" s="140">
        <f>I10+I13+I32+I35+I38</f>
        <v>40221862</v>
      </c>
    </row>
    <row r="42" spans="1:9" ht="14.25" customHeight="1" x14ac:dyDescent="0.15">
      <c r="A42" s="131"/>
      <c r="B42" s="172"/>
      <c r="C42" s="354" t="s">
        <v>91</v>
      </c>
      <c r="D42" s="354"/>
      <c r="E42" s="355"/>
      <c r="F42" s="141"/>
      <c r="G42" s="142"/>
      <c r="H42" s="143"/>
      <c r="I42" s="142"/>
    </row>
    <row r="43" spans="1:9" ht="14.25" customHeight="1" x14ac:dyDescent="0.15">
      <c r="A43" s="125"/>
      <c r="B43" s="118"/>
      <c r="C43" s="164"/>
      <c r="D43" s="164" t="s">
        <v>92</v>
      </c>
      <c r="E43" s="167"/>
      <c r="F43" s="143">
        <f>SUM(F44:F59)</f>
        <v>37545888</v>
      </c>
      <c r="G43" s="142"/>
      <c r="H43" s="142"/>
      <c r="I43" s="142">
        <f t="shared" ref="I43:I56" si="4">SUM(F43:H43)</f>
        <v>37545888</v>
      </c>
    </row>
    <row r="44" spans="1:9" ht="14.25" customHeight="1" x14ac:dyDescent="0.15">
      <c r="A44" s="117"/>
      <c r="B44" s="118"/>
      <c r="C44" s="168"/>
      <c r="D44" s="168"/>
      <c r="E44" s="122" t="s">
        <v>93</v>
      </c>
      <c r="F44" s="143">
        <v>2147550</v>
      </c>
      <c r="G44" s="142"/>
      <c r="H44" s="143"/>
      <c r="I44" s="142">
        <f t="shared" si="4"/>
        <v>2147550</v>
      </c>
    </row>
    <row r="45" spans="1:9" ht="14.25" customHeight="1" x14ac:dyDescent="0.15">
      <c r="A45" s="117"/>
      <c r="B45" s="118"/>
      <c r="C45" s="168"/>
      <c r="D45" s="168"/>
      <c r="E45" s="169" t="s">
        <v>94</v>
      </c>
      <c r="F45" s="143">
        <v>3546932</v>
      </c>
      <c r="G45" s="116"/>
      <c r="H45" s="115"/>
      <c r="I45" s="116">
        <f t="shared" si="4"/>
        <v>3546932</v>
      </c>
    </row>
    <row r="46" spans="1:9" ht="14.25" customHeight="1" x14ac:dyDescent="0.15">
      <c r="A46" s="117"/>
      <c r="B46" s="118"/>
      <c r="C46" s="164"/>
      <c r="D46" s="164"/>
      <c r="E46" s="167" t="s">
        <v>184</v>
      </c>
      <c r="F46" s="123">
        <v>15073162</v>
      </c>
      <c r="G46" s="142"/>
      <c r="H46" s="143"/>
      <c r="I46" s="143">
        <f t="shared" si="4"/>
        <v>15073162</v>
      </c>
    </row>
    <row r="47" spans="1:9" ht="14.25" customHeight="1" x14ac:dyDescent="0.15">
      <c r="A47" s="117"/>
      <c r="B47" s="118"/>
      <c r="C47" s="164"/>
      <c r="D47" s="164"/>
      <c r="E47" s="167" t="s">
        <v>95</v>
      </c>
      <c r="F47" s="123">
        <v>953245</v>
      </c>
      <c r="G47" s="116"/>
      <c r="H47" s="115"/>
      <c r="I47" s="115">
        <f t="shared" si="4"/>
        <v>953245</v>
      </c>
    </row>
    <row r="48" spans="1:9" ht="14.25" customHeight="1" x14ac:dyDescent="0.15">
      <c r="A48" s="117"/>
      <c r="B48" s="118"/>
      <c r="C48" s="164" t="s">
        <v>96</v>
      </c>
      <c r="D48" s="164"/>
      <c r="E48" s="167" t="s">
        <v>97</v>
      </c>
      <c r="F48" s="123">
        <v>1963090</v>
      </c>
      <c r="G48" s="116"/>
      <c r="H48" s="115"/>
      <c r="I48" s="115">
        <f t="shared" si="4"/>
        <v>1963090</v>
      </c>
    </row>
    <row r="49" spans="1:9" ht="14.25" customHeight="1" x14ac:dyDescent="0.15">
      <c r="A49" s="117"/>
      <c r="B49" s="118"/>
      <c r="C49" s="168"/>
      <c r="D49" s="168"/>
      <c r="E49" s="169" t="s">
        <v>98</v>
      </c>
      <c r="F49" s="123">
        <v>639847</v>
      </c>
      <c r="G49" s="116"/>
      <c r="H49" s="115"/>
      <c r="I49" s="115">
        <f t="shared" si="4"/>
        <v>639847</v>
      </c>
    </row>
    <row r="50" spans="1:9" ht="14.25" customHeight="1" x14ac:dyDescent="0.15">
      <c r="A50" s="117"/>
      <c r="B50" s="118"/>
      <c r="C50" s="130"/>
      <c r="D50" s="130"/>
      <c r="E50" s="163" t="s">
        <v>100</v>
      </c>
      <c r="F50" s="123">
        <v>0</v>
      </c>
      <c r="G50" s="116"/>
      <c r="H50" s="115"/>
      <c r="I50" s="115">
        <f t="shared" si="4"/>
        <v>0</v>
      </c>
    </row>
    <row r="51" spans="1:9" ht="14.25" customHeight="1" x14ac:dyDescent="0.15">
      <c r="A51" s="117"/>
      <c r="B51" s="235"/>
      <c r="C51" s="130"/>
      <c r="D51" s="130"/>
      <c r="E51" s="163" t="s">
        <v>211</v>
      </c>
      <c r="F51" s="123">
        <v>1575959</v>
      </c>
      <c r="G51" s="116"/>
      <c r="H51" s="115"/>
      <c r="I51" s="115">
        <f t="shared" si="4"/>
        <v>1575959</v>
      </c>
    </row>
    <row r="52" spans="1:9" ht="14.25" customHeight="1" x14ac:dyDescent="0.15">
      <c r="A52" s="125"/>
      <c r="B52" s="126"/>
      <c r="C52" s="236"/>
      <c r="D52" s="236"/>
      <c r="E52" s="169" t="s">
        <v>101</v>
      </c>
      <c r="F52" s="123">
        <v>615930</v>
      </c>
      <c r="G52" s="116"/>
      <c r="H52" s="115"/>
      <c r="I52" s="115">
        <f t="shared" si="4"/>
        <v>615930</v>
      </c>
    </row>
    <row r="53" spans="1:9" ht="14.25" customHeight="1" x14ac:dyDescent="0.15">
      <c r="A53" s="117"/>
      <c r="B53" s="118"/>
      <c r="C53" s="164"/>
      <c r="D53" s="164"/>
      <c r="E53" s="167" t="s">
        <v>102</v>
      </c>
      <c r="F53" s="123">
        <v>739336</v>
      </c>
      <c r="G53" s="116"/>
      <c r="H53" s="115"/>
      <c r="I53" s="115">
        <f t="shared" si="4"/>
        <v>739336</v>
      </c>
    </row>
    <row r="54" spans="1:9" ht="14.25" customHeight="1" x14ac:dyDescent="0.15">
      <c r="A54" s="117"/>
      <c r="B54" s="118"/>
      <c r="C54" s="164"/>
      <c r="D54" s="164"/>
      <c r="E54" s="167" t="s">
        <v>103</v>
      </c>
      <c r="F54" s="123">
        <v>29160</v>
      </c>
      <c r="G54" s="116"/>
      <c r="H54" s="115"/>
      <c r="I54" s="115">
        <f t="shared" si="4"/>
        <v>29160</v>
      </c>
    </row>
    <row r="55" spans="1:9" ht="14.25" customHeight="1" x14ac:dyDescent="0.15">
      <c r="A55" s="117"/>
      <c r="B55" s="118"/>
      <c r="C55" s="168"/>
      <c r="D55" s="168"/>
      <c r="E55" s="169" t="s">
        <v>104</v>
      </c>
      <c r="F55" s="123">
        <v>3366150</v>
      </c>
      <c r="G55" s="116"/>
      <c r="H55" s="115"/>
      <c r="I55" s="115">
        <f t="shared" si="4"/>
        <v>3366150</v>
      </c>
    </row>
    <row r="56" spans="1:9" ht="14.25" customHeight="1" x14ac:dyDescent="0.15">
      <c r="A56" s="117"/>
      <c r="B56" s="118"/>
      <c r="C56" s="164"/>
      <c r="D56" s="164"/>
      <c r="E56" s="167" t="s">
        <v>105</v>
      </c>
      <c r="F56" s="123">
        <v>3747727</v>
      </c>
      <c r="G56" s="116"/>
      <c r="H56" s="115"/>
      <c r="I56" s="115">
        <f t="shared" si="4"/>
        <v>3747727</v>
      </c>
    </row>
    <row r="57" spans="1:9" ht="14.25" customHeight="1" x14ac:dyDescent="0.15">
      <c r="A57" s="125"/>
      <c r="B57" s="126"/>
      <c r="C57" s="210"/>
      <c r="D57" s="210"/>
      <c r="E57" s="211" t="s">
        <v>185</v>
      </c>
      <c r="F57" s="123">
        <v>1540500</v>
      </c>
      <c r="G57" s="116"/>
      <c r="H57" s="115"/>
      <c r="I57" s="115">
        <f t="shared" ref="I57:I58" si="5">SUM(F57:H57)</f>
        <v>1540500</v>
      </c>
    </row>
    <row r="58" spans="1:9" ht="14.25" customHeight="1" x14ac:dyDescent="0.15">
      <c r="A58" s="117"/>
      <c r="B58" s="118"/>
      <c r="C58" s="164"/>
      <c r="D58" s="168"/>
      <c r="E58" s="169" t="s">
        <v>186</v>
      </c>
      <c r="F58" s="143">
        <v>480000</v>
      </c>
      <c r="G58" s="116"/>
      <c r="H58" s="115"/>
      <c r="I58" s="115">
        <f t="shared" si="5"/>
        <v>480000</v>
      </c>
    </row>
    <row r="59" spans="1:9" ht="14.25" customHeight="1" x14ac:dyDescent="0.15">
      <c r="A59" s="144"/>
      <c r="B59" s="145"/>
      <c r="C59" s="170"/>
      <c r="D59" s="170"/>
      <c r="E59" s="171" t="s">
        <v>107</v>
      </c>
      <c r="F59" s="152">
        <v>1127300</v>
      </c>
      <c r="G59" s="147"/>
      <c r="H59" s="146"/>
      <c r="I59" s="146">
        <f>SUM(F59:H59)</f>
        <v>1127300</v>
      </c>
    </row>
    <row r="60" spans="1:9" ht="9" customHeight="1" x14ac:dyDescent="0.15">
      <c r="A60" s="148"/>
      <c r="B60" s="148"/>
      <c r="C60" s="127"/>
      <c r="D60" s="127"/>
      <c r="E60" s="127"/>
      <c r="F60" s="148"/>
      <c r="G60" s="148"/>
      <c r="H60" s="148"/>
      <c r="I60" s="148"/>
    </row>
    <row r="61" spans="1:9" ht="12" customHeight="1" x14ac:dyDescent="0.15">
      <c r="A61" s="148"/>
      <c r="B61" s="148"/>
      <c r="C61" s="204"/>
      <c r="D61" s="204"/>
      <c r="E61" s="204"/>
      <c r="F61" s="148"/>
      <c r="G61" s="148"/>
      <c r="H61" s="148"/>
      <c r="I61" s="148"/>
    </row>
    <row r="62" spans="1:9" ht="10.5" customHeight="1" x14ac:dyDescent="0.15">
      <c r="A62" s="339" t="s">
        <v>44</v>
      </c>
      <c r="B62" s="340"/>
      <c r="C62" s="340"/>
      <c r="D62" s="340"/>
      <c r="E62" s="341"/>
      <c r="F62" s="337" t="s">
        <v>75</v>
      </c>
      <c r="G62" s="335" t="s">
        <v>76</v>
      </c>
      <c r="H62" s="345" t="s">
        <v>80</v>
      </c>
      <c r="I62" s="335" t="s">
        <v>46</v>
      </c>
    </row>
    <row r="63" spans="1:9" ht="10.5" customHeight="1" x14ac:dyDescent="0.15">
      <c r="A63" s="342"/>
      <c r="B63" s="343"/>
      <c r="C63" s="343"/>
      <c r="D63" s="343"/>
      <c r="E63" s="344"/>
      <c r="F63" s="338"/>
      <c r="G63" s="336"/>
      <c r="H63" s="346"/>
      <c r="I63" s="336"/>
    </row>
    <row r="64" spans="1:9" ht="15" customHeight="1" x14ac:dyDescent="0.15">
      <c r="A64" s="149"/>
      <c r="B64" s="150"/>
      <c r="C64" s="173"/>
      <c r="D64" s="347" t="s">
        <v>110</v>
      </c>
      <c r="E64" s="348"/>
      <c r="F64" s="120"/>
      <c r="G64" s="116">
        <f>SUM(G65:G82)</f>
        <v>1978387</v>
      </c>
      <c r="H64" s="116"/>
      <c r="I64" s="115">
        <f>SUM(G64:H64)</f>
        <v>1978387</v>
      </c>
    </row>
    <row r="65" spans="1:9" ht="15" customHeight="1" x14ac:dyDescent="0.15">
      <c r="A65" s="117"/>
      <c r="B65" s="118"/>
      <c r="C65" s="164"/>
      <c r="D65" s="164"/>
      <c r="E65" s="167" t="s">
        <v>93</v>
      </c>
      <c r="F65" s="123"/>
      <c r="G65" s="142">
        <v>238617</v>
      </c>
      <c r="H65" s="143"/>
      <c r="I65" s="143">
        <f t="shared" ref="I65:I82" si="6">SUM(G65:H65)</f>
        <v>238617</v>
      </c>
    </row>
    <row r="66" spans="1:9" ht="15" customHeight="1" x14ac:dyDescent="0.15">
      <c r="A66" s="117"/>
      <c r="B66" s="118"/>
      <c r="C66" s="164"/>
      <c r="D66" s="164"/>
      <c r="E66" s="167" t="s">
        <v>94</v>
      </c>
      <c r="F66" s="120"/>
      <c r="G66" s="116">
        <v>318981</v>
      </c>
      <c r="H66" s="115"/>
      <c r="I66" s="115">
        <f t="shared" si="6"/>
        <v>318981</v>
      </c>
    </row>
    <row r="67" spans="1:9" ht="15" customHeight="1" x14ac:dyDescent="0.15">
      <c r="A67" s="117"/>
      <c r="B67" s="118"/>
      <c r="C67" s="210"/>
      <c r="D67" s="210"/>
      <c r="E67" s="211" t="s">
        <v>184</v>
      </c>
      <c r="F67" s="120"/>
      <c r="G67" s="116">
        <v>196758</v>
      </c>
      <c r="H67" s="115"/>
      <c r="I67" s="115">
        <f t="shared" si="6"/>
        <v>196758</v>
      </c>
    </row>
    <row r="68" spans="1:9" ht="15" customHeight="1" x14ac:dyDescent="0.15">
      <c r="A68" s="131"/>
      <c r="B68" s="132"/>
      <c r="C68" s="212"/>
      <c r="D68" s="212"/>
      <c r="E68" s="213" t="s">
        <v>95</v>
      </c>
      <c r="F68" s="136"/>
      <c r="G68" s="151">
        <v>55309</v>
      </c>
      <c r="H68" s="112"/>
      <c r="I68" s="112">
        <f t="shared" si="6"/>
        <v>55309</v>
      </c>
    </row>
    <row r="69" spans="1:9" ht="15" customHeight="1" x14ac:dyDescent="0.15">
      <c r="A69" s="117"/>
      <c r="B69" s="118"/>
      <c r="C69" s="164"/>
      <c r="D69" s="164"/>
      <c r="E69" s="167" t="s">
        <v>111</v>
      </c>
      <c r="F69" s="120"/>
      <c r="G69" s="116">
        <v>46890</v>
      </c>
      <c r="H69" s="115"/>
      <c r="I69" s="115">
        <f t="shared" si="6"/>
        <v>46890</v>
      </c>
    </row>
    <row r="70" spans="1:9" ht="15" customHeight="1" x14ac:dyDescent="0.15">
      <c r="A70" s="117"/>
      <c r="B70" s="118"/>
      <c r="C70" s="164" t="s">
        <v>96</v>
      </c>
      <c r="D70" s="164"/>
      <c r="E70" s="167" t="s">
        <v>97</v>
      </c>
      <c r="F70" s="120"/>
      <c r="G70" s="119">
        <v>79990</v>
      </c>
      <c r="H70" s="115"/>
      <c r="I70" s="116">
        <f t="shared" si="6"/>
        <v>79990</v>
      </c>
    </row>
    <row r="71" spans="1:9" ht="15" customHeight="1" x14ac:dyDescent="0.15">
      <c r="A71" s="117"/>
      <c r="B71" s="118"/>
      <c r="C71" s="164"/>
      <c r="D71" s="164"/>
      <c r="E71" s="167" t="s">
        <v>98</v>
      </c>
      <c r="F71" s="120"/>
      <c r="G71" s="119">
        <v>60471</v>
      </c>
      <c r="H71" s="115"/>
      <c r="I71" s="115">
        <f t="shared" si="6"/>
        <v>60471</v>
      </c>
    </row>
    <row r="72" spans="1:9" ht="15" customHeight="1" x14ac:dyDescent="0.15">
      <c r="A72" s="117"/>
      <c r="B72" s="118"/>
      <c r="C72" s="164"/>
      <c r="D72" s="164"/>
      <c r="E72" s="167" t="s">
        <v>99</v>
      </c>
      <c r="F72" s="120"/>
      <c r="G72" s="116">
        <v>0</v>
      </c>
      <c r="H72" s="115"/>
      <c r="I72" s="115">
        <f t="shared" si="6"/>
        <v>0</v>
      </c>
    </row>
    <row r="73" spans="1:9" ht="15" customHeight="1" x14ac:dyDescent="0.15">
      <c r="A73" s="117"/>
      <c r="B73" s="118"/>
      <c r="C73" s="219"/>
      <c r="D73" s="219"/>
      <c r="E73" s="220" t="s">
        <v>218</v>
      </c>
      <c r="F73" s="120"/>
      <c r="G73" s="116">
        <v>99000</v>
      </c>
      <c r="H73" s="115"/>
      <c r="I73" s="115">
        <f t="shared" si="6"/>
        <v>99000</v>
      </c>
    </row>
    <row r="74" spans="1:9" ht="15" customHeight="1" x14ac:dyDescent="0.15">
      <c r="A74" s="117"/>
      <c r="B74" s="118"/>
      <c r="C74" s="164"/>
      <c r="D74" s="164"/>
      <c r="E74" s="167" t="s">
        <v>101</v>
      </c>
      <c r="F74" s="120"/>
      <c r="G74" s="116">
        <v>263019</v>
      </c>
      <c r="H74" s="115"/>
      <c r="I74" s="115">
        <f t="shared" si="6"/>
        <v>263019</v>
      </c>
    </row>
    <row r="75" spans="1:9" ht="15" customHeight="1" x14ac:dyDescent="0.15">
      <c r="A75" s="117"/>
      <c r="B75" s="118"/>
      <c r="C75" s="164"/>
      <c r="D75" s="164"/>
      <c r="E75" s="167" t="s">
        <v>102</v>
      </c>
      <c r="F75" s="120"/>
      <c r="G75" s="116">
        <v>55066</v>
      </c>
      <c r="H75" s="115"/>
      <c r="I75" s="115">
        <f t="shared" si="6"/>
        <v>55066</v>
      </c>
    </row>
    <row r="76" spans="1:9" ht="15" customHeight="1" x14ac:dyDescent="0.15">
      <c r="A76" s="117"/>
      <c r="B76" s="118"/>
      <c r="C76" s="164"/>
      <c r="D76" s="164"/>
      <c r="E76" s="167" t="s">
        <v>104</v>
      </c>
      <c r="F76" s="120"/>
      <c r="G76" s="116">
        <v>277736</v>
      </c>
      <c r="H76" s="115"/>
      <c r="I76" s="115">
        <f t="shared" si="6"/>
        <v>277736</v>
      </c>
    </row>
    <row r="77" spans="1:9" ht="15" customHeight="1" x14ac:dyDescent="0.15">
      <c r="A77" s="117"/>
      <c r="B77" s="118"/>
      <c r="C77" s="164"/>
      <c r="D77" s="164"/>
      <c r="E77" s="167" t="s">
        <v>105</v>
      </c>
      <c r="F77" s="120"/>
      <c r="G77" s="116">
        <v>46200</v>
      </c>
      <c r="H77" s="115"/>
      <c r="I77" s="115">
        <f t="shared" si="6"/>
        <v>46200</v>
      </c>
    </row>
    <row r="78" spans="1:9" ht="15" customHeight="1" x14ac:dyDescent="0.15">
      <c r="A78" s="117"/>
      <c r="B78" s="118"/>
      <c r="C78" s="121"/>
      <c r="D78" s="121"/>
      <c r="E78" s="122" t="s">
        <v>77</v>
      </c>
      <c r="F78" s="120"/>
      <c r="G78" s="119">
        <v>20000</v>
      </c>
      <c r="H78" s="115"/>
      <c r="I78" s="115">
        <f t="shared" si="6"/>
        <v>20000</v>
      </c>
    </row>
    <row r="79" spans="1:9" ht="15" customHeight="1" x14ac:dyDescent="0.15">
      <c r="A79" s="117"/>
      <c r="B79" s="118"/>
      <c r="C79" s="164"/>
      <c r="D79" s="164"/>
      <c r="E79" s="167" t="s">
        <v>106</v>
      </c>
      <c r="F79" s="120"/>
      <c r="G79" s="116">
        <v>113380</v>
      </c>
      <c r="H79" s="115"/>
      <c r="I79" s="115">
        <f t="shared" si="6"/>
        <v>113380</v>
      </c>
    </row>
    <row r="80" spans="1:9" ht="15" customHeight="1" x14ac:dyDescent="0.15">
      <c r="A80" s="117"/>
      <c r="B80" s="118"/>
      <c r="C80" s="164"/>
      <c r="D80" s="164"/>
      <c r="E80" s="167" t="s">
        <v>107</v>
      </c>
      <c r="F80" s="120"/>
      <c r="G80" s="116">
        <v>18700</v>
      </c>
      <c r="H80" s="115"/>
      <c r="I80" s="115">
        <f t="shared" si="6"/>
        <v>18700</v>
      </c>
    </row>
    <row r="81" spans="1:9" ht="15" customHeight="1" x14ac:dyDescent="0.15">
      <c r="A81" s="117"/>
      <c r="B81" s="118"/>
      <c r="C81" s="164"/>
      <c r="D81" s="164"/>
      <c r="E81" s="167" t="s">
        <v>112</v>
      </c>
      <c r="F81" s="120"/>
      <c r="G81" s="119">
        <v>49250</v>
      </c>
      <c r="H81" s="115"/>
      <c r="I81" s="115">
        <f t="shared" si="6"/>
        <v>49250</v>
      </c>
    </row>
    <row r="82" spans="1:9" ht="15" customHeight="1" x14ac:dyDescent="0.15">
      <c r="A82" s="144"/>
      <c r="B82" s="145"/>
      <c r="C82" s="170"/>
      <c r="D82" s="170"/>
      <c r="E82" s="171" t="s">
        <v>113</v>
      </c>
      <c r="F82" s="152"/>
      <c r="G82" s="147">
        <v>39020</v>
      </c>
      <c r="H82" s="146"/>
      <c r="I82" s="146">
        <f t="shared" si="6"/>
        <v>39020</v>
      </c>
    </row>
    <row r="83" spans="1:9" ht="18" customHeight="1" x14ac:dyDescent="0.15">
      <c r="A83" s="356" t="s">
        <v>109</v>
      </c>
      <c r="B83" s="357"/>
      <c r="C83" s="357"/>
      <c r="D83" s="357"/>
      <c r="E83" s="358"/>
      <c r="F83" s="153">
        <f>SUM(F43+F64)</f>
        <v>37545888</v>
      </c>
      <c r="G83" s="154">
        <f>SUM(G43+G64)</f>
        <v>1978387</v>
      </c>
      <c r="H83" s="154"/>
      <c r="I83" s="154">
        <f>SUM(I43+I64)</f>
        <v>39524275</v>
      </c>
    </row>
    <row r="84" spans="1:9" ht="18" customHeight="1" x14ac:dyDescent="0.15">
      <c r="A84" s="155"/>
      <c r="B84" s="349" t="s">
        <v>114</v>
      </c>
      <c r="C84" s="349"/>
      <c r="D84" s="349"/>
      <c r="E84" s="350"/>
      <c r="F84" s="153">
        <f>SUM(F41-F83)</f>
        <v>670929</v>
      </c>
      <c r="G84" s="154">
        <f>SUM(G41-G83)</f>
        <v>26658</v>
      </c>
      <c r="H84" s="153"/>
      <c r="I84" s="154">
        <f>SUM(I41-I83)</f>
        <v>697587</v>
      </c>
    </row>
    <row r="85" spans="1:9" ht="15" customHeight="1" x14ac:dyDescent="0.15">
      <c r="A85" s="125"/>
      <c r="B85" s="126"/>
      <c r="C85" s="359" t="s">
        <v>115</v>
      </c>
      <c r="D85" s="359"/>
      <c r="E85" s="360"/>
      <c r="F85" s="113"/>
      <c r="G85" s="113"/>
      <c r="H85" s="174"/>
      <c r="I85" s="174"/>
    </row>
    <row r="86" spans="1:9" ht="15" customHeight="1" x14ac:dyDescent="0.15">
      <c r="A86" s="117"/>
      <c r="B86" s="118"/>
      <c r="C86" s="351" t="s">
        <v>117</v>
      </c>
      <c r="D86" s="351"/>
      <c r="E86" s="352"/>
      <c r="F86" s="115"/>
      <c r="G86" s="116"/>
      <c r="H86" s="115"/>
      <c r="I86" s="115"/>
    </row>
    <row r="87" spans="1:9" ht="15" customHeight="1" x14ac:dyDescent="0.15">
      <c r="A87" s="125"/>
      <c r="B87" s="126"/>
      <c r="C87" s="319" t="s">
        <v>118</v>
      </c>
      <c r="D87" s="319"/>
      <c r="E87" s="320"/>
      <c r="F87" s="153"/>
      <c r="G87" s="154"/>
      <c r="H87" s="153"/>
      <c r="I87" s="153"/>
    </row>
    <row r="88" spans="1:9" ht="18" customHeight="1" x14ac:dyDescent="0.15">
      <c r="A88" s="155"/>
      <c r="B88" s="321" t="s">
        <v>116</v>
      </c>
      <c r="C88" s="321"/>
      <c r="D88" s="321"/>
      <c r="E88" s="322"/>
      <c r="F88" s="153">
        <f>SUM(F85:F87)</f>
        <v>0</v>
      </c>
      <c r="G88" s="154">
        <f>SUM(G85:G87)</f>
        <v>0</v>
      </c>
      <c r="H88" s="153"/>
      <c r="I88" s="153">
        <f>SUM(I85:I87)</f>
        <v>0</v>
      </c>
    </row>
    <row r="89" spans="1:9" ht="15" customHeight="1" x14ac:dyDescent="0.15">
      <c r="A89" s="180"/>
      <c r="B89" s="323" t="s">
        <v>150</v>
      </c>
      <c r="C89" s="323"/>
      <c r="D89" s="323"/>
      <c r="E89" s="324"/>
      <c r="F89" s="153">
        <f>SUM(F84)</f>
        <v>670929</v>
      </c>
      <c r="G89" s="154">
        <f>SUM(G84)</f>
        <v>26658</v>
      </c>
      <c r="H89" s="153"/>
      <c r="I89" s="154">
        <f>SUM(F89+G89)</f>
        <v>697587</v>
      </c>
    </row>
    <row r="90" spans="1:9" ht="15" customHeight="1" x14ac:dyDescent="0.15">
      <c r="A90" s="149"/>
      <c r="B90" s="314" t="s">
        <v>119</v>
      </c>
      <c r="C90" s="314"/>
      <c r="D90" s="314"/>
      <c r="E90" s="315"/>
      <c r="F90" s="156"/>
      <c r="G90" s="141"/>
      <c r="H90" s="156"/>
      <c r="I90" s="156"/>
    </row>
    <row r="91" spans="1:9" ht="15" customHeight="1" x14ac:dyDescent="0.15">
      <c r="A91" s="175"/>
      <c r="B91" s="176"/>
      <c r="C91" s="325" t="s">
        <v>120</v>
      </c>
      <c r="D91" s="325"/>
      <c r="E91" s="326"/>
      <c r="F91" s="177"/>
      <c r="G91" s="178"/>
      <c r="H91" s="177"/>
      <c r="I91" s="178"/>
    </row>
    <row r="92" spans="1:9" ht="15" customHeight="1" x14ac:dyDescent="0.15">
      <c r="A92" s="175"/>
      <c r="B92" s="208"/>
      <c r="C92" s="208"/>
      <c r="D92" s="208"/>
      <c r="E92" s="209" t="s">
        <v>187</v>
      </c>
      <c r="F92" s="177">
        <v>177625</v>
      </c>
      <c r="G92" s="178">
        <v>0</v>
      </c>
      <c r="H92" s="177"/>
      <c r="I92" s="177">
        <f>SUM(F92:H92)</f>
        <v>177625</v>
      </c>
    </row>
    <row r="93" spans="1:9" ht="15" customHeight="1" x14ac:dyDescent="0.15">
      <c r="A93" s="175"/>
      <c r="B93" s="208"/>
      <c r="C93" s="208"/>
      <c r="D93" s="208"/>
      <c r="E93" s="209" t="s">
        <v>188</v>
      </c>
      <c r="F93" s="177">
        <v>0</v>
      </c>
      <c r="G93" s="178">
        <v>0</v>
      </c>
      <c r="H93" s="177"/>
      <c r="I93" s="177">
        <f>SUM(F93:H93)</f>
        <v>0</v>
      </c>
    </row>
    <row r="94" spans="1:9" ht="15" customHeight="1" x14ac:dyDescent="0.15">
      <c r="A94" s="117"/>
      <c r="B94" s="121"/>
      <c r="C94" s="164"/>
      <c r="D94" s="164" t="s">
        <v>121</v>
      </c>
      <c r="E94" s="167"/>
      <c r="F94" s="115">
        <f>SUM(F92:F93)</f>
        <v>177625</v>
      </c>
      <c r="G94" s="116">
        <f t="shared" ref="G94:I94" si="7">SUM(G92:G93)</f>
        <v>0</v>
      </c>
      <c r="H94" s="115"/>
      <c r="I94" s="115">
        <f t="shared" si="7"/>
        <v>177625</v>
      </c>
    </row>
    <row r="95" spans="1:9" ht="15" customHeight="1" x14ac:dyDescent="0.15">
      <c r="A95" s="117"/>
      <c r="B95" s="164"/>
      <c r="C95" s="327" t="s">
        <v>122</v>
      </c>
      <c r="D95" s="327"/>
      <c r="E95" s="328"/>
      <c r="F95" s="115"/>
      <c r="G95" s="116"/>
      <c r="H95" s="115"/>
      <c r="I95" s="115"/>
    </row>
    <row r="96" spans="1:9" ht="15" customHeight="1" x14ac:dyDescent="0.15">
      <c r="A96" s="117"/>
      <c r="B96" s="210"/>
      <c r="C96" s="210"/>
      <c r="D96" s="210"/>
      <c r="E96" s="211" t="s">
        <v>189</v>
      </c>
      <c r="F96" s="115">
        <v>0</v>
      </c>
      <c r="G96" s="116">
        <v>0</v>
      </c>
      <c r="H96" s="115"/>
      <c r="I96" s="115">
        <f>SUM(F96:H96)</f>
        <v>0</v>
      </c>
    </row>
    <row r="97" spans="1:13" ht="15" customHeight="1" x14ac:dyDescent="0.15">
      <c r="A97" s="133"/>
      <c r="B97" s="181"/>
      <c r="C97" s="181"/>
      <c r="D97" s="333" t="s">
        <v>130</v>
      </c>
      <c r="E97" s="334"/>
      <c r="F97" s="153">
        <f>SUM(F96)</f>
        <v>0</v>
      </c>
      <c r="G97" s="154">
        <f t="shared" ref="G97:I97" si="8">SUM(G96)</f>
        <v>0</v>
      </c>
      <c r="H97" s="153"/>
      <c r="I97" s="153">
        <f t="shared" si="8"/>
        <v>0</v>
      </c>
    </row>
    <row r="98" spans="1:13" ht="18" customHeight="1" x14ac:dyDescent="0.15">
      <c r="A98" s="180"/>
      <c r="B98" s="317" t="s">
        <v>152</v>
      </c>
      <c r="C98" s="317"/>
      <c r="D98" s="317"/>
      <c r="E98" s="318"/>
      <c r="F98" s="138">
        <f>F94-F97</f>
        <v>177625</v>
      </c>
      <c r="G98" s="157">
        <f t="shared" ref="G98:I98" si="9">G94-G97</f>
        <v>0</v>
      </c>
      <c r="H98" s="158"/>
      <c r="I98" s="138">
        <f t="shared" si="9"/>
        <v>177625</v>
      </c>
    </row>
    <row r="99" spans="1:13" ht="18" customHeight="1" x14ac:dyDescent="0.15">
      <c r="A99" s="222"/>
      <c r="B99" s="317" t="s">
        <v>124</v>
      </c>
      <c r="C99" s="317"/>
      <c r="D99" s="317"/>
      <c r="E99" s="318"/>
      <c r="F99" s="158">
        <f>F89+F98</f>
        <v>848554</v>
      </c>
      <c r="G99" s="157">
        <f>G89+G98</f>
        <v>26658</v>
      </c>
      <c r="H99" s="158"/>
      <c r="I99" s="158">
        <f>I89+I98</f>
        <v>875212</v>
      </c>
    </row>
    <row r="100" spans="1:13" ht="18" customHeight="1" x14ac:dyDescent="0.15">
      <c r="A100" s="180"/>
      <c r="B100" s="329" t="s">
        <v>125</v>
      </c>
      <c r="C100" s="329"/>
      <c r="D100" s="329"/>
      <c r="E100" s="330"/>
      <c r="F100" s="158">
        <v>2445446</v>
      </c>
      <c r="G100" s="157">
        <v>1202062</v>
      </c>
      <c r="H100" s="158"/>
      <c r="I100" s="137">
        <f>SUM(F100+G100)</f>
        <v>3647508</v>
      </c>
    </row>
    <row r="101" spans="1:13" ht="18" customHeight="1" x14ac:dyDescent="0.15">
      <c r="A101" s="200"/>
      <c r="B101" s="331" t="s">
        <v>126</v>
      </c>
      <c r="C101" s="331"/>
      <c r="D101" s="331"/>
      <c r="E101" s="332"/>
      <c r="F101" s="203">
        <f>SUM(F99+F100)</f>
        <v>3294000</v>
      </c>
      <c r="G101" s="202">
        <f>SUM(G99+G100)</f>
        <v>1228720</v>
      </c>
      <c r="H101" s="201"/>
      <c r="I101" s="202">
        <f>SUM(F101+G101)</f>
        <v>4522720</v>
      </c>
    </row>
    <row r="102" spans="1:13" ht="18" customHeight="1" x14ac:dyDescent="0.15">
      <c r="A102" s="313" t="s">
        <v>41</v>
      </c>
      <c r="B102" s="314"/>
      <c r="C102" s="314"/>
      <c r="D102" s="314"/>
      <c r="E102" s="315"/>
      <c r="F102" s="182"/>
      <c r="G102" s="183"/>
      <c r="H102" s="182"/>
      <c r="I102" s="182"/>
    </row>
    <row r="103" spans="1:13" ht="15" customHeight="1" x14ac:dyDescent="0.15">
      <c r="A103" s="224"/>
      <c r="B103" s="379" t="s">
        <v>213</v>
      </c>
      <c r="C103" s="379"/>
      <c r="D103" s="379"/>
      <c r="E103" s="380"/>
      <c r="F103" s="201"/>
      <c r="G103" s="202"/>
      <c r="H103" s="201"/>
      <c r="I103" s="201"/>
    </row>
    <row r="104" spans="1:13" ht="15" customHeight="1" x14ac:dyDescent="0.15">
      <c r="A104" s="225"/>
      <c r="B104" s="221"/>
      <c r="C104" s="351" t="s">
        <v>212</v>
      </c>
      <c r="D104" s="351"/>
      <c r="E104" s="352"/>
      <c r="F104" s="120">
        <f>F105</f>
        <v>7165709</v>
      </c>
      <c r="G104" s="119">
        <f t="shared" ref="G104:I104" si="10">G105</f>
        <v>0</v>
      </c>
      <c r="H104" s="120"/>
      <c r="I104" s="120">
        <f t="shared" si="10"/>
        <v>7165709</v>
      </c>
    </row>
    <row r="105" spans="1:13" ht="15" customHeight="1" x14ac:dyDescent="0.15">
      <c r="A105" s="225"/>
      <c r="B105" s="221"/>
      <c r="C105" s="221"/>
      <c r="D105" s="351" t="s">
        <v>212</v>
      </c>
      <c r="E105" s="352"/>
      <c r="F105" s="120">
        <v>7165709</v>
      </c>
      <c r="G105" s="119"/>
      <c r="H105" s="120"/>
      <c r="I105" s="120">
        <f>SUM(F105:H105)</f>
        <v>7165709</v>
      </c>
    </row>
    <row r="106" spans="1:13" ht="15" customHeight="1" x14ac:dyDescent="0.15">
      <c r="A106" s="226"/>
      <c r="B106" s="381" t="s">
        <v>214</v>
      </c>
      <c r="C106" s="381"/>
      <c r="D106" s="381"/>
      <c r="E106" s="382"/>
      <c r="F106" s="123">
        <f>F104</f>
        <v>7165709</v>
      </c>
      <c r="G106" s="124">
        <f t="shared" ref="G106:I106" si="11">G104</f>
        <v>0</v>
      </c>
      <c r="H106" s="123"/>
      <c r="I106" s="123">
        <f t="shared" si="11"/>
        <v>7165709</v>
      </c>
    </row>
    <row r="107" spans="1:13" ht="15" customHeight="1" x14ac:dyDescent="0.15">
      <c r="A107" s="225"/>
      <c r="B107" s="377" t="s">
        <v>215</v>
      </c>
      <c r="C107" s="377"/>
      <c r="D107" s="377"/>
      <c r="E107" s="378"/>
      <c r="F107" s="120"/>
      <c r="G107" s="119"/>
      <c r="H107" s="120"/>
      <c r="I107" s="120"/>
    </row>
    <row r="108" spans="1:13" ht="15" customHeight="1" x14ac:dyDescent="0.15">
      <c r="A108" s="225"/>
      <c r="B108" s="221"/>
      <c r="C108" s="351" t="s">
        <v>216</v>
      </c>
      <c r="D108" s="351"/>
      <c r="E108" s="352"/>
      <c r="F108" s="120">
        <f>F109</f>
        <v>771710</v>
      </c>
      <c r="G108" s="119">
        <f t="shared" ref="G108:I108" si="12">G109</f>
        <v>0</v>
      </c>
      <c r="H108" s="120"/>
      <c r="I108" s="120">
        <f t="shared" si="12"/>
        <v>771710</v>
      </c>
    </row>
    <row r="109" spans="1:13" ht="15" customHeight="1" x14ac:dyDescent="0.15">
      <c r="A109" s="225"/>
      <c r="B109" s="221"/>
      <c r="C109" s="221"/>
      <c r="D109" s="351" t="s">
        <v>212</v>
      </c>
      <c r="E109" s="352"/>
      <c r="F109" s="120">
        <v>771710</v>
      </c>
      <c r="G109" s="119"/>
      <c r="H109" s="120"/>
      <c r="I109" s="120">
        <f>SUM(F109:H109)</f>
        <v>771710</v>
      </c>
    </row>
    <row r="110" spans="1:13" ht="15" customHeight="1" x14ac:dyDescent="0.15">
      <c r="A110" s="227"/>
      <c r="B110" s="319" t="s">
        <v>217</v>
      </c>
      <c r="C110" s="319"/>
      <c r="D110" s="319"/>
      <c r="E110" s="320"/>
      <c r="F110" s="136">
        <f>F108</f>
        <v>771710</v>
      </c>
      <c r="G110" s="223">
        <f t="shared" ref="G110:I110" si="13">G108</f>
        <v>0</v>
      </c>
      <c r="H110" s="136"/>
      <c r="I110" s="136">
        <f t="shared" si="13"/>
        <v>771710</v>
      </c>
    </row>
    <row r="111" spans="1:13" ht="18" customHeight="1" x14ac:dyDescent="0.15">
      <c r="A111" s="179"/>
      <c r="B111" s="323" t="s">
        <v>127</v>
      </c>
      <c r="C111" s="323"/>
      <c r="D111" s="323"/>
      <c r="E111" s="324"/>
      <c r="F111" s="158">
        <f>F106-F110</f>
        <v>6393999</v>
      </c>
      <c r="G111" s="157">
        <f t="shared" ref="G111:I111" si="14">G106-G110</f>
        <v>0</v>
      </c>
      <c r="H111" s="158"/>
      <c r="I111" s="158">
        <f t="shared" si="14"/>
        <v>6393999</v>
      </c>
      <c r="M111" s="160"/>
    </row>
    <row r="112" spans="1:13" ht="18" customHeight="1" x14ac:dyDescent="0.15">
      <c r="A112" s="179"/>
      <c r="B112" s="329" t="s">
        <v>128</v>
      </c>
      <c r="C112" s="329"/>
      <c r="D112" s="329"/>
      <c r="E112" s="330"/>
      <c r="F112" s="158">
        <v>0</v>
      </c>
      <c r="G112" s="157">
        <v>0</v>
      </c>
      <c r="H112" s="158"/>
      <c r="I112" s="158">
        <f>SUM(F112:H112)</f>
        <v>0</v>
      </c>
      <c r="M112" s="160"/>
    </row>
    <row r="113" spans="1:13" ht="18" customHeight="1" x14ac:dyDescent="0.15">
      <c r="A113" s="179"/>
      <c r="B113" s="329" t="s">
        <v>129</v>
      </c>
      <c r="C113" s="329"/>
      <c r="D113" s="329"/>
      <c r="E113" s="330"/>
      <c r="F113" s="158">
        <f>SUM(F111:F112)</f>
        <v>6393999</v>
      </c>
      <c r="G113" s="157">
        <f t="shared" ref="G113:I113" si="15">SUM(G111:G112)</f>
        <v>0</v>
      </c>
      <c r="H113" s="158"/>
      <c r="I113" s="158">
        <f t="shared" si="15"/>
        <v>6393999</v>
      </c>
      <c r="M113" s="160"/>
    </row>
    <row r="114" spans="1:13" ht="18" customHeight="1" x14ac:dyDescent="0.15">
      <c r="A114" s="316" t="s">
        <v>42</v>
      </c>
      <c r="B114" s="317"/>
      <c r="C114" s="317"/>
      <c r="D114" s="317"/>
      <c r="E114" s="318"/>
      <c r="F114" s="159">
        <f>F101+F113</f>
        <v>9687999</v>
      </c>
      <c r="G114" s="157">
        <f>G101+G113</f>
        <v>1228720</v>
      </c>
      <c r="H114" s="158"/>
      <c r="I114" s="157">
        <f>I101+I113</f>
        <v>10916719</v>
      </c>
      <c r="M114" s="160"/>
    </row>
    <row r="115" spans="1:13" ht="21" customHeight="1" x14ac:dyDescent="0.15">
      <c r="A115" s="148"/>
      <c r="B115" s="126"/>
      <c r="C115" s="312"/>
      <c r="D115" s="312"/>
      <c r="E115" s="312"/>
      <c r="F115" s="148"/>
      <c r="G115" s="148"/>
      <c r="H115" s="148"/>
      <c r="I115" s="148"/>
      <c r="M115" s="160"/>
    </row>
    <row r="116" spans="1:13" ht="21" customHeight="1" x14ac:dyDescent="0.15">
      <c r="A116" s="126"/>
      <c r="B116" s="126"/>
      <c r="C116" s="126"/>
      <c r="D116" s="126"/>
      <c r="E116" s="126"/>
      <c r="F116" s="126"/>
      <c r="G116" s="126"/>
      <c r="H116" s="126"/>
      <c r="I116" s="126"/>
    </row>
    <row r="117" spans="1:13" ht="21" customHeight="1" x14ac:dyDescent="0.15">
      <c r="A117" s="126"/>
    </row>
    <row r="118" spans="1:13" ht="21" customHeight="1" x14ac:dyDescent="0.15">
      <c r="A118" s="126"/>
    </row>
    <row r="119" spans="1:13" ht="21" customHeight="1" x14ac:dyDescent="0.15">
      <c r="A119" s="126"/>
    </row>
    <row r="120" spans="1:13" ht="21" customHeight="1" x14ac:dyDescent="0.15">
      <c r="A120" s="161"/>
    </row>
    <row r="121" spans="1:13" ht="21" customHeight="1" x14ac:dyDescent="0.15">
      <c r="A121" s="161"/>
    </row>
    <row r="122" spans="1:13" ht="21" customHeight="1" x14ac:dyDescent="0.15">
      <c r="A122" s="161"/>
    </row>
    <row r="123" spans="1:13" ht="21" customHeight="1" x14ac:dyDescent="0.15">
      <c r="A123" s="161"/>
    </row>
    <row r="124" spans="1:13" ht="21" customHeight="1" x14ac:dyDescent="0.15">
      <c r="A124" s="161"/>
    </row>
    <row r="125" spans="1:13" ht="21" customHeight="1" x14ac:dyDescent="0.15">
      <c r="A125" s="161"/>
    </row>
    <row r="126" spans="1:13" ht="21" customHeight="1" x14ac:dyDescent="0.15">
      <c r="A126" s="161"/>
    </row>
    <row r="127" spans="1:13" ht="21" customHeight="1" x14ac:dyDescent="0.15">
      <c r="A127" s="161"/>
    </row>
    <row r="128" spans="1:13" ht="21" customHeight="1" x14ac:dyDescent="0.15">
      <c r="A128" s="161"/>
    </row>
    <row r="129" spans="1:1" ht="21" customHeight="1" x14ac:dyDescent="0.15">
      <c r="A129" s="161"/>
    </row>
    <row r="130" spans="1:1" ht="21" customHeight="1" x14ac:dyDescent="0.15">
      <c r="A130" s="161"/>
    </row>
    <row r="131" spans="1:1" ht="21" customHeight="1" x14ac:dyDescent="0.15">
      <c r="A131" s="161"/>
    </row>
    <row r="132" spans="1:1" ht="21" customHeight="1" x14ac:dyDescent="0.15">
      <c r="A132" s="161"/>
    </row>
    <row r="133" spans="1:1" ht="21" customHeight="1" x14ac:dyDescent="0.15">
      <c r="A133" s="161"/>
    </row>
    <row r="134" spans="1:1" ht="21" customHeight="1" x14ac:dyDescent="0.15">
      <c r="A134" s="161"/>
    </row>
    <row r="135" spans="1:1" ht="18" customHeight="1" x14ac:dyDescent="0.15">
      <c r="A135" s="161"/>
    </row>
    <row r="136" spans="1:1" ht="18" customHeight="1" x14ac:dyDescent="0.15">
      <c r="A136" s="161"/>
    </row>
    <row r="137" spans="1:1" ht="18" customHeight="1" x14ac:dyDescent="0.15">
      <c r="A137" s="161"/>
    </row>
    <row r="138" spans="1:1" ht="18" customHeight="1" x14ac:dyDescent="0.15">
      <c r="A138" s="161"/>
    </row>
    <row r="139" spans="1:1" ht="18" customHeight="1" x14ac:dyDescent="0.15">
      <c r="A139" s="161"/>
    </row>
    <row r="140" spans="1:1" ht="18" customHeight="1" x14ac:dyDescent="0.15">
      <c r="A140" s="161"/>
    </row>
    <row r="141" spans="1:1" ht="18" customHeight="1" x14ac:dyDescent="0.15">
      <c r="A141" s="161"/>
    </row>
    <row r="142" spans="1:1" ht="18" customHeight="1" x14ac:dyDescent="0.15">
      <c r="A142" s="161"/>
    </row>
    <row r="143" spans="1:1" ht="18" customHeight="1" x14ac:dyDescent="0.15">
      <c r="A143" s="161"/>
    </row>
    <row r="144" spans="1:1" ht="18" customHeight="1" x14ac:dyDescent="0.15">
      <c r="A144" s="161"/>
    </row>
    <row r="145" spans="1:9" ht="18" customHeight="1" x14ac:dyDescent="0.15">
      <c r="A145" s="161"/>
    </row>
    <row r="146" spans="1:9" ht="18" customHeight="1" x14ac:dyDescent="0.15">
      <c r="A146" s="161"/>
    </row>
    <row r="147" spans="1:9" ht="18" customHeight="1" x14ac:dyDescent="0.15">
      <c r="A147" s="161"/>
    </row>
    <row r="148" spans="1:9" ht="18" customHeight="1" x14ac:dyDescent="0.15">
      <c r="A148" s="161"/>
    </row>
    <row r="149" spans="1:9" ht="18" customHeight="1" x14ac:dyDescent="0.15">
      <c r="A149" s="161"/>
    </row>
    <row r="150" spans="1:9" ht="18" customHeight="1" x14ac:dyDescent="0.15">
      <c r="A150" s="161"/>
    </row>
    <row r="151" spans="1:9" ht="18" customHeight="1" x14ac:dyDescent="0.15">
      <c r="A151" s="161"/>
    </row>
    <row r="152" spans="1:9" ht="18" customHeight="1" x14ac:dyDescent="0.15">
      <c r="A152" s="161"/>
      <c r="B152" s="161"/>
      <c r="C152" s="161"/>
      <c r="D152" s="161"/>
      <c r="E152" s="161"/>
      <c r="F152" s="161"/>
      <c r="G152" s="161"/>
      <c r="H152" s="161"/>
      <c r="I152" s="161"/>
    </row>
    <row r="153" spans="1:9" ht="18" customHeight="1" x14ac:dyDescent="0.15">
      <c r="A153" s="161"/>
      <c r="B153" s="161"/>
      <c r="C153" s="161"/>
      <c r="D153" s="161"/>
      <c r="E153" s="161"/>
      <c r="F153" s="161"/>
      <c r="G153" s="161"/>
      <c r="H153" s="161"/>
      <c r="I153" s="161"/>
    </row>
    <row r="154" spans="1:9" ht="18" customHeight="1" x14ac:dyDescent="0.15">
      <c r="A154" s="126"/>
      <c r="B154" s="126"/>
      <c r="C154" s="126"/>
      <c r="D154" s="126"/>
      <c r="E154" s="126"/>
      <c r="F154" s="126"/>
      <c r="G154" s="126"/>
      <c r="H154" s="126"/>
      <c r="I154" s="126"/>
    </row>
    <row r="155" spans="1:9" ht="18" customHeight="1" x14ac:dyDescent="0.15">
      <c r="A155" s="126"/>
      <c r="B155" s="126"/>
      <c r="C155" s="126"/>
      <c r="D155" s="126"/>
      <c r="E155" s="126"/>
      <c r="F155" s="126"/>
      <c r="G155" s="126"/>
      <c r="H155" s="126"/>
      <c r="I155" s="126"/>
    </row>
    <row r="156" spans="1:9" ht="18" customHeight="1" x14ac:dyDescent="0.15">
      <c r="A156" s="126"/>
      <c r="B156" s="126"/>
      <c r="C156" s="126"/>
      <c r="D156" s="126"/>
      <c r="E156" s="126"/>
      <c r="F156" s="126"/>
      <c r="G156" s="126"/>
      <c r="H156" s="126"/>
      <c r="I156" s="126"/>
    </row>
    <row r="157" spans="1:9" x14ac:dyDescent="0.15">
      <c r="A157" s="162"/>
      <c r="B157" s="162"/>
      <c r="C157" s="162"/>
      <c r="D157" s="162"/>
      <c r="E157" s="162"/>
      <c r="F157" s="162"/>
      <c r="G157" s="162"/>
      <c r="H157" s="162"/>
      <c r="I157" s="162"/>
    </row>
    <row r="158" spans="1:9" x14ac:dyDescent="0.15">
      <c r="A158" s="162"/>
      <c r="B158" s="162"/>
      <c r="C158" s="162"/>
      <c r="D158" s="162"/>
      <c r="E158" s="162"/>
      <c r="F158" s="162"/>
      <c r="G158" s="162"/>
      <c r="H158" s="162"/>
      <c r="I158" s="162"/>
    </row>
    <row r="159" spans="1:9" x14ac:dyDescent="0.15">
      <c r="A159" s="162"/>
      <c r="B159" s="162"/>
      <c r="C159" s="162"/>
      <c r="D159" s="162"/>
      <c r="E159" s="162"/>
      <c r="F159" s="162"/>
      <c r="G159" s="162"/>
      <c r="H159" s="162"/>
      <c r="I159" s="162"/>
    </row>
    <row r="160" spans="1:9" x14ac:dyDescent="0.15">
      <c r="A160" s="162"/>
      <c r="B160" s="162"/>
      <c r="C160" s="162"/>
      <c r="D160" s="162"/>
      <c r="E160" s="162"/>
      <c r="F160" s="162"/>
      <c r="G160" s="162"/>
      <c r="H160" s="162"/>
      <c r="I160" s="162"/>
    </row>
    <row r="161" spans="1:9" x14ac:dyDescent="0.15">
      <c r="A161" s="162"/>
      <c r="B161" s="162"/>
      <c r="C161" s="162"/>
      <c r="D161" s="162"/>
      <c r="E161" s="162"/>
      <c r="F161" s="162"/>
      <c r="G161" s="162"/>
      <c r="H161" s="162"/>
      <c r="I161" s="162"/>
    </row>
    <row r="162" spans="1:9" x14ac:dyDescent="0.15">
      <c r="A162" s="162"/>
      <c r="B162" s="162"/>
      <c r="C162" s="162"/>
      <c r="D162" s="162"/>
      <c r="E162" s="162"/>
      <c r="F162" s="162"/>
      <c r="G162" s="162"/>
      <c r="H162" s="162"/>
      <c r="I162" s="162"/>
    </row>
    <row r="163" spans="1:9" x14ac:dyDescent="0.15">
      <c r="A163" s="162"/>
      <c r="B163" s="162"/>
      <c r="C163" s="162"/>
      <c r="D163" s="162"/>
      <c r="E163" s="162"/>
      <c r="F163" s="162"/>
      <c r="G163" s="162"/>
      <c r="H163" s="162"/>
      <c r="I163" s="162"/>
    </row>
  </sheetData>
  <mergeCells count="53">
    <mergeCell ref="B107:E107"/>
    <mergeCell ref="C108:E108"/>
    <mergeCell ref="D109:E109"/>
    <mergeCell ref="B110:E110"/>
    <mergeCell ref="B103:E103"/>
    <mergeCell ref="C104:E104"/>
    <mergeCell ref="D105:E105"/>
    <mergeCell ref="B106:E106"/>
    <mergeCell ref="A7:E7"/>
    <mergeCell ref="B8:E8"/>
    <mergeCell ref="C9:E9"/>
    <mergeCell ref="A1:I1"/>
    <mergeCell ref="A2:I2"/>
    <mergeCell ref="H4:I4"/>
    <mergeCell ref="A5:E6"/>
    <mergeCell ref="G5:G6"/>
    <mergeCell ref="H5:H6"/>
    <mergeCell ref="I5:I6"/>
    <mergeCell ref="F5:F6"/>
    <mergeCell ref="D10:E10"/>
    <mergeCell ref="D64:E64"/>
    <mergeCell ref="B84:E84"/>
    <mergeCell ref="C86:E86"/>
    <mergeCell ref="A41:E41"/>
    <mergeCell ref="D38:E38"/>
    <mergeCell ref="D32:E32"/>
    <mergeCell ref="D13:E13"/>
    <mergeCell ref="D35:E35"/>
    <mergeCell ref="C42:E42"/>
    <mergeCell ref="A83:E83"/>
    <mergeCell ref="C85:E85"/>
    <mergeCell ref="D97:E97"/>
    <mergeCell ref="I62:I63"/>
    <mergeCell ref="F62:F63"/>
    <mergeCell ref="A62:E63"/>
    <mergeCell ref="G62:G63"/>
    <mergeCell ref="H62:H63"/>
    <mergeCell ref="C115:E115"/>
    <mergeCell ref="A102:E102"/>
    <mergeCell ref="A114:E114"/>
    <mergeCell ref="C87:E87"/>
    <mergeCell ref="B88:E88"/>
    <mergeCell ref="B90:E90"/>
    <mergeCell ref="B89:E89"/>
    <mergeCell ref="C91:E91"/>
    <mergeCell ref="C95:E95"/>
    <mergeCell ref="B111:E111"/>
    <mergeCell ref="B112:E112"/>
    <mergeCell ref="B113:E113"/>
    <mergeCell ref="B98:E98"/>
    <mergeCell ref="B99:E99"/>
    <mergeCell ref="B101:E101"/>
    <mergeCell ref="B100:E100"/>
  </mergeCells>
  <phoneticPr fontId="2"/>
  <printOptions horizontalCentered="1"/>
  <pageMargins left="0.78740157480314965" right="0.31496062992125984" top="0.55118110236220474" bottom="0.35433070866141736" header="0.31496062992125984" footer="0.31496062992125984"/>
  <pageSetup paperSize="9" firstPageNumber="5" orientation="portrait" useFirstPageNumber="1" r:id="rId1"/>
  <headerFooter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N29" activeCellId="1" sqref="I36 N29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7" sqref="N27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Sheet3</vt:lpstr>
      <vt:lpstr>総括表 </vt:lpstr>
      <vt:lpstr>内訳書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飯坂　紀年</dc:creator>
  <cp:lastModifiedBy>kobayashi</cp:lastModifiedBy>
  <cp:lastPrinted>2022-04-13T06:55:44Z</cp:lastPrinted>
  <dcterms:created xsi:type="dcterms:W3CDTF">2000-08-07T04:14:30Z</dcterms:created>
  <dcterms:modified xsi:type="dcterms:W3CDTF">2022-05-19T01:15:26Z</dcterms:modified>
</cp:coreProperties>
</file>