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経理（決算関係）\"/>
    </mc:Choice>
  </mc:AlternateContent>
  <xr:revisionPtr revIDLastSave="0" documentId="13_ncr:1_{673D5BBE-4211-4939-AAF2-012729B17CE0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予算（案）の概要" sheetId="7" state="hidden" r:id="rId1"/>
    <sheet name="Sheet3" sheetId="3" state="hidden" r:id="rId2"/>
    <sheet name="財産目録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8" l="1"/>
  <c r="E16" i="8"/>
  <c r="E27" i="8" l="1"/>
  <c r="E30" i="8" s="1"/>
  <c r="E22" i="8"/>
  <c r="E23" i="8" s="1"/>
  <c r="E32" i="8"/>
  <c r="E9" i="8"/>
  <c r="E10" i="8" s="1"/>
  <c r="E13" i="8" s="1"/>
  <c r="H3" i="3"/>
  <c r="H15" i="3"/>
  <c r="H23" i="3"/>
  <c r="H29" i="3"/>
  <c r="I3" i="3"/>
  <c r="J3" i="3" s="1"/>
  <c r="I15" i="3"/>
  <c r="I23" i="3"/>
  <c r="I29" i="3"/>
  <c r="I32" i="3" s="1"/>
  <c r="L3" i="3"/>
  <c r="L15" i="3"/>
  <c r="L29" i="3"/>
  <c r="L32" i="3" s="1"/>
  <c r="J31" i="3"/>
  <c r="M31" i="3"/>
  <c r="J30" i="3"/>
  <c r="M30" i="3"/>
  <c r="J28" i="3"/>
  <c r="M28" i="3"/>
  <c r="J27" i="3"/>
  <c r="M27" i="3"/>
  <c r="J26" i="3"/>
  <c r="M26" i="3"/>
  <c r="J25" i="3"/>
  <c r="M25" i="3"/>
  <c r="J24" i="3"/>
  <c r="M24" i="3"/>
  <c r="J23" i="3"/>
  <c r="M23" i="3"/>
  <c r="J22" i="3"/>
  <c r="M22" i="3"/>
  <c r="J21" i="3"/>
  <c r="M21" i="3"/>
  <c r="J20" i="3"/>
  <c r="M20" i="3"/>
  <c r="J19" i="3"/>
  <c r="M19" i="3"/>
  <c r="J18" i="3"/>
  <c r="M18" i="3"/>
  <c r="J17" i="3"/>
  <c r="M17" i="3"/>
  <c r="J16" i="3"/>
  <c r="M16" i="3"/>
  <c r="J14" i="3"/>
  <c r="M14" i="3"/>
  <c r="J13" i="3"/>
  <c r="M13" i="3"/>
  <c r="J12" i="3"/>
  <c r="M12" i="3"/>
  <c r="J11" i="3"/>
  <c r="M11" i="3"/>
  <c r="J10" i="3"/>
  <c r="M10" i="3"/>
  <c r="J9" i="3"/>
  <c r="M9" i="3"/>
  <c r="J8" i="3"/>
  <c r="M8" i="3"/>
  <c r="J7" i="3"/>
  <c r="M7" i="3"/>
  <c r="J6" i="3"/>
  <c r="M6" i="3"/>
  <c r="J5" i="3"/>
  <c r="M5" i="3"/>
  <c r="J4" i="3"/>
  <c r="M4" i="3"/>
  <c r="M3" i="3" l="1"/>
  <c r="J29" i="3"/>
  <c r="M29" i="3" s="1"/>
  <c r="H32" i="3"/>
  <c r="E24" i="8"/>
  <c r="J32" i="3"/>
  <c r="M32" i="3" s="1"/>
  <c r="J15" i="3"/>
  <c r="M15" i="3" s="1"/>
  <c r="E33" i="8"/>
  <c r="E34" i="8" l="1"/>
</calcChain>
</file>

<file path=xl/sharedStrings.xml><?xml version="1.0" encoding="utf-8"?>
<sst xmlns="http://schemas.openxmlformats.org/spreadsheetml/2006/main" count="100" uniqueCount="96">
  <si>
    <t>一般会計</t>
    <rPh sb="0" eb="2">
      <t>イッパン</t>
    </rPh>
    <rPh sb="2" eb="4">
      <t>カイケイ</t>
    </rPh>
    <phoneticPr fontId="2"/>
  </si>
  <si>
    <t>調査指導研修費</t>
    <rPh sb="0" eb="2">
      <t>チョウサ</t>
    </rPh>
    <rPh sb="2" eb="4">
      <t>シドウ</t>
    </rPh>
    <rPh sb="4" eb="7">
      <t>ケンシュウヒ</t>
    </rPh>
    <phoneticPr fontId="2"/>
  </si>
  <si>
    <t>各種防犯大会費</t>
    <rPh sb="0" eb="2">
      <t>カクシュ</t>
    </rPh>
    <rPh sb="2" eb="4">
      <t>ボウハン</t>
    </rPh>
    <rPh sb="4" eb="6">
      <t>タイカイ</t>
    </rPh>
    <rPh sb="6" eb="7">
      <t>ヒ</t>
    </rPh>
    <phoneticPr fontId="2"/>
  </si>
  <si>
    <t>防犯活動助成費</t>
    <rPh sb="0" eb="2">
      <t>ボウハン</t>
    </rPh>
    <rPh sb="2" eb="4">
      <t>カツドウ</t>
    </rPh>
    <rPh sb="4" eb="7">
      <t>ジョセイヒ</t>
    </rPh>
    <phoneticPr fontId="2"/>
  </si>
  <si>
    <t>全国防犯運動経費</t>
    <rPh sb="0" eb="2">
      <t>ゼンコク</t>
    </rPh>
    <rPh sb="2" eb="4">
      <t>ボウハン</t>
    </rPh>
    <rPh sb="4" eb="6">
      <t>ウンドウ</t>
    </rPh>
    <rPh sb="6" eb="8">
      <t>ケイヒ</t>
    </rPh>
    <phoneticPr fontId="2"/>
  </si>
  <si>
    <t>広　　 報　　 費</t>
    <rPh sb="0" eb="1">
      <t>ヒロ</t>
    </rPh>
    <rPh sb="4" eb="5">
      <t>ホウ</t>
    </rPh>
    <rPh sb="8" eb="9">
      <t>ヒ</t>
    </rPh>
    <phoneticPr fontId="2"/>
  </si>
  <si>
    <t>通 信 運 搬 費</t>
    <rPh sb="0" eb="1">
      <t>ツウ</t>
    </rPh>
    <rPh sb="2" eb="3">
      <t>シン</t>
    </rPh>
    <rPh sb="4" eb="5">
      <t>ウン</t>
    </rPh>
    <rPh sb="6" eb="7">
      <t>ハコ</t>
    </rPh>
    <rPh sb="8" eb="9">
      <t>ヒ</t>
    </rPh>
    <phoneticPr fontId="2"/>
  </si>
  <si>
    <t>調査資料作成費</t>
    <rPh sb="0" eb="2">
      <t>チョウサ</t>
    </rPh>
    <rPh sb="2" eb="4">
      <t>シリョウ</t>
    </rPh>
    <rPh sb="4" eb="6">
      <t>サクセイ</t>
    </rPh>
    <rPh sb="6" eb="7">
      <t>ヒ</t>
    </rPh>
    <phoneticPr fontId="2"/>
  </si>
  <si>
    <t>各種研修会参加費</t>
    <rPh sb="0" eb="2">
      <t>カクシュ</t>
    </rPh>
    <rPh sb="2" eb="5">
      <t>ケンシュウカイ</t>
    </rPh>
    <rPh sb="5" eb="8">
      <t>サンカヒ</t>
    </rPh>
    <phoneticPr fontId="2"/>
  </si>
  <si>
    <t>会議及び懇話会費</t>
    <rPh sb="0" eb="2">
      <t>カイギ</t>
    </rPh>
    <rPh sb="2" eb="3">
      <t>オヨ</t>
    </rPh>
    <rPh sb="4" eb="7">
      <t>コンワカイ</t>
    </rPh>
    <rPh sb="7" eb="8">
      <t>ヒ</t>
    </rPh>
    <phoneticPr fontId="2"/>
  </si>
  <si>
    <t>活　動　費</t>
    <rPh sb="0" eb="1">
      <t>カツ</t>
    </rPh>
    <rPh sb="2" eb="3">
      <t>ドウ</t>
    </rPh>
    <rPh sb="4" eb="5">
      <t>ヒ</t>
    </rPh>
    <phoneticPr fontId="2"/>
  </si>
  <si>
    <t>表　　 彰　　 費</t>
    <rPh sb="0" eb="1">
      <t>ヒョウ</t>
    </rPh>
    <rPh sb="4" eb="5">
      <t>アキラ</t>
    </rPh>
    <rPh sb="8" eb="9">
      <t>ヒ</t>
    </rPh>
    <phoneticPr fontId="2"/>
  </si>
  <si>
    <t>管　理　費</t>
    <rPh sb="0" eb="1">
      <t>カン</t>
    </rPh>
    <rPh sb="2" eb="3">
      <t>リ</t>
    </rPh>
    <rPh sb="4" eb="5">
      <t>ヒ</t>
    </rPh>
    <phoneticPr fontId="2"/>
  </si>
  <si>
    <t>定 期 総 会 費</t>
    <rPh sb="0" eb="1">
      <t>サダム</t>
    </rPh>
    <rPh sb="2" eb="3">
      <t>キ</t>
    </rPh>
    <rPh sb="4" eb="5">
      <t>フサ</t>
    </rPh>
    <rPh sb="6" eb="7">
      <t>カイ</t>
    </rPh>
    <rPh sb="8" eb="9">
      <t>ヒ</t>
    </rPh>
    <phoneticPr fontId="2"/>
  </si>
  <si>
    <t>役員会費</t>
    <rPh sb="0" eb="2">
      <t>ヤクイン</t>
    </rPh>
    <rPh sb="2" eb="4">
      <t>カイヒ</t>
    </rPh>
    <phoneticPr fontId="2"/>
  </si>
  <si>
    <t>会議旅費</t>
    <rPh sb="0" eb="2">
      <t>カイギ</t>
    </rPh>
    <rPh sb="2" eb="4">
      <t>リョヒ</t>
    </rPh>
    <phoneticPr fontId="2"/>
  </si>
  <si>
    <t>賃借料</t>
    <rPh sb="0" eb="3">
      <t>チンシャクリョウ</t>
    </rPh>
    <phoneticPr fontId="2"/>
  </si>
  <si>
    <t>事務費</t>
    <rPh sb="0" eb="3">
      <t>ジムヒ</t>
    </rPh>
    <phoneticPr fontId="2"/>
  </si>
  <si>
    <t>分担金</t>
    <rPh sb="0" eb="3">
      <t>ブンタンキン</t>
    </rPh>
    <phoneticPr fontId="2"/>
  </si>
  <si>
    <t>人　件　費</t>
    <rPh sb="0" eb="1">
      <t>ヒト</t>
    </rPh>
    <rPh sb="2" eb="3">
      <t>ケン</t>
    </rPh>
    <rPh sb="4" eb="5">
      <t>ヒ</t>
    </rPh>
    <phoneticPr fontId="2"/>
  </si>
  <si>
    <t>給料</t>
    <rPh sb="0" eb="2">
      <t>キュウリョウ</t>
    </rPh>
    <phoneticPr fontId="2"/>
  </si>
  <si>
    <t>通勤手当</t>
    <rPh sb="0" eb="2">
      <t>ツウキン</t>
    </rPh>
    <rPh sb="2" eb="4">
      <t>テアテ</t>
    </rPh>
    <phoneticPr fontId="2"/>
  </si>
  <si>
    <t>勤勉手当</t>
    <rPh sb="0" eb="2">
      <t>キンベン</t>
    </rPh>
    <rPh sb="2" eb="4">
      <t>テアテ</t>
    </rPh>
    <phoneticPr fontId="2"/>
  </si>
  <si>
    <t>共済費</t>
    <rPh sb="0" eb="2">
      <t>キョウサイ</t>
    </rPh>
    <rPh sb="2" eb="3">
      <t>ヒ</t>
    </rPh>
    <phoneticPr fontId="2"/>
  </si>
  <si>
    <t>合　　計</t>
    <rPh sb="0" eb="1">
      <t>ゴウ</t>
    </rPh>
    <rPh sb="3" eb="4">
      <t>ケイ</t>
    </rPh>
    <phoneticPr fontId="2"/>
  </si>
  <si>
    <t>特定預金支出</t>
    <rPh sb="0" eb="2">
      <t>トクテイ</t>
    </rPh>
    <rPh sb="2" eb="4">
      <t>ヨキン</t>
    </rPh>
    <rPh sb="4" eb="6">
      <t>シシュツ</t>
    </rPh>
    <phoneticPr fontId="2"/>
  </si>
  <si>
    <t>退職給与引当預金</t>
    <rPh sb="0" eb="2">
      <t>タイショク</t>
    </rPh>
    <rPh sb="2" eb="4">
      <t>キュウヨ</t>
    </rPh>
    <rPh sb="4" eb="6">
      <t>ヒキアテ</t>
    </rPh>
    <rPh sb="6" eb="8">
      <t>ヨキン</t>
    </rPh>
    <phoneticPr fontId="2"/>
  </si>
  <si>
    <t>支出科目</t>
    <rPh sb="0" eb="2">
      <t>シシュツ</t>
    </rPh>
    <rPh sb="2" eb="4">
      <t>カモク</t>
    </rPh>
    <phoneticPr fontId="2"/>
  </si>
  <si>
    <t>予算額</t>
    <rPh sb="0" eb="2">
      <t>ヨサン</t>
    </rPh>
    <rPh sb="2" eb="3">
      <t>ガク</t>
    </rPh>
    <phoneticPr fontId="2"/>
  </si>
  <si>
    <t>決算額</t>
    <rPh sb="0" eb="2">
      <t>ケッサン</t>
    </rPh>
    <rPh sb="2" eb="3">
      <t>ガク</t>
    </rPh>
    <phoneticPr fontId="2"/>
  </si>
  <si>
    <t>差　違</t>
    <rPh sb="0" eb="1">
      <t>サ</t>
    </rPh>
    <rPh sb="2" eb="3">
      <t>タガ</t>
    </rPh>
    <phoneticPr fontId="2"/>
  </si>
  <si>
    <t>執行済内容</t>
    <rPh sb="0" eb="2">
      <t>シッコウ</t>
    </rPh>
    <rPh sb="2" eb="3">
      <t>ズ</t>
    </rPh>
    <rPh sb="3" eb="5">
      <t>ナイヨウ</t>
    </rPh>
    <phoneticPr fontId="2"/>
  </si>
  <si>
    <t>今後見込額</t>
    <rPh sb="0" eb="2">
      <t>コンゴ</t>
    </rPh>
    <rPh sb="2" eb="4">
      <t>ミコ</t>
    </rPh>
    <rPh sb="4" eb="5">
      <t>ガク</t>
    </rPh>
    <phoneticPr fontId="2"/>
  </si>
  <si>
    <t>過不足額</t>
    <rPh sb="0" eb="3">
      <t>カフソク</t>
    </rPh>
    <rPh sb="3" eb="4">
      <t>ガク</t>
    </rPh>
    <phoneticPr fontId="2"/>
  </si>
  <si>
    <t>執行見込内容</t>
    <rPh sb="0" eb="2">
      <t>シッコウ</t>
    </rPh>
    <rPh sb="2" eb="4">
      <t>ミコ</t>
    </rPh>
    <rPh sb="4" eb="6">
      <t>ナイヨウ</t>
    </rPh>
    <phoneticPr fontId="2"/>
  </si>
  <si>
    <t>防犯対策シリーズ・ストーカー、少年非行防止ポスター・リーフレット、シンナー乱用者の手記</t>
    <rPh sb="0" eb="2">
      <t>ボウハン</t>
    </rPh>
    <rPh sb="2" eb="4">
      <t>タイサク</t>
    </rPh>
    <rPh sb="15" eb="17">
      <t>ショウネン</t>
    </rPh>
    <rPh sb="17" eb="19">
      <t>ヒコウ</t>
    </rPh>
    <rPh sb="19" eb="21">
      <t>ボウシ</t>
    </rPh>
    <rPh sb="37" eb="39">
      <t>ランヨウ</t>
    </rPh>
    <rPh sb="39" eb="40">
      <t>シャ</t>
    </rPh>
    <rPh sb="41" eb="43">
      <t>シュキ</t>
    </rPh>
    <phoneticPr fontId="2"/>
  </si>
  <si>
    <t>ほくとくん少年中道。剣道大会助成</t>
    <rPh sb="5" eb="6">
      <t>ショウ</t>
    </rPh>
    <rPh sb="6" eb="8">
      <t>ネンジュウ</t>
    </rPh>
    <rPh sb="8" eb="9">
      <t>ドウ</t>
    </rPh>
    <rPh sb="10" eb="12">
      <t>ケンドウ</t>
    </rPh>
    <rPh sb="12" eb="14">
      <t>タイカイ</t>
    </rPh>
    <rPh sb="14" eb="16">
      <t>ジョセイ</t>
    </rPh>
    <phoneticPr fontId="2"/>
  </si>
  <si>
    <t>地区防犯協会助成(７０地区)</t>
    <rPh sb="0" eb="2">
      <t>チク</t>
    </rPh>
    <rPh sb="2" eb="4">
      <t>ボウハン</t>
    </rPh>
    <rPh sb="4" eb="6">
      <t>キョウカイ</t>
    </rPh>
    <rPh sb="6" eb="8">
      <t>ジョセイ</t>
    </rPh>
    <rPh sb="11" eb="13">
      <t>チク</t>
    </rPh>
    <phoneticPr fontId="2"/>
  </si>
  <si>
    <t>防犯功労者・団体表彰経費</t>
    <rPh sb="0" eb="2">
      <t>ボウハン</t>
    </rPh>
    <rPh sb="2" eb="5">
      <t>コウロウシャ</t>
    </rPh>
    <rPh sb="6" eb="8">
      <t>ダンタイ</t>
    </rPh>
    <rPh sb="8" eb="10">
      <t>ヒョウショウ</t>
    </rPh>
    <rPh sb="10" eb="12">
      <t>ケイヒ</t>
    </rPh>
    <phoneticPr fontId="2"/>
  </si>
  <si>
    <t>普通預金</t>
    <rPh sb="0" eb="2">
      <t>フツウ</t>
    </rPh>
    <rPh sb="2" eb="4">
      <t>ヨキン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</si>
  <si>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</si>
  <si>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</si>
  <si>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</si>
  <si>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現金</t>
    <rPh sb="0" eb="2">
      <t>ゲンキン</t>
    </rPh>
    <phoneticPr fontId="2"/>
  </si>
  <si>
    <t>貸借対照表科目</t>
    <rPh sb="0" eb="2">
      <t>タイシャク</t>
    </rPh>
    <rPh sb="2" eb="5">
      <t>タイショウヒョウ</t>
    </rPh>
    <rPh sb="5" eb="7">
      <t>カモク</t>
    </rPh>
    <phoneticPr fontId="2"/>
  </si>
  <si>
    <t>場所・物量等</t>
    <rPh sb="0" eb="2">
      <t>バショ</t>
    </rPh>
    <rPh sb="3" eb="5">
      <t>ブツリョウ</t>
    </rPh>
    <rPh sb="5" eb="6">
      <t>トウ</t>
    </rPh>
    <phoneticPr fontId="2"/>
  </si>
  <si>
    <t>金　　　額</t>
    <rPh sb="0" eb="1">
      <t>キン</t>
    </rPh>
    <rPh sb="4" eb="5">
      <t>ガク</t>
    </rPh>
    <phoneticPr fontId="2"/>
  </si>
  <si>
    <t>（流動資産）</t>
    <rPh sb="1" eb="3">
      <t>リュウドウ</t>
    </rPh>
    <rPh sb="3" eb="5">
      <t>シサン</t>
    </rPh>
    <phoneticPr fontId="2"/>
  </si>
  <si>
    <t>手元保管</t>
    <rPh sb="0" eb="2">
      <t>テモト</t>
    </rPh>
    <rPh sb="2" eb="4">
      <t>ホカン</t>
    </rPh>
    <phoneticPr fontId="2"/>
  </si>
  <si>
    <t>預金</t>
    <rPh sb="0" eb="2">
      <t>ヨキン</t>
    </rPh>
    <phoneticPr fontId="2"/>
  </si>
  <si>
    <t>（固定資産）</t>
    <rPh sb="1" eb="3">
      <t>コテイ</t>
    </rPh>
    <rPh sb="3" eb="5">
      <t>シサン</t>
    </rPh>
    <phoneticPr fontId="2"/>
  </si>
  <si>
    <t>固定資産合計</t>
    <rPh sb="0" eb="4">
      <t>コテイシサン</t>
    </rPh>
    <rPh sb="4" eb="6">
      <t>ゴウケイ</t>
    </rPh>
    <phoneticPr fontId="2"/>
  </si>
  <si>
    <t>（流動負債）</t>
    <rPh sb="1" eb="3">
      <t>リュウドウ</t>
    </rPh>
    <rPh sb="3" eb="5">
      <t>フサイ</t>
    </rPh>
    <phoneticPr fontId="2"/>
  </si>
  <si>
    <t>未払金</t>
    <rPh sb="0" eb="2">
      <t>ミバラ</t>
    </rPh>
    <rPh sb="2" eb="3">
      <t>キン</t>
    </rPh>
    <phoneticPr fontId="2"/>
  </si>
  <si>
    <t>普通預金計</t>
    <rPh sb="0" eb="2">
      <t>フツウ</t>
    </rPh>
    <rPh sb="2" eb="4">
      <t>ヨキン</t>
    </rPh>
    <rPh sb="4" eb="5">
      <t>ケイ</t>
    </rPh>
    <phoneticPr fontId="2"/>
  </si>
  <si>
    <t>未払金計</t>
    <rPh sb="0" eb="2">
      <t>ミバラ</t>
    </rPh>
    <rPh sb="2" eb="3">
      <t>キン</t>
    </rPh>
    <rPh sb="3" eb="4">
      <t>ケイ</t>
    </rPh>
    <phoneticPr fontId="2"/>
  </si>
  <si>
    <t>（固定負債）</t>
    <rPh sb="1" eb="3">
      <t>コテイ</t>
    </rPh>
    <rPh sb="3" eb="5">
      <t>フサイ</t>
    </rPh>
    <phoneticPr fontId="2"/>
  </si>
  <si>
    <t>運転資金として預金している。</t>
    <rPh sb="0" eb="2">
      <t>ウンテン</t>
    </rPh>
    <rPh sb="2" eb="4">
      <t>シキン</t>
    </rPh>
    <rPh sb="7" eb="9">
      <t>ヨキン</t>
    </rPh>
    <phoneticPr fontId="2"/>
  </si>
  <si>
    <t>（公益目的事業）</t>
    <rPh sb="1" eb="7">
      <t>コウエキモクテキジギョウ</t>
    </rPh>
    <phoneticPr fontId="2"/>
  </si>
  <si>
    <t>（法人会計）</t>
    <rPh sb="1" eb="3">
      <t>ホウジン</t>
    </rPh>
    <rPh sb="3" eb="5">
      <t>カイケイ</t>
    </rPh>
    <phoneticPr fontId="2"/>
  </si>
  <si>
    <t>使　　用　　目　　的　　等</t>
    <rPh sb="0" eb="1">
      <t>シ</t>
    </rPh>
    <rPh sb="3" eb="4">
      <t>ヨウ</t>
    </rPh>
    <rPh sb="6" eb="7">
      <t>メ</t>
    </rPh>
    <rPh sb="9" eb="10">
      <t>マト</t>
    </rPh>
    <rPh sb="12" eb="13">
      <t>トウ</t>
    </rPh>
    <phoneticPr fontId="2"/>
  </si>
  <si>
    <t>　　　資　　産　　合　　計</t>
    <rPh sb="3" eb="4">
      <t>シ</t>
    </rPh>
    <rPh sb="6" eb="7">
      <t>サン</t>
    </rPh>
    <rPh sb="9" eb="10">
      <t>ゴウ</t>
    </rPh>
    <rPh sb="12" eb="13">
      <t>ケイ</t>
    </rPh>
    <phoneticPr fontId="2"/>
  </si>
  <si>
    <t>　　　負　　債　　合　　計　</t>
    <rPh sb="3" eb="4">
      <t>フ</t>
    </rPh>
    <rPh sb="6" eb="7">
      <t>サイ</t>
    </rPh>
    <rPh sb="9" eb="10">
      <t>ゴウ</t>
    </rPh>
    <rPh sb="12" eb="13">
      <t>ケイ</t>
    </rPh>
    <phoneticPr fontId="2"/>
  </si>
  <si>
    <t>　　正　　味　　財　　産</t>
    <rPh sb="2" eb="3">
      <t>セイ</t>
    </rPh>
    <rPh sb="5" eb="6">
      <t>アジ</t>
    </rPh>
    <rPh sb="8" eb="9">
      <t>ザイ</t>
    </rPh>
    <rPh sb="11" eb="12">
      <t>サン</t>
    </rPh>
    <phoneticPr fontId="2"/>
  </si>
  <si>
    <t>　（単位：円）</t>
    <rPh sb="2" eb="4">
      <t>タンイ</t>
    </rPh>
    <rPh sb="5" eb="6">
      <t>エン</t>
    </rPh>
    <phoneticPr fontId="2"/>
  </si>
  <si>
    <t>　その他固定資産</t>
    <rPh sb="3" eb="4">
      <t>タ</t>
    </rPh>
    <rPh sb="4" eb="8">
      <t>コテイシサン</t>
    </rPh>
    <phoneticPr fontId="2"/>
  </si>
  <si>
    <t>財　　　産　　　目　　　録</t>
    <rPh sb="0" eb="1">
      <t>ザイ</t>
    </rPh>
    <rPh sb="4" eb="5">
      <t>サン</t>
    </rPh>
    <rPh sb="8" eb="9">
      <t>メ</t>
    </rPh>
    <rPh sb="12" eb="13">
      <t>ロク</t>
    </rPh>
    <phoneticPr fontId="2"/>
  </si>
  <si>
    <t>現金・預金計</t>
    <rPh sb="0" eb="2">
      <t>ゲンキン</t>
    </rPh>
    <rPh sb="3" eb="5">
      <t>ヨキン</t>
    </rPh>
    <rPh sb="5" eb="6">
      <t>ケイ</t>
    </rPh>
    <phoneticPr fontId="2"/>
  </si>
  <si>
    <t>国</t>
    <rPh sb="0" eb="1">
      <t>クニ</t>
    </rPh>
    <phoneticPr fontId="2"/>
  </si>
  <si>
    <t>緊急時の資金として保管している。</t>
    <rPh sb="0" eb="3">
      <t>キンキュウジ</t>
    </rPh>
    <rPh sb="4" eb="6">
      <t>シキン</t>
    </rPh>
    <rPh sb="9" eb="11">
      <t>ホカン</t>
    </rPh>
    <phoneticPr fontId="2"/>
  </si>
  <si>
    <t>　特定資産</t>
    <rPh sb="1" eb="3">
      <t>トクテイ</t>
    </rPh>
    <rPh sb="3" eb="5">
      <t>シサン</t>
    </rPh>
    <phoneticPr fontId="2"/>
  </si>
  <si>
    <t>特定資産計</t>
    <rPh sb="0" eb="2">
      <t>トクテイ</t>
    </rPh>
    <rPh sb="2" eb="4">
      <t>シサン</t>
    </rPh>
    <rPh sb="4" eb="5">
      <t>ケイ</t>
    </rPh>
    <phoneticPr fontId="2"/>
  </si>
  <si>
    <t>その他の固定資産計</t>
    <rPh sb="2" eb="3">
      <t>タ</t>
    </rPh>
    <rPh sb="4" eb="6">
      <t>コテイ</t>
    </rPh>
    <rPh sb="6" eb="8">
      <t>シサン</t>
    </rPh>
    <rPh sb="8" eb="9">
      <t>ケイ</t>
    </rPh>
    <phoneticPr fontId="2"/>
  </si>
  <si>
    <t>　北洋銀行札幌駅南口支店</t>
    <rPh sb="1" eb="3">
      <t>ホクヨウ</t>
    </rPh>
    <rPh sb="3" eb="5">
      <t>ギンコウ</t>
    </rPh>
    <rPh sb="5" eb="10">
      <t>サッポロエキミナミグチ</t>
    </rPh>
    <rPh sb="10" eb="12">
      <t>シテン</t>
    </rPh>
    <phoneticPr fontId="2"/>
  </si>
  <si>
    <t>　北洋銀行札幌駅南口支店</t>
    <rPh sb="1" eb="3">
      <t>ホクヨウ</t>
    </rPh>
    <rPh sb="3" eb="5">
      <t>ギンコウ</t>
    </rPh>
    <rPh sb="5" eb="7">
      <t>サッポロ</t>
    </rPh>
    <rPh sb="7" eb="8">
      <t>エキ</t>
    </rPh>
    <rPh sb="8" eb="10">
      <t>ミナミグチ</t>
    </rPh>
    <rPh sb="10" eb="12">
      <t>シテン</t>
    </rPh>
    <phoneticPr fontId="2"/>
  </si>
  <si>
    <t>未収金</t>
    <rPh sb="0" eb="3">
      <t>ミシュウキン</t>
    </rPh>
    <phoneticPr fontId="2"/>
  </si>
  <si>
    <t>北海道、札幌市ほか</t>
    <rPh sb="0" eb="3">
      <t>ホッカイドウ</t>
    </rPh>
    <rPh sb="4" eb="7">
      <t>サッポロシ</t>
    </rPh>
    <phoneticPr fontId="2"/>
  </si>
  <si>
    <t>前払金</t>
    <rPh sb="0" eb="3">
      <t>マエバライキン</t>
    </rPh>
    <phoneticPr fontId="2"/>
  </si>
  <si>
    <t>道民活動センター</t>
    <rPh sb="0" eb="4">
      <t>ドウミンカツドウ</t>
    </rPh>
    <phoneticPr fontId="2"/>
  </si>
  <si>
    <t>翌年度の研修会場使用料等である</t>
    <rPh sb="0" eb="3">
      <t>ヨクネンド</t>
    </rPh>
    <rPh sb="4" eb="12">
      <t>ケンシュウカイジョウシヨウリョウナド</t>
    </rPh>
    <phoneticPr fontId="2"/>
  </si>
  <si>
    <t>未払消費税等</t>
    <rPh sb="0" eb="2">
      <t>ミハラ</t>
    </rPh>
    <rPh sb="2" eb="5">
      <t>ショウヒゼイ</t>
    </rPh>
    <rPh sb="5" eb="6">
      <t>ナド</t>
    </rPh>
    <phoneticPr fontId="2"/>
  </si>
  <si>
    <t>受託事業の３月分未収収益等である。</t>
    <rPh sb="0" eb="2">
      <t>ジュタク</t>
    </rPh>
    <rPh sb="2" eb="4">
      <t>ジギョウ</t>
    </rPh>
    <rPh sb="6" eb="8">
      <t>ガツブン</t>
    </rPh>
    <rPh sb="8" eb="10">
      <t>ミシュウ</t>
    </rPh>
    <rPh sb="10" eb="12">
      <t>シュウエキ</t>
    </rPh>
    <rPh sb="12" eb="13">
      <t>ナド</t>
    </rPh>
    <phoneticPr fontId="2"/>
  </si>
  <si>
    <t>前受金</t>
    <rPh sb="0" eb="3">
      <t>マエウケキン</t>
    </rPh>
    <phoneticPr fontId="2"/>
  </si>
  <si>
    <t>社会保険料３月分事業主負担である。</t>
    <rPh sb="0" eb="2">
      <t>シャカイ</t>
    </rPh>
    <rPh sb="2" eb="5">
      <t>ホケンリョウ</t>
    </rPh>
    <rPh sb="6" eb="8">
      <t>ガツブン</t>
    </rPh>
    <rPh sb="8" eb="11">
      <t>ジギョウヌシ</t>
    </rPh>
    <rPh sb="11" eb="13">
      <t>フタン</t>
    </rPh>
    <phoneticPr fontId="2"/>
  </si>
  <si>
    <t>消費税等決算確定精算額である。</t>
    <rPh sb="0" eb="3">
      <t>ショウヒゼイ</t>
    </rPh>
    <rPh sb="3" eb="4">
      <t>ナド</t>
    </rPh>
    <rPh sb="4" eb="6">
      <t>ケッサン</t>
    </rPh>
    <rPh sb="6" eb="8">
      <t>カクテイ</t>
    </rPh>
    <rPh sb="8" eb="10">
      <t>セイサン</t>
    </rPh>
    <rPh sb="10" eb="11">
      <t>ガク</t>
    </rPh>
    <phoneticPr fontId="2"/>
  </si>
  <si>
    <t>　基本財産</t>
    <rPh sb="1" eb="5">
      <t>キホンザイサン</t>
    </rPh>
    <phoneticPr fontId="2"/>
  </si>
  <si>
    <t>基本財産計</t>
    <rPh sb="0" eb="5">
      <t>キホンザイサンケイ</t>
    </rPh>
    <phoneticPr fontId="2"/>
  </si>
  <si>
    <t>令和４年３月３１日現在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</si>
  <si>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>什器備品取得　　　積立資産</t>
    <rPh sb="0" eb="2">
      <t>ジュウキ</t>
    </rPh>
    <rPh sb="2" eb="4">
      <t>ビヒン</t>
    </rPh>
    <rPh sb="4" eb="6">
      <t>シュトク</t>
    </rPh>
    <rPh sb="9" eb="11">
      <t>ツミタテ</t>
    </rPh>
    <rPh sb="11" eb="13">
      <t>シサン</t>
    </rPh>
    <phoneticPr fontId="2"/>
  </si>
  <si>
    <t>公益目的事業　　特定預金</t>
    <rPh sb="0" eb="2">
      <t>コウエキ</t>
    </rPh>
    <rPh sb="2" eb="4">
      <t>モクテキ</t>
    </rPh>
    <rPh sb="4" eb="6">
      <t>ジギョウ</t>
    </rPh>
    <rPh sb="8" eb="10">
      <t>トクテイ</t>
    </rPh>
    <rPh sb="10" eb="12">
      <t>ヨキン</t>
    </rPh>
    <phoneticPr fontId="2"/>
  </si>
  <si>
    <t>公益目的事業用什器備品を取得する資金を積み立てている。</t>
    <rPh sb="0" eb="2">
      <t>コウエキ</t>
    </rPh>
    <rPh sb="2" eb="4">
      <t>モクテキ</t>
    </rPh>
    <rPh sb="4" eb="7">
      <t>ジギョウヨウ</t>
    </rPh>
    <rPh sb="7" eb="9">
      <t>ジュウキ</t>
    </rPh>
    <rPh sb="9" eb="11">
      <t>ビヒン</t>
    </rPh>
    <rPh sb="12" eb="14">
      <t>シュトク</t>
    </rPh>
    <rPh sb="16" eb="18">
      <t>シキン</t>
    </rPh>
    <rPh sb="19" eb="20">
      <t>ツ</t>
    </rPh>
    <rPh sb="21" eb="22">
      <t>タ</t>
    </rPh>
    <phoneticPr fontId="2"/>
  </si>
  <si>
    <t>公益目的事業指定寄付金を特定預金として管理している。</t>
    <rPh sb="0" eb="11">
      <t>コウエキモクテキジギョウシテイキフキン</t>
    </rPh>
    <rPh sb="12" eb="16">
      <t>トクテイヨキン</t>
    </rPh>
    <rPh sb="19" eb="21">
      <t>カンリ</t>
    </rPh>
    <phoneticPr fontId="2"/>
  </si>
  <si>
    <t>３月分の人件費等である。</t>
    <rPh sb="1" eb="3">
      <t>ガツブン</t>
    </rPh>
    <rPh sb="4" eb="7">
      <t>ジンケンヒ</t>
    </rPh>
    <rPh sb="7" eb="8">
      <t>ナド</t>
    </rPh>
    <phoneticPr fontId="2"/>
  </si>
  <si>
    <t>職員等</t>
    <rPh sb="0" eb="1">
      <t>ショク</t>
    </rPh>
    <rPh sb="1" eb="2">
      <t>イン</t>
    </rPh>
    <rPh sb="2" eb="3">
      <t>トウ</t>
    </rPh>
    <phoneticPr fontId="2"/>
  </si>
  <si>
    <t>研修受講者等</t>
    <rPh sb="0" eb="5">
      <t>ケンシュウジュコウシャ</t>
    </rPh>
    <rPh sb="5" eb="6">
      <t>トウ</t>
    </rPh>
    <phoneticPr fontId="2"/>
  </si>
  <si>
    <t>翌年度の研修講座受講料等である。</t>
    <rPh sb="0" eb="3">
      <t>ヨクネンド</t>
    </rPh>
    <rPh sb="4" eb="11">
      <t>ケンシュウコウザジュコウリョウ</t>
    </rPh>
    <rPh sb="11" eb="12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</si>
</sst>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u/>
      <sz val="16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0">
    <xf numFmtId="0" fontId="0" fillId="0" borderId="0" xfId="0"/>
    <xf numFmtId="38" fontId="6" fillId="0" borderId="0" xfId="1" applyFont="1"/>
    <xf numFmtId="38" fontId="4" fillId="0" borderId="0" xfId="1" applyFont="1"/>
    <xf numFmtId="38" fontId="3" fillId="0" borderId="0" xfId="1" applyFont="1"/>
    <xf numFmtId="38" fontId="4" fillId="0" borderId="0" xfId="1" applyFont="1" applyAlignment="1">
      <alignment horizontal="distributed" vertical="center"/>
    </xf>
    <xf numFmtId="38" fontId="3" fillId="0" borderId="1" xfId="1" applyFont="1" applyBorder="1" applyAlignment="1">
      <alignment horizontal="distributed" vertical="center" justifyLastLine="1"/>
    </xf>
    <xf numFmtId="38" fontId="3" fillId="0" borderId="2" xfId="1" applyFont="1" applyBorder="1" applyAlignment="1">
      <alignment horizontal="distributed" vertical="center" justifyLastLine="1"/>
    </xf>
    <xf numFmtId="38" fontId="6" fillId="0" borderId="3" xfId="1" applyFont="1" applyBorder="1"/>
    <xf numFmtId="38" fontId="6" fillId="0" borderId="4" xfId="1" applyFont="1" applyBorder="1"/>
    <xf numFmtId="38" fontId="6" fillId="0" borderId="5" xfId="1" applyFont="1" applyBorder="1"/>
    <xf numFmtId="38" fontId="6" fillId="0" borderId="6" xfId="1" applyFont="1" applyBorder="1"/>
    <xf numFmtId="38" fontId="3" fillId="0" borderId="6" xfId="1" applyFont="1" applyBorder="1" applyAlignment="1">
      <alignment horizontal="distributed" vertical="center" justifyLastLine="1"/>
    </xf>
    <xf numFmtId="38" fontId="4" fillId="0" borderId="7" xfId="1" applyFont="1" applyBorder="1" applyAlignment="1">
      <alignment horizontal="distributed" vertical="center"/>
    </xf>
    <xf numFmtId="38" fontId="4" fillId="0" borderId="8" xfId="1" applyFont="1" applyBorder="1" applyAlignment="1">
      <alignment horizontal="distributed" vertical="center"/>
    </xf>
    <xf numFmtId="38" fontId="6" fillId="0" borderId="9" xfId="1" applyFont="1" applyBorder="1"/>
    <xf numFmtId="38" fontId="4" fillId="0" borderId="10" xfId="1" applyFont="1" applyBorder="1" applyAlignment="1">
      <alignment horizontal="distributed" vertical="center"/>
    </xf>
    <xf numFmtId="38" fontId="4" fillId="0" borderId="11" xfId="1" applyFont="1" applyBorder="1" applyAlignment="1">
      <alignment horizontal="distributed" vertical="center"/>
    </xf>
    <xf numFmtId="38" fontId="6" fillId="0" borderId="2" xfId="1" applyFont="1" applyBorder="1" applyAlignment="1">
      <alignment horizontal="distributed" vertical="center"/>
    </xf>
    <xf numFmtId="38" fontId="3" fillId="0" borderId="12" xfId="1" applyFont="1" applyBorder="1" applyAlignment="1">
      <alignment horizontal="distributed" vertical="center" justifyLastLine="1"/>
    </xf>
    <xf numFmtId="38" fontId="6" fillId="0" borderId="1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38" fontId="3" fillId="0" borderId="24" xfId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38" fontId="3" fillId="0" borderId="26" xfId="1" applyFont="1" applyBorder="1" applyAlignment="1">
      <alignment vertical="center"/>
    </xf>
    <xf numFmtId="38" fontId="6" fillId="0" borderId="27" xfId="1" applyFont="1" applyBorder="1" applyAlignment="1">
      <alignment vertical="center"/>
    </xf>
    <xf numFmtId="38" fontId="3" fillId="0" borderId="28" xfId="1" applyFont="1" applyBorder="1" applyAlignment="1">
      <alignment vertical="center"/>
    </xf>
    <xf numFmtId="38" fontId="6" fillId="0" borderId="29" xfId="1" applyFont="1" applyBorder="1" applyAlignment="1">
      <alignment vertical="center"/>
    </xf>
    <xf numFmtId="38" fontId="3" fillId="0" borderId="30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38" fontId="3" fillId="0" borderId="32" xfId="1" applyFont="1" applyBorder="1" applyAlignment="1">
      <alignment vertical="center"/>
    </xf>
    <xf numFmtId="38" fontId="3" fillId="0" borderId="32" xfId="1" applyFont="1" applyBorder="1" applyAlignment="1">
      <alignment horizontal="distributed" vertical="center" justifyLastLine="1"/>
    </xf>
    <xf numFmtId="38" fontId="3" fillId="0" borderId="23" xfId="1" applyFont="1" applyBorder="1" applyAlignment="1">
      <alignment horizontal="distributed" vertical="center" justifyLastLine="1"/>
    </xf>
    <xf numFmtId="38" fontId="4" fillId="0" borderId="0" xfId="1" applyFont="1" applyBorder="1"/>
    <xf numFmtId="38" fontId="7" fillId="0" borderId="33" xfId="1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38" fontId="7" fillId="0" borderId="34" xfId="1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38" fontId="7" fillId="0" borderId="35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/>
    <xf numFmtId="0" fontId="11" fillId="0" borderId="0" xfId="0" applyFont="1" applyBorder="1"/>
    <xf numFmtId="0" fontId="11" fillId="0" borderId="0" xfId="0" applyFont="1"/>
    <xf numFmtId="0" fontId="11" fillId="0" borderId="36" xfId="0" applyFont="1" applyBorder="1"/>
    <xf numFmtId="0" fontId="11" fillId="0" borderId="2" xfId="0" applyFont="1" applyBorder="1"/>
    <xf numFmtId="0" fontId="11" fillId="0" borderId="1" xfId="0" applyFont="1" applyBorder="1"/>
    <xf numFmtId="0" fontId="11" fillId="0" borderId="22" xfId="0" applyFont="1" applyBorder="1"/>
    <xf numFmtId="0" fontId="11" fillId="0" borderId="40" xfId="0" applyFont="1" applyBorder="1"/>
    <xf numFmtId="0" fontId="11" fillId="0" borderId="6" xfId="0" applyFont="1" applyBorder="1"/>
    <xf numFmtId="0" fontId="11" fillId="0" borderId="38" xfId="0" applyFont="1" applyFill="1" applyBorder="1" applyAlignment="1"/>
    <xf numFmtId="0" fontId="9" fillId="0" borderId="36" xfId="0" applyFont="1" applyBorder="1" applyAlignment="1">
      <alignment horizontal="center"/>
    </xf>
    <xf numFmtId="38" fontId="11" fillId="0" borderId="40" xfId="1" applyFont="1" applyBorder="1" applyAlignment="1">
      <alignment horizontal="right" vertical="center"/>
    </xf>
    <xf numFmtId="0" fontId="11" fillId="0" borderId="3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37" xfId="0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38" xfId="0" applyFont="1" applyFill="1" applyBorder="1" applyAlignment="1">
      <alignment horizontal="left" vertical="center" wrapText="1"/>
    </xf>
    <xf numFmtId="38" fontId="11" fillId="0" borderId="1" xfId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3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0" fontId="13" fillId="0" borderId="37" xfId="0" applyFont="1" applyBorder="1" applyAlignment="1">
      <alignment vertical="center"/>
    </xf>
    <xf numFmtId="38" fontId="11" fillId="0" borderId="22" xfId="1" applyFont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38" fontId="11" fillId="0" borderId="22" xfId="1" applyFont="1" applyFill="1" applyBorder="1" applyAlignment="1">
      <alignment vertical="center"/>
    </xf>
    <xf numFmtId="0" fontId="11" fillId="0" borderId="43" xfId="0" applyFont="1" applyBorder="1" applyAlignment="1">
      <alignment vertical="center"/>
    </xf>
    <xf numFmtId="38" fontId="11" fillId="0" borderId="37" xfId="1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38" fontId="11" fillId="0" borderId="40" xfId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38" fontId="11" fillId="0" borderId="37" xfId="1" applyFont="1" applyBorder="1" applyAlignment="1">
      <alignment horizontal="right" vertical="center"/>
    </xf>
    <xf numFmtId="0" fontId="11" fillId="0" borderId="37" xfId="0" applyFont="1" applyBorder="1" applyAlignment="1">
      <alignment horizontal="left" vertical="center" wrapText="1"/>
    </xf>
    <xf numFmtId="0" fontId="11" fillId="0" borderId="37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38" fontId="11" fillId="0" borderId="40" xfId="1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1" fillId="0" borderId="40" xfId="0" applyFont="1" applyBorder="1" applyAlignment="1">
      <alignment horizontal="left" vertical="center" wrapText="1"/>
    </xf>
    <xf numFmtId="0" fontId="11" fillId="0" borderId="36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38" fontId="7" fillId="0" borderId="37" xfId="1" applyFont="1" applyBorder="1" applyAlignment="1">
      <alignment vertical="center" wrapText="1"/>
    </xf>
    <xf numFmtId="38" fontId="7" fillId="0" borderId="16" xfId="1" applyFont="1" applyBorder="1" applyAlignment="1">
      <alignment vertical="center" wrapText="1"/>
    </xf>
    <xf numFmtId="38" fontId="4" fillId="0" borderId="44" xfId="1" applyFont="1" applyBorder="1" applyAlignment="1">
      <alignment horizontal="distributed" vertical="center"/>
    </xf>
    <xf numFmtId="38" fontId="4" fillId="0" borderId="33" xfId="1" applyFont="1" applyBorder="1" applyAlignment="1">
      <alignment horizontal="distributed" vertical="center"/>
    </xf>
    <xf numFmtId="38" fontId="5" fillId="0" borderId="0" xfId="1" applyFont="1" applyAlignment="1">
      <alignment horizontal="distributed" vertical="center" justifyLastLine="1"/>
    </xf>
    <xf numFmtId="38" fontId="3" fillId="0" borderId="2" xfId="1" applyFont="1" applyBorder="1" applyAlignment="1">
      <alignment horizontal="distributed" vertical="center" justifyLastLine="1"/>
    </xf>
    <xf numFmtId="38" fontId="3" fillId="0" borderId="38" xfId="1" applyFont="1" applyBorder="1" applyAlignment="1">
      <alignment horizontal="distributed" vertical="center" justifyLastLine="1"/>
    </xf>
    <xf numFmtId="38" fontId="3" fillId="0" borderId="6" xfId="1" applyFont="1" applyBorder="1" applyAlignment="1">
      <alignment horizontal="distributed" vertical="center" justifyLastLine="1"/>
    </xf>
    <xf numFmtId="38" fontId="6" fillId="0" borderId="45" xfId="1" applyFont="1" applyBorder="1" applyAlignment="1">
      <alignment horizontal="distributed" vertical="center" justifyLastLine="1"/>
    </xf>
    <xf numFmtId="38" fontId="6" fillId="0" borderId="3" xfId="1" applyFont="1" applyBorder="1" applyAlignment="1">
      <alignment horizontal="distributed" vertical="center" justifyLastLine="1"/>
    </xf>
    <xf numFmtId="38" fontId="4" fillId="0" borderId="10" xfId="1" applyFont="1" applyBorder="1" applyAlignment="1">
      <alignment horizontal="distributed" vertical="center" justifyLastLine="1"/>
    </xf>
    <xf numFmtId="38" fontId="4" fillId="0" borderId="11" xfId="1" applyFont="1" applyBorder="1" applyAlignment="1">
      <alignment horizontal="distributed" vertical="center" justifyLastLine="1"/>
    </xf>
    <xf numFmtId="38" fontId="6" fillId="0" borderId="20" xfId="1" applyFont="1" applyBorder="1" applyAlignment="1">
      <alignment horizontal="distributed" vertical="center" justifyLastLine="1"/>
    </xf>
    <xf numFmtId="38" fontId="6" fillId="0" borderId="9" xfId="1" applyFont="1" applyBorder="1" applyAlignment="1">
      <alignment horizontal="distributed" vertical="center" justifyLastLine="1"/>
    </xf>
    <xf numFmtId="38" fontId="4" fillId="0" borderId="10" xfId="1" applyFont="1" applyBorder="1" applyAlignment="1">
      <alignment horizontal="distributed" vertical="center"/>
    </xf>
    <xf numFmtId="38" fontId="4" fillId="0" borderId="11" xfId="1" applyFont="1" applyBorder="1" applyAlignment="1">
      <alignment horizontal="distributed" vertical="center"/>
    </xf>
    <xf numFmtId="38" fontId="6" fillId="0" borderId="38" xfId="1" applyFont="1" applyBorder="1" applyAlignment="1">
      <alignment horizontal="distributed" vertical="center" justifyLastLine="1"/>
    </xf>
    <xf numFmtId="0" fontId="11" fillId="0" borderId="37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58" workbookViewId="0">
      <selection activeCell="A58" sqref="A1:IV65536"/>
    </sheetView>
  </sheetViews>
  <sheetFormatPr defaultRowHeight="14.25" x14ac:dyDescent="0.15"/>
  <cols>
    <col min="1" max="16384" width="9" style="55"/>
  </cols>
  <sheetData/>
  <phoneticPr fontId="2"/>
  <pageMargins left="0.78740157480314965" right="0.39370078740157483" top="0.78740157480314965" bottom="0.39370078740157483" header="0.51181102362204722" footer="0.51181102362204722"/>
  <pageSetup paperSize="9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"/>
  <sheetViews>
    <sheetView workbookViewId="0">
      <selection activeCell="K1" sqref="K1"/>
    </sheetView>
  </sheetViews>
  <sheetFormatPr defaultRowHeight="10.5" x14ac:dyDescent="0.15"/>
  <cols>
    <col min="1" max="5" width="2.125" style="4" customWidth="1"/>
    <col min="6" max="7" width="2.125" style="2" customWidth="1"/>
    <col min="8" max="10" width="9.625" style="2" customWidth="1"/>
    <col min="11" max="11" width="33.625" style="2" customWidth="1"/>
    <col min="12" max="13" width="10.625" style="2" customWidth="1"/>
    <col min="14" max="14" width="33.625" style="45" customWidth="1"/>
    <col min="15" max="16384" width="9" style="2"/>
  </cols>
  <sheetData>
    <row r="1" spans="1:14" ht="24.95" customHeight="1" x14ac:dyDescent="0.15">
      <c r="A1" s="121" t="s">
        <v>0</v>
      </c>
      <c r="B1" s="121"/>
      <c r="C1" s="121"/>
      <c r="D1" s="121"/>
      <c r="E1" s="121"/>
      <c r="F1" s="121"/>
      <c r="G1" s="121"/>
    </row>
    <row r="2" spans="1:14" s="3" customFormat="1" ht="15" customHeight="1" x14ac:dyDescent="0.15">
      <c r="A2" s="122" t="s">
        <v>27</v>
      </c>
      <c r="B2" s="123"/>
      <c r="C2" s="123"/>
      <c r="D2" s="123"/>
      <c r="E2" s="123"/>
      <c r="F2" s="123"/>
      <c r="G2" s="124"/>
      <c r="H2" s="6" t="s">
        <v>28</v>
      </c>
      <c r="I2" s="18" t="s">
        <v>29</v>
      </c>
      <c r="J2" s="5" t="s">
        <v>30</v>
      </c>
      <c r="K2" s="11" t="s">
        <v>31</v>
      </c>
      <c r="L2" s="43" t="s">
        <v>32</v>
      </c>
      <c r="M2" s="44" t="s">
        <v>33</v>
      </c>
      <c r="N2" s="5" t="s">
        <v>34</v>
      </c>
    </row>
    <row r="3" spans="1:14" s="1" customFormat="1" ht="15" customHeight="1" x14ac:dyDescent="0.15">
      <c r="A3" s="125" t="s">
        <v>10</v>
      </c>
      <c r="B3" s="126"/>
      <c r="C3" s="126"/>
      <c r="D3" s="126"/>
      <c r="E3" s="126"/>
      <c r="F3" s="7"/>
      <c r="G3" s="8"/>
      <c r="H3" s="21">
        <f>SUM(H4:H14)</f>
        <v>9348000</v>
      </c>
      <c r="I3" s="22">
        <f>SUM(I4:I14)</f>
        <v>3413170</v>
      </c>
      <c r="J3" s="23">
        <f>SUM(H3-I3)</f>
        <v>5934830</v>
      </c>
      <c r="K3" s="117" t="s">
        <v>35</v>
      </c>
      <c r="L3" s="34">
        <f>SUM(L4:L14)</f>
        <v>0</v>
      </c>
      <c r="M3" s="35">
        <f>SUM(J3-L3)</f>
        <v>5934830</v>
      </c>
      <c r="N3" s="50"/>
    </row>
    <row r="4" spans="1:14" ht="15" customHeight="1" x14ac:dyDescent="0.15">
      <c r="A4" s="12"/>
      <c r="B4" s="119" t="s">
        <v>5</v>
      </c>
      <c r="C4" s="119"/>
      <c r="D4" s="119"/>
      <c r="E4" s="119"/>
      <c r="F4" s="119"/>
      <c r="G4" s="120"/>
      <c r="H4" s="24">
        <v>3310000</v>
      </c>
      <c r="I4" s="25">
        <v>398870</v>
      </c>
      <c r="J4" s="23">
        <f t="shared" ref="J4:J32" si="0">SUM(H4-I4)</f>
        <v>2911130</v>
      </c>
      <c r="K4" s="118"/>
      <c r="L4" s="36"/>
      <c r="M4" s="37">
        <f t="shared" ref="M4:M32" si="1">SUM(J4-L4)</f>
        <v>2911130</v>
      </c>
      <c r="N4" s="51"/>
    </row>
    <row r="5" spans="1:14" ht="15" customHeight="1" x14ac:dyDescent="0.15">
      <c r="A5" s="12"/>
      <c r="B5" s="119" t="s">
        <v>1</v>
      </c>
      <c r="C5" s="119"/>
      <c r="D5" s="119"/>
      <c r="E5" s="119"/>
      <c r="F5" s="119"/>
      <c r="G5" s="120"/>
      <c r="H5" s="24">
        <v>381000</v>
      </c>
      <c r="I5" s="25">
        <v>0</v>
      </c>
      <c r="J5" s="23">
        <f t="shared" si="0"/>
        <v>381000</v>
      </c>
      <c r="K5" s="46"/>
      <c r="L5" s="36"/>
      <c r="M5" s="37">
        <f t="shared" si="1"/>
        <v>381000</v>
      </c>
      <c r="N5" s="51"/>
    </row>
    <row r="6" spans="1:14" ht="15" customHeight="1" x14ac:dyDescent="0.15">
      <c r="A6" s="12"/>
      <c r="B6" s="119" t="s">
        <v>2</v>
      </c>
      <c r="C6" s="119"/>
      <c r="D6" s="119"/>
      <c r="E6" s="119"/>
      <c r="F6" s="119"/>
      <c r="G6" s="120"/>
      <c r="H6" s="24">
        <v>1260000</v>
      </c>
      <c r="I6" s="25">
        <v>600000</v>
      </c>
      <c r="J6" s="23">
        <f t="shared" si="0"/>
        <v>660000</v>
      </c>
      <c r="K6" s="46" t="s">
        <v>36</v>
      </c>
      <c r="L6" s="36"/>
      <c r="M6" s="37">
        <f t="shared" si="1"/>
        <v>660000</v>
      </c>
      <c r="N6" s="51"/>
    </row>
    <row r="7" spans="1:14" ht="15" customHeight="1" x14ac:dyDescent="0.15">
      <c r="A7" s="12"/>
      <c r="B7" s="119" t="s">
        <v>3</v>
      </c>
      <c r="C7" s="119"/>
      <c r="D7" s="119"/>
      <c r="E7" s="119"/>
      <c r="F7" s="119"/>
      <c r="G7" s="120"/>
      <c r="H7" s="24">
        <v>1003000</v>
      </c>
      <c r="I7" s="25">
        <v>1002835</v>
      </c>
      <c r="J7" s="23">
        <f t="shared" si="0"/>
        <v>165</v>
      </c>
      <c r="K7" s="46" t="s">
        <v>37</v>
      </c>
      <c r="L7" s="36"/>
      <c r="M7" s="37">
        <f t="shared" si="1"/>
        <v>165</v>
      </c>
      <c r="N7" s="51"/>
    </row>
    <row r="8" spans="1:14" ht="15" customHeight="1" x14ac:dyDescent="0.15">
      <c r="A8" s="12"/>
      <c r="B8" s="119" t="s">
        <v>6</v>
      </c>
      <c r="C8" s="119"/>
      <c r="D8" s="119"/>
      <c r="E8" s="119"/>
      <c r="F8" s="119"/>
      <c r="G8" s="120"/>
      <c r="H8" s="24">
        <v>241000</v>
      </c>
      <c r="I8" s="25">
        <v>95183</v>
      </c>
      <c r="J8" s="23">
        <f t="shared" si="0"/>
        <v>145817</v>
      </c>
      <c r="K8" s="46"/>
      <c r="L8" s="36"/>
      <c r="M8" s="37">
        <f t="shared" si="1"/>
        <v>145817</v>
      </c>
      <c r="N8" s="51"/>
    </row>
    <row r="9" spans="1:14" ht="15" customHeight="1" x14ac:dyDescent="0.15">
      <c r="A9" s="12"/>
      <c r="B9" s="119" t="s">
        <v>4</v>
      </c>
      <c r="C9" s="119"/>
      <c r="D9" s="119"/>
      <c r="E9" s="119"/>
      <c r="F9" s="119"/>
      <c r="G9" s="120"/>
      <c r="H9" s="24">
        <v>200000</v>
      </c>
      <c r="I9" s="25">
        <v>0</v>
      </c>
      <c r="J9" s="23">
        <f t="shared" si="0"/>
        <v>200000</v>
      </c>
      <c r="K9" s="46"/>
      <c r="L9" s="36"/>
      <c r="M9" s="37">
        <f t="shared" si="1"/>
        <v>200000</v>
      </c>
      <c r="N9" s="51"/>
    </row>
    <row r="10" spans="1:14" ht="15" customHeight="1" x14ac:dyDescent="0.15">
      <c r="A10" s="12"/>
      <c r="B10" s="119" t="s">
        <v>11</v>
      </c>
      <c r="C10" s="119"/>
      <c r="D10" s="119"/>
      <c r="E10" s="119"/>
      <c r="F10" s="119"/>
      <c r="G10" s="120"/>
      <c r="H10" s="24">
        <v>605000</v>
      </c>
      <c r="I10" s="25">
        <v>587282</v>
      </c>
      <c r="J10" s="23">
        <f t="shared" si="0"/>
        <v>17718</v>
      </c>
      <c r="K10" s="46" t="s">
        <v>38</v>
      </c>
      <c r="L10" s="36"/>
      <c r="M10" s="37">
        <f t="shared" si="1"/>
        <v>17718</v>
      </c>
      <c r="N10" s="51"/>
    </row>
    <row r="11" spans="1:14" ht="15" customHeight="1" x14ac:dyDescent="0.15">
      <c r="A11" s="12"/>
      <c r="B11" s="119" t="s">
        <v>7</v>
      </c>
      <c r="C11" s="119"/>
      <c r="D11" s="119"/>
      <c r="E11" s="119"/>
      <c r="F11" s="119"/>
      <c r="G11" s="120"/>
      <c r="H11" s="24">
        <v>1239000</v>
      </c>
      <c r="I11" s="25">
        <v>729000</v>
      </c>
      <c r="J11" s="23">
        <f t="shared" si="0"/>
        <v>510000</v>
      </c>
      <c r="K11" s="46"/>
      <c r="L11" s="36"/>
      <c r="M11" s="37">
        <f t="shared" si="1"/>
        <v>510000</v>
      </c>
      <c r="N11" s="51"/>
    </row>
    <row r="12" spans="1:14" ht="15" customHeight="1" x14ac:dyDescent="0.15">
      <c r="A12" s="12"/>
      <c r="B12" s="119" t="s">
        <v>8</v>
      </c>
      <c r="C12" s="119"/>
      <c r="D12" s="119"/>
      <c r="E12" s="119"/>
      <c r="F12" s="119"/>
      <c r="G12" s="120"/>
      <c r="H12" s="24">
        <v>1009000</v>
      </c>
      <c r="I12" s="25">
        <v>0</v>
      </c>
      <c r="J12" s="23">
        <f t="shared" si="0"/>
        <v>1009000</v>
      </c>
      <c r="K12" s="46"/>
      <c r="L12" s="36"/>
      <c r="M12" s="37">
        <f t="shared" si="1"/>
        <v>1009000</v>
      </c>
      <c r="N12" s="51"/>
    </row>
    <row r="13" spans="1:14" ht="15" customHeight="1" x14ac:dyDescent="0.15">
      <c r="A13" s="12"/>
      <c r="B13" s="119" t="s">
        <v>9</v>
      </c>
      <c r="C13" s="119"/>
      <c r="D13" s="119"/>
      <c r="E13" s="119"/>
      <c r="F13" s="119"/>
      <c r="G13" s="120"/>
      <c r="H13" s="24">
        <v>100000</v>
      </c>
      <c r="I13" s="25">
        <v>0</v>
      </c>
      <c r="J13" s="23">
        <f t="shared" si="0"/>
        <v>100000</v>
      </c>
      <c r="K13" s="46"/>
      <c r="L13" s="36"/>
      <c r="M13" s="37">
        <f t="shared" si="1"/>
        <v>100000</v>
      </c>
      <c r="N13" s="51"/>
    </row>
    <row r="14" spans="1:14" ht="15" customHeight="1" x14ac:dyDescent="0.15">
      <c r="A14" s="13"/>
      <c r="B14" s="127"/>
      <c r="C14" s="127"/>
      <c r="D14" s="127"/>
      <c r="E14" s="127"/>
      <c r="F14" s="127"/>
      <c r="G14" s="128"/>
      <c r="H14" s="26"/>
      <c r="I14" s="27"/>
      <c r="J14" s="28">
        <f t="shared" si="0"/>
        <v>0</v>
      </c>
      <c r="K14" s="47"/>
      <c r="L14" s="38"/>
      <c r="M14" s="39">
        <f t="shared" si="1"/>
        <v>0</v>
      </c>
      <c r="N14" s="52"/>
    </row>
    <row r="15" spans="1:14" s="1" customFormat="1" ht="15" customHeight="1" x14ac:dyDescent="0.15">
      <c r="A15" s="129" t="s">
        <v>12</v>
      </c>
      <c r="B15" s="130"/>
      <c r="C15" s="130"/>
      <c r="D15" s="130"/>
      <c r="E15" s="130"/>
      <c r="F15" s="14"/>
      <c r="G15" s="9"/>
      <c r="H15" s="21">
        <f>SUM(H16:H22)</f>
        <v>1730000</v>
      </c>
      <c r="I15" s="22">
        <f>SUM(I16:I22)</f>
        <v>1371791</v>
      </c>
      <c r="J15" s="23">
        <f t="shared" si="0"/>
        <v>358209</v>
      </c>
      <c r="K15" s="48"/>
      <c r="L15" s="34">
        <f>SUM(L16:L22)</f>
        <v>0</v>
      </c>
      <c r="M15" s="35">
        <f t="shared" si="1"/>
        <v>358209</v>
      </c>
      <c r="N15" s="50"/>
    </row>
    <row r="16" spans="1:14" ht="15" customHeight="1" x14ac:dyDescent="0.15">
      <c r="A16" s="12"/>
      <c r="B16" s="119" t="s">
        <v>13</v>
      </c>
      <c r="C16" s="119"/>
      <c r="D16" s="119"/>
      <c r="E16" s="119"/>
      <c r="F16" s="119"/>
      <c r="G16" s="120"/>
      <c r="H16" s="24">
        <v>200000</v>
      </c>
      <c r="I16" s="25">
        <v>194250</v>
      </c>
      <c r="J16" s="23">
        <f t="shared" si="0"/>
        <v>5750</v>
      </c>
      <c r="K16" s="46"/>
      <c r="L16" s="36"/>
      <c r="M16" s="37">
        <f t="shared" si="1"/>
        <v>5750</v>
      </c>
      <c r="N16" s="51"/>
    </row>
    <row r="17" spans="1:14" ht="15" customHeight="1" x14ac:dyDescent="0.15">
      <c r="A17" s="12"/>
      <c r="B17" s="119" t="s">
        <v>14</v>
      </c>
      <c r="C17" s="119"/>
      <c r="D17" s="119"/>
      <c r="E17" s="119"/>
      <c r="F17" s="119"/>
      <c r="G17" s="120"/>
      <c r="H17" s="24">
        <v>40000</v>
      </c>
      <c r="I17" s="25">
        <v>36960</v>
      </c>
      <c r="J17" s="23">
        <f t="shared" si="0"/>
        <v>3040</v>
      </c>
      <c r="K17" s="46"/>
      <c r="L17" s="36"/>
      <c r="M17" s="37">
        <f t="shared" si="1"/>
        <v>3040</v>
      </c>
      <c r="N17" s="51"/>
    </row>
    <row r="18" spans="1:14" ht="15" customHeight="1" x14ac:dyDescent="0.15">
      <c r="A18" s="12"/>
      <c r="B18" s="119" t="s">
        <v>15</v>
      </c>
      <c r="C18" s="119"/>
      <c r="D18" s="119"/>
      <c r="E18" s="119"/>
      <c r="F18" s="119"/>
      <c r="G18" s="120"/>
      <c r="H18" s="24">
        <v>460000</v>
      </c>
      <c r="I18" s="25">
        <v>336360</v>
      </c>
      <c r="J18" s="23">
        <f t="shared" si="0"/>
        <v>123640</v>
      </c>
      <c r="K18" s="46"/>
      <c r="L18" s="36"/>
      <c r="M18" s="37">
        <f t="shared" si="1"/>
        <v>123640</v>
      </c>
      <c r="N18" s="51"/>
    </row>
    <row r="19" spans="1:14" ht="15" customHeight="1" x14ac:dyDescent="0.15">
      <c r="A19" s="12"/>
      <c r="B19" s="119" t="s">
        <v>16</v>
      </c>
      <c r="C19" s="119"/>
      <c r="D19" s="119"/>
      <c r="E19" s="119"/>
      <c r="F19" s="119"/>
      <c r="G19" s="120"/>
      <c r="H19" s="24">
        <v>600000</v>
      </c>
      <c r="I19" s="25">
        <v>510921</v>
      </c>
      <c r="J19" s="23">
        <f t="shared" si="0"/>
        <v>89079</v>
      </c>
      <c r="K19" s="46"/>
      <c r="L19" s="36"/>
      <c r="M19" s="37">
        <f t="shared" si="1"/>
        <v>89079</v>
      </c>
      <c r="N19" s="51"/>
    </row>
    <row r="20" spans="1:14" ht="15" customHeight="1" x14ac:dyDescent="0.15">
      <c r="A20" s="12"/>
      <c r="B20" s="119" t="s">
        <v>17</v>
      </c>
      <c r="C20" s="119"/>
      <c r="D20" s="119"/>
      <c r="E20" s="119"/>
      <c r="F20" s="119"/>
      <c r="G20" s="120"/>
      <c r="H20" s="24">
        <v>200000</v>
      </c>
      <c r="I20" s="25">
        <v>87670</v>
      </c>
      <c r="J20" s="23">
        <f t="shared" si="0"/>
        <v>112330</v>
      </c>
      <c r="K20" s="46"/>
      <c r="L20" s="36"/>
      <c r="M20" s="37">
        <f t="shared" si="1"/>
        <v>112330</v>
      </c>
      <c r="N20" s="51"/>
    </row>
    <row r="21" spans="1:14" ht="15" customHeight="1" x14ac:dyDescent="0.15">
      <c r="A21" s="12"/>
      <c r="B21" s="119" t="s">
        <v>18</v>
      </c>
      <c r="C21" s="119"/>
      <c r="D21" s="119"/>
      <c r="E21" s="119"/>
      <c r="F21" s="119"/>
      <c r="G21" s="120"/>
      <c r="H21" s="24">
        <v>230000</v>
      </c>
      <c r="I21" s="25">
        <v>205630</v>
      </c>
      <c r="J21" s="23">
        <f t="shared" si="0"/>
        <v>24370</v>
      </c>
      <c r="K21" s="46"/>
      <c r="L21" s="36"/>
      <c r="M21" s="37">
        <f t="shared" si="1"/>
        <v>24370</v>
      </c>
      <c r="N21" s="51"/>
    </row>
    <row r="22" spans="1:14" ht="15" customHeight="1" x14ac:dyDescent="0.15">
      <c r="A22" s="13"/>
      <c r="B22" s="131"/>
      <c r="C22" s="131"/>
      <c r="D22" s="131"/>
      <c r="E22" s="131"/>
      <c r="F22" s="131"/>
      <c r="G22" s="132"/>
      <c r="H22" s="26"/>
      <c r="I22" s="27"/>
      <c r="J22" s="28">
        <f t="shared" si="0"/>
        <v>0</v>
      </c>
      <c r="K22" s="47"/>
      <c r="L22" s="38"/>
      <c r="M22" s="39">
        <f t="shared" si="1"/>
        <v>0</v>
      </c>
      <c r="N22" s="52"/>
    </row>
    <row r="23" spans="1:14" s="1" customFormat="1" ht="15" customHeight="1" x14ac:dyDescent="0.15">
      <c r="A23" s="129" t="s">
        <v>19</v>
      </c>
      <c r="B23" s="130"/>
      <c r="C23" s="130"/>
      <c r="D23" s="130"/>
      <c r="E23" s="130"/>
      <c r="F23" s="14"/>
      <c r="G23" s="9"/>
      <c r="H23" s="29">
        <f>SUM(H24:H27)</f>
        <v>8544000</v>
      </c>
      <c r="I23" s="30">
        <f>SUM(I24:I28)</f>
        <v>2900224</v>
      </c>
      <c r="J23" s="23">
        <f t="shared" si="0"/>
        <v>5643776</v>
      </c>
      <c r="K23" s="48"/>
      <c r="L23" s="34"/>
      <c r="M23" s="35">
        <f t="shared" si="1"/>
        <v>5643776</v>
      </c>
      <c r="N23" s="50"/>
    </row>
    <row r="24" spans="1:14" ht="15" customHeight="1" x14ac:dyDescent="0.15">
      <c r="A24" s="12"/>
      <c r="B24" s="119" t="s">
        <v>20</v>
      </c>
      <c r="C24" s="119"/>
      <c r="D24" s="119"/>
      <c r="E24" s="119"/>
      <c r="F24" s="119"/>
      <c r="G24" s="120"/>
      <c r="H24" s="24">
        <v>6156000</v>
      </c>
      <c r="I24" s="25">
        <v>2052000</v>
      </c>
      <c r="J24" s="23">
        <f t="shared" si="0"/>
        <v>4104000</v>
      </c>
      <c r="K24" s="46"/>
      <c r="L24" s="36"/>
      <c r="M24" s="37">
        <f t="shared" si="1"/>
        <v>4104000</v>
      </c>
      <c r="N24" s="51"/>
    </row>
    <row r="25" spans="1:14" ht="15" customHeight="1" x14ac:dyDescent="0.15">
      <c r="A25" s="12"/>
      <c r="B25" s="119" t="s">
        <v>21</v>
      </c>
      <c r="C25" s="119"/>
      <c r="D25" s="119"/>
      <c r="E25" s="119"/>
      <c r="F25" s="119"/>
      <c r="G25" s="120"/>
      <c r="H25" s="24">
        <v>204000</v>
      </c>
      <c r="I25" s="25">
        <v>68080</v>
      </c>
      <c r="J25" s="23">
        <f t="shared" si="0"/>
        <v>135920</v>
      </c>
      <c r="K25" s="46"/>
      <c r="L25" s="36"/>
      <c r="M25" s="37">
        <f t="shared" si="1"/>
        <v>135920</v>
      </c>
      <c r="N25" s="51"/>
    </row>
    <row r="26" spans="1:14" ht="15" customHeight="1" x14ac:dyDescent="0.15">
      <c r="A26" s="12"/>
      <c r="B26" s="119" t="s">
        <v>22</v>
      </c>
      <c r="C26" s="119"/>
      <c r="D26" s="119"/>
      <c r="E26" s="119"/>
      <c r="F26" s="119"/>
      <c r="G26" s="120"/>
      <c r="H26" s="24">
        <v>1239000</v>
      </c>
      <c r="I26" s="25">
        <v>413000</v>
      </c>
      <c r="J26" s="23">
        <f t="shared" si="0"/>
        <v>826000</v>
      </c>
      <c r="K26" s="46"/>
      <c r="L26" s="36"/>
      <c r="M26" s="37">
        <f t="shared" si="1"/>
        <v>826000</v>
      </c>
      <c r="N26" s="51"/>
    </row>
    <row r="27" spans="1:14" ht="15" customHeight="1" x14ac:dyDescent="0.15">
      <c r="A27" s="12"/>
      <c r="B27" s="119" t="s">
        <v>23</v>
      </c>
      <c r="C27" s="119"/>
      <c r="D27" s="119"/>
      <c r="E27" s="119"/>
      <c r="F27" s="119"/>
      <c r="G27" s="120"/>
      <c r="H27" s="24">
        <v>945000</v>
      </c>
      <c r="I27" s="25">
        <v>367144</v>
      </c>
      <c r="J27" s="23">
        <f t="shared" si="0"/>
        <v>577856</v>
      </c>
      <c r="K27" s="46"/>
      <c r="L27" s="36"/>
      <c r="M27" s="37">
        <f t="shared" si="1"/>
        <v>577856</v>
      </c>
      <c r="N27" s="51"/>
    </row>
    <row r="28" spans="1:14" ht="15" customHeight="1" x14ac:dyDescent="0.15">
      <c r="A28" s="13"/>
      <c r="B28" s="131"/>
      <c r="C28" s="131"/>
      <c r="D28" s="131"/>
      <c r="E28" s="131"/>
      <c r="F28" s="131"/>
      <c r="G28" s="132"/>
      <c r="H28" s="26"/>
      <c r="I28" s="27"/>
      <c r="J28" s="28">
        <f t="shared" si="0"/>
        <v>0</v>
      </c>
      <c r="K28" s="47"/>
      <c r="L28" s="38"/>
      <c r="M28" s="39">
        <f t="shared" si="1"/>
        <v>0</v>
      </c>
      <c r="N28" s="52"/>
    </row>
    <row r="29" spans="1:14" s="1" customFormat="1" ht="15" customHeight="1" x14ac:dyDescent="0.15">
      <c r="A29" s="129" t="s">
        <v>25</v>
      </c>
      <c r="B29" s="130"/>
      <c r="C29" s="130"/>
      <c r="D29" s="130"/>
      <c r="E29" s="130"/>
      <c r="F29" s="130"/>
      <c r="G29" s="9"/>
      <c r="H29" s="29">
        <f>SUM(H30:H31)</f>
        <v>200000</v>
      </c>
      <c r="I29" s="30">
        <f>SUM(I30:I31)</f>
        <v>0</v>
      </c>
      <c r="J29" s="20">
        <f t="shared" si="0"/>
        <v>200000</v>
      </c>
      <c r="K29" s="48"/>
      <c r="L29" s="34">
        <f>SUM(L30:L31)</f>
        <v>0</v>
      </c>
      <c r="M29" s="35">
        <f t="shared" si="1"/>
        <v>200000</v>
      </c>
      <c r="N29" s="50"/>
    </row>
    <row r="30" spans="1:14" ht="15" customHeight="1" x14ac:dyDescent="0.15">
      <c r="A30" s="12"/>
      <c r="B30" s="119" t="s">
        <v>26</v>
      </c>
      <c r="C30" s="119"/>
      <c r="D30" s="119"/>
      <c r="E30" s="119"/>
      <c r="F30" s="119"/>
      <c r="G30" s="120"/>
      <c r="H30" s="24">
        <v>200000</v>
      </c>
      <c r="I30" s="25">
        <v>0</v>
      </c>
      <c r="J30" s="23">
        <f t="shared" si="0"/>
        <v>200000</v>
      </c>
      <c r="K30" s="46"/>
      <c r="L30" s="36"/>
      <c r="M30" s="37">
        <f t="shared" si="1"/>
        <v>200000</v>
      </c>
      <c r="N30" s="51"/>
    </row>
    <row r="31" spans="1:14" ht="15" customHeight="1" x14ac:dyDescent="0.15">
      <c r="A31" s="13"/>
      <c r="B31" s="15"/>
      <c r="C31" s="15"/>
      <c r="D31" s="15"/>
      <c r="E31" s="15"/>
      <c r="F31" s="15"/>
      <c r="G31" s="16"/>
      <c r="H31" s="26"/>
      <c r="I31" s="27"/>
      <c r="J31" s="31">
        <f t="shared" si="0"/>
        <v>0</v>
      </c>
      <c r="K31" s="47"/>
      <c r="L31" s="40"/>
      <c r="M31" s="41">
        <f t="shared" si="1"/>
        <v>0</v>
      </c>
      <c r="N31" s="53"/>
    </row>
    <row r="32" spans="1:14" s="1" customFormat="1" ht="15" customHeight="1" x14ac:dyDescent="0.15">
      <c r="A32" s="17"/>
      <c r="B32" s="133" t="s">
        <v>24</v>
      </c>
      <c r="C32" s="133"/>
      <c r="D32" s="133"/>
      <c r="E32" s="133"/>
      <c r="F32" s="133"/>
      <c r="G32" s="10"/>
      <c r="H32" s="32">
        <f>SUM(H3+H15+H23+H29)</f>
        <v>19822000</v>
      </c>
      <c r="I32" s="33">
        <f>SUM(I3+I15+I23+I29)</f>
        <v>7685185</v>
      </c>
      <c r="J32" s="19">
        <f t="shared" si="0"/>
        <v>12136815</v>
      </c>
      <c r="K32" s="49"/>
      <c r="L32" s="42">
        <f>SUM(L3+L15+L22+L29)</f>
        <v>0</v>
      </c>
      <c r="M32" s="33">
        <f t="shared" si="1"/>
        <v>12136815</v>
      </c>
      <c r="N32" s="54"/>
    </row>
  </sheetData>
  <mergeCells count="32">
    <mergeCell ref="A29:F29"/>
    <mergeCell ref="B30:G30"/>
    <mergeCell ref="B32:F32"/>
    <mergeCell ref="B25:G25"/>
    <mergeCell ref="B26:G26"/>
    <mergeCell ref="B27:G27"/>
    <mergeCell ref="B28:G28"/>
    <mergeCell ref="B22:G22"/>
    <mergeCell ref="A23:E23"/>
    <mergeCell ref="B24:G24"/>
    <mergeCell ref="B17:G17"/>
    <mergeCell ref="B18:G18"/>
    <mergeCell ref="B19:G19"/>
    <mergeCell ref="B20:G20"/>
    <mergeCell ref="B21:G21"/>
    <mergeCell ref="B13:G13"/>
    <mergeCell ref="B7:G7"/>
    <mergeCell ref="B8:G8"/>
    <mergeCell ref="B16:G16"/>
    <mergeCell ref="B9:G9"/>
    <mergeCell ref="B10:G10"/>
    <mergeCell ref="B11:G11"/>
    <mergeCell ref="B12:G12"/>
    <mergeCell ref="B14:G14"/>
    <mergeCell ref="A15:E15"/>
    <mergeCell ref="K3:K4"/>
    <mergeCell ref="B4:G4"/>
    <mergeCell ref="B5:G5"/>
    <mergeCell ref="B6:G6"/>
    <mergeCell ref="A1:G1"/>
    <mergeCell ref="A2:G2"/>
    <mergeCell ref="A3:E3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tabSelected="1" zoomScaleNormal="100" workbookViewId="0">
      <selection activeCell="E20" sqref="E20"/>
    </sheetView>
  </sheetViews>
  <sheetFormatPr defaultRowHeight="13.5" x14ac:dyDescent="0.15"/>
  <cols>
    <col min="1" max="2" width="13.75" customWidth="1"/>
    <col min="3" max="3" width="19.625" customWidth="1"/>
    <col min="4" max="4" width="29.625" customWidth="1"/>
    <col min="5" max="5" width="11.625" customWidth="1"/>
  </cols>
  <sheetData>
    <row r="1" spans="1:5" ht="25.5" customHeight="1" x14ac:dyDescent="0.2">
      <c r="A1" s="56"/>
      <c r="B1" s="148" t="s">
        <v>66</v>
      </c>
      <c r="C1" s="148"/>
      <c r="D1" s="148"/>
      <c r="E1" s="57"/>
    </row>
    <row r="2" spans="1:5" ht="25.5" customHeight="1" x14ac:dyDescent="0.15">
      <c r="A2" s="56"/>
      <c r="B2" s="149" t="s">
        <v>87</v>
      </c>
      <c r="C2" s="149"/>
      <c r="D2" s="149"/>
      <c r="E2" s="57"/>
    </row>
    <row r="3" spans="1:5" ht="16.5" customHeight="1" x14ac:dyDescent="0.15">
      <c r="A3" s="58"/>
      <c r="B3" s="59"/>
      <c r="C3" s="60"/>
      <c r="D3" s="60"/>
      <c r="E3" s="67" t="s">
        <v>64</v>
      </c>
    </row>
    <row r="4" spans="1:5" ht="24" customHeight="1" x14ac:dyDescent="0.15">
      <c r="A4" s="140" t="s">
        <v>44</v>
      </c>
      <c r="B4" s="141"/>
      <c r="C4" s="70" t="s">
        <v>45</v>
      </c>
      <c r="D4" s="71" t="s">
        <v>60</v>
      </c>
      <c r="E4" s="70" t="s">
        <v>46</v>
      </c>
    </row>
    <row r="5" spans="1:5" ht="24" customHeight="1" x14ac:dyDescent="0.15">
      <c r="A5" s="87" t="s">
        <v>47</v>
      </c>
      <c r="B5" s="80" t="s">
        <v>43</v>
      </c>
      <c r="C5" s="81" t="s">
        <v>48</v>
      </c>
      <c r="D5" s="82" t="s">
        <v>69</v>
      </c>
      <c r="E5" s="78">
        <v>100000</v>
      </c>
    </row>
    <row r="6" spans="1:5" ht="24" customHeight="1" x14ac:dyDescent="0.15">
      <c r="A6" s="63"/>
      <c r="B6" s="83" t="s">
        <v>49</v>
      </c>
      <c r="C6" s="95" t="s">
        <v>39</v>
      </c>
      <c r="D6" s="96" t="s">
        <v>57</v>
      </c>
      <c r="E6" s="90"/>
    </row>
    <row r="7" spans="1:5" ht="24" customHeight="1" x14ac:dyDescent="0.15">
      <c r="A7" s="63"/>
      <c r="B7" s="83"/>
      <c r="C7" s="106" t="s">
        <v>73</v>
      </c>
      <c r="D7" s="96" t="s">
        <v>58</v>
      </c>
      <c r="E7" s="90">
        <v>7211821</v>
      </c>
    </row>
    <row r="8" spans="1:5" ht="24" customHeight="1" x14ac:dyDescent="0.15">
      <c r="A8" s="63"/>
      <c r="B8" s="84"/>
      <c r="C8" s="107" t="s">
        <v>74</v>
      </c>
      <c r="D8" s="97" t="s">
        <v>59</v>
      </c>
      <c r="E8" s="98">
        <v>1404981</v>
      </c>
    </row>
    <row r="9" spans="1:5" ht="24" customHeight="1" x14ac:dyDescent="0.15">
      <c r="A9" s="63"/>
      <c r="B9" s="75"/>
      <c r="C9" s="99" t="s">
        <v>54</v>
      </c>
      <c r="D9" s="96"/>
      <c r="E9" s="90">
        <f>SUM(E7:E8)</f>
        <v>8616802</v>
      </c>
    </row>
    <row r="10" spans="1:5" ht="24" customHeight="1" x14ac:dyDescent="0.15">
      <c r="A10" s="63"/>
      <c r="B10" s="73"/>
      <c r="C10" s="76" t="s">
        <v>67</v>
      </c>
      <c r="D10" s="82"/>
      <c r="E10" s="78">
        <f>SUM(E5+E9)</f>
        <v>8716802</v>
      </c>
    </row>
    <row r="11" spans="1:5" ht="24" customHeight="1" x14ac:dyDescent="0.15">
      <c r="A11" s="63"/>
      <c r="B11" s="76" t="s">
        <v>75</v>
      </c>
      <c r="C11" s="76" t="s">
        <v>76</v>
      </c>
      <c r="D11" s="85" t="s">
        <v>81</v>
      </c>
      <c r="E11" s="78">
        <v>2910766</v>
      </c>
    </row>
    <row r="12" spans="1:5" ht="24" customHeight="1" x14ac:dyDescent="0.15">
      <c r="A12" s="64"/>
      <c r="B12" s="73" t="s">
        <v>77</v>
      </c>
      <c r="C12" s="79" t="s">
        <v>78</v>
      </c>
      <c r="D12" s="76" t="s">
        <v>79</v>
      </c>
      <c r="E12" s="78">
        <v>380800</v>
      </c>
    </row>
    <row r="13" spans="1:5" ht="24" customHeight="1" x14ac:dyDescent="0.15">
      <c r="A13" s="137" t="s">
        <v>40</v>
      </c>
      <c r="B13" s="139"/>
      <c r="C13" s="61"/>
      <c r="D13" s="65"/>
      <c r="E13" s="86">
        <f>SUM(E10:E12)</f>
        <v>12008368</v>
      </c>
    </row>
    <row r="14" spans="1:5" ht="24" customHeight="1" x14ac:dyDescent="0.15">
      <c r="A14" s="87" t="s">
        <v>50</v>
      </c>
      <c r="B14" s="104"/>
      <c r="C14" s="104"/>
      <c r="D14" s="103"/>
      <c r="E14" s="102"/>
    </row>
    <row r="15" spans="1:5" ht="24" customHeight="1" x14ac:dyDescent="0.15">
      <c r="A15" s="109" t="s">
        <v>85</v>
      </c>
      <c r="B15" s="105"/>
      <c r="C15" s="105"/>
      <c r="D15" s="111"/>
      <c r="E15" s="68"/>
    </row>
    <row r="16" spans="1:5" ht="24" customHeight="1" x14ac:dyDescent="0.15">
      <c r="A16" s="110"/>
      <c r="B16" s="146" t="s">
        <v>86</v>
      </c>
      <c r="C16" s="147"/>
      <c r="D16" s="111"/>
      <c r="E16" s="68">
        <f>E15</f>
        <v>0</v>
      </c>
    </row>
    <row r="17" spans="1:5" ht="24" customHeight="1" x14ac:dyDescent="0.15">
      <c r="A17" s="75" t="s">
        <v>70</v>
      </c>
      <c r="B17" s="104"/>
      <c r="C17" s="95" t="s">
        <v>39</v>
      </c>
      <c r="D17" s="113"/>
      <c r="E17" s="88"/>
    </row>
    <row r="18" spans="1:5" ht="24" customHeight="1" x14ac:dyDescent="0.15">
      <c r="A18" s="75"/>
      <c r="B18" s="115" t="s">
        <v>88</v>
      </c>
      <c r="C18" s="106" t="s">
        <v>73</v>
      </c>
      <c r="D18" s="114" t="s">
        <v>90</v>
      </c>
      <c r="E18" s="88">
        <v>3294000</v>
      </c>
    </row>
    <row r="19" spans="1:5" ht="24" customHeight="1" x14ac:dyDescent="0.15">
      <c r="A19" s="75"/>
      <c r="B19" s="116" t="s">
        <v>89</v>
      </c>
      <c r="C19" s="107" t="s">
        <v>74</v>
      </c>
      <c r="D19" s="112" t="s">
        <v>91</v>
      </c>
      <c r="E19" s="108">
        <v>6393999</v>
      </c>
    </row>
    <row r="20" spans="1:5" ht="24" customHeight="1" x14ac:dyDescent="0.15">
      <c r="A20" s="105"/>
      <c r="B20" s="144" t="s">
        <v>71</v>
      </c>
      <c r="C20" s="145"/>
      <c r="D20" s="69"/>
      <c r="E20" s="68">
        <f>SUM(E18:E19)</f>
        <v>9687999</v>
      </c>
    </row>
    <row r="21" spans="1:5" ht="24" customHeight="1" x14ac:dyDescent="0.15">
      <c r="A21" s="104" t="s">
        <v>65</v>
      </c>
      <c r="B21" s="72"/>
      <c r="C21" s="62"/>
      <c r="D21" s="77"/>
      <c r="E21" s="78"/>
    </row>
    <row r="22" spans="1:5" ht="24" customHeight="1" x14ac:dyDescent="0.15">
      <c r="A22" s="105"/>
      <c r="B22" s="144" t="s">
        <v>72</v>
      </c>
      <c r="C22" s="145"/>
      <c r="D22" s="66"/>
      <c r="E22" s="78">
        <f>SUM(E21:E21)</f>
        <v>0</v>
      </c>
    </row>
    <row r="23" spans="1:5" ht="24" customHeight="1" x14ac:dyDescent="0.15">
      <c r="A23" s="137" t="s">
        <v>51</v>
      </c>
      <c r="B23" s="139"/>
      <c r="C23" s="61"/>
      <c r="D23" s="65"/>
      <c r="E23" s="78">
        <f>E20+E22</f>
        <v>9687999</v>
      </c>
    </row>
    <row r="24" spans="1:5" ht="24" customHeight="1" x14ac:dyDescent="0.15">
      <c r="A24" s="137" t="s">
        <v>61</v>
      </c>
      <c r="B24" s="138"/>
      <c r="C24" s="138"/>
      <c r="D24" s="139"/>
      <c r="E24" s="78">
        <f>SUM(E13+E23)</f>
        <v>21696367</v>
      </c>
    </row>
    <row r="25" spans="1:5" ht="24" customHeight="1" x14ac:dyDescent="0.15">
      <c r="A25" s="87" t="s">
        <v>52</v>
      </c>
      <c r="B25" s="134" t="s">
        <v>53</v>
      </c>
      <c r="C25" s="75" t="s">
        <v>68</v>
      </c>
      <c r="D25" s="89" t="s">
        <v>83</v>
      </c>
      <c r="E25" s="88">
        <v>49524</v>
      </c>
    </row>
    <row r="26" spans="1:5" ht="24" customHeight="1" x14ac:dyDescent="0.15">
      <c r="A26" s="75"/>
      <c r="B26" s="135"/>
      <c r="C26" s="75" t="s">
        <v>93</v>
      </c>
      <c r="D26" s="94" t="s">
        <v>92</v>
      </c>
      <c r="E26" s="90">
        <v>4553424</v>
      </c>
    </row>
    <row r="27" spans="1:5" ht="24" customHeight="1" x14ac:dyDescent="0.15">
      <c r="A27" s="75"/>
      <c r="B27" s="136"/>
      <c r="C27" s="76" t="s">
        <v>55</v>
      </c>
      <c r="D27" s="82"/>
      <c r="E27" s="78">
        <f>SUM(E25:E26)</f>
        <v>4602948</v>
      </c>
    </row>
    <row r="28" spans="1:5" ht="24" customHeight="1" x14ac:dyDescent="0.15">
      <c r="A28" s="75"/>
      <c r="B28" s="76" t="s">
        <v>80</v>
      </c>
      <c r="C28" s="72" t="s">
        <v>68</v>
      </c>
      <c r="D28" s="91" t="s">
        <v>84</v>
      </c>
      <c r="E28" s="92">
        <v>766700</v>
      </c>
    </row>
    <row r="29" spans="1:5" ht="24" customHeight="1" x14ac:dyDescent="0.15">
      <c r="A29" s="75"/>
      <c r="B29" s="93" t="s">
        <v>82</v>
      </c>
      <c r="C29" s="100" t="s">
        <v>94</v>
      </c>
      <c r="D29" s="101" t="s">
        <v>95</v>
      </c>
      <c r="E29" s="92">
        <v>5410000</v>
      </c>
    </row>
    <row r="30" spans="1:5" ht="24" customHeight="1" x14ac:dyDescent="0.15">
      <c r="A30" s="137" t="s">
        <v>42</v>
      </c>
      <c r="B30" s="139"/>
      <c r="C30" s="79"/>
      <c r="D30" s="85"/>
      <c r="E30" s="86">
        <f>SUM(E27:E29)</f>
        <v>10779648</v>
      </c>
    </row>
    <row r="31" spans="1:5" ht="24" customHeight="1" x14ac:dyDescent="0.15">
      <c r="A31" s="87" t="s">
        <v>56</v>
      </c>
      <c r="B31" s="74"/>
      <c r="C31" s="74"/>
      <c r="D31" s="93"/>
      <c r="E31" s="92"/>
    </row>
    <row r="32" spans="1:5" ht="24" customHeight="1" x14ac:dyDescent="0.15">
      <c r="A32" s="137" t="s">
        <v>41</v>
      </c>
      <c r="B32" s="139"/>
      <c r="C32" s="142"/>
      <c r="D32" s="143"/>
      <c r="E32" s="86">
        <f>SUM(E31)</f>
        <v>0</v>
      </c>
    </row>
    <row r="33" spans="1:5" ht="24" customHeight="1" x14ac:dyDescent="0.15">
      <c r="A33" s="137" t="s">
        <v>62</v>
      </c>
      <c r="B33" s="138"/>
      <c r="C33" s="138"/>
      <c r="D33" s="139"/>
      <c r="E33" s="86">
        <f>SUM(E30+E32)</f>
        <v>10779648</v>
      </c>
    </row>
    <row r="34" spans="1:5" ht="24" customHeight="1" x14ac:dyDescent="0.15">
      <c r="A34" s="137" t="s">
        <v>63</v>
      </c>
      <c r="B34" s="138"/>
      <c r="C34" s="138"/>
      <c r="D34" s="139"/>
      <c r="E34" s="86">
        <f>SUM(E24-E33)</f>
        <v>10916719</v>
      </c>
    </row>
  </sheetData>
  <mergeCells count="15">
    <mergeCell ref="B1:D1"/>
    <mergeCell ref="B2:D2"/>
    <mergeCell ref="A23:B23"/>
    <mergeCell ref="A24:D24"/>
    <mergeCell ref="B22:C22"/>
    <mergeCell ref="B25:B27"/>
    <mergeCell ref="A33:D33"/>
    <mergeCell ref="A4:B4"/>
    <mergeCell ref="A13:B13"/>
    <mergeCell ref="A34:D34"/>
    <mergeCell ref="A32:B32"/>
    <mergeCell ref="A30:B30"/>
    <mergeCell ref="C32:D32"/>
    <mergeCell ref="B20:C20"/>
    <mergeCell ref="B16:C16"/>
  </mergeCells>
  <phoneticPr fontId="2"/>
  <pageMargins left="0.98425196850393704" right="0.11811023622047245" top="0.43307086614173229" bottom="0.35433070866141736" header="0.31496062992125984" footer="0.51181102362204722"/>
  <pageSetup paperSize="9" firstPageNumber="10" orientation="portrait" useFirstPageNumber="1" r:id="rId1"/>
  <headerFooter>
    <oddFooter xml:space="preserve">&amp;C9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予算（案）の概要</vt:lpstr>
      <vt:lpstr>Sheet3</vt:lpstr>
      <vt:lpstr>財産目録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飯坂　紀年</dc:creator>
  <cp:lastModifiedBy>kobayashi</cp:lastModifiedBy>
  <cp:lastPrinted>2022-05-19T01:14:36Z</cp:lastPrinted>
  <dcterms:created xsi:type="dcterms:W3CDTF">2000-08-07T04:14:30Z</dcterms:created>
  <dcterms:modified xsi:type="dcterms:W3CDTF">2022-05-19T01:14:47Z</dcterms:modified>
</cp:coreProperties>
</file>