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kikin\disk1\運営管理\会議\2025年度\理事会\"/>
    </mc:Choice>
  </mc:AlternateContent>
  <xr:revisionPtr revIDLastSave="0" documentId="13_ncr:1_{5F3F64B0-EB4B-4E20-958B-24D1F2FA8E18}" xr6:coauthVersionLast="47" xr6:coauthVersionMax="47" xr10:uidLastSave="{00000000-0000-0000-0000-000000000000}"/>
  <bookViews>
    <workbookView xWindow="30000" yWindow="-120" windowWidth="20520" windowHeight="13740" xr2:uid="{00000000-000D-0000-FFFF-FFFF00000000}"/>
  </bookViews>
  <sheets>
    <sheet name="収益" sheetId="3" r:id="rId1"/>
    <sheet name="費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D25" i="6"/>
  <c r="D17" i="3"/>
  <c r="C25" i="6"/>
  <c r="D28" i="3" l="1"/>
  <c r="D21" i="3" l="1"/>
  <c r="D14" i="3"/>
  <c r="C28" i="3" l="1"/>
  <c r="C21" i="3"/>
  <c r="C17" i="3"/>
  <c r="C14" i="3"/>
  <c r="E4" i="6" l="1"/>
  <c r="D4" i="6" l="1"/>
  <c r="C31" i="3"/>
  <c r="C4" i="6"/>
  <c r="E28" i="3"/>
  <c r="E21" i="3"/>
  <c r="E17" i="3"/>
  <c r="E14" i="3"/>
  <c r="E31" i="3" l="1"/>
  <c r="C45" i="6"/>
  <c r="C46" i="6" s="1"/>
  <c r="D45" i="6"/>
  <c r="E45" i="6"/>
  <c r="E46" i="6" l="1"/>
  <c r="D31" i="3"/>
  <c r="D46" i="6" s="1"/>
</calcChain>
</file>

<file path=xl/sharedStrings.xml><?xml version="1.0" encoding="utf-8"?>
<sst xmlns="http://schemas.openxmlformats.org/spreadsheetml/2006/main" count="123" uniqueCount="114">
  <si>
    <t>受取募金</t>
    <rPh sb="2" eb="4">
      <t>ボキン</t>
    </rPh>
    <phoneticPr fontId="3"/>
  </si>
  <si>
    <t xml:space="preserve">　（単位：円） </t>
  </si>
  <si>
    <t>Ⅱ　経  常  費　用　の　部</t>
    <rPh sb="2" eb="6">
      <t>ケイジョウ</t>
    </rPh>
    <phoneticPr fontId="8"/>
  </si>
  <si>
    <t>前々年度決算額</t>
    <rPh sb="0" eb="2">
      <t>マエマエ</t>
    </rPh>
    <rPh sb="2" eb="4">
      <t>ネンド</t>
    </rPh>
    <rPh sb="4" eb="6">
      <t>ケッサン</t>
    </rPh>
    <rPh sb="6" eb="7">
      <t>ガク</t>
    </rPh>
    <phoneticPr fontId="8"/>
  </si>
  <si>
    <t>備考</t>
    <rPh sb="0" eb="2">
      <t>ビコウ</t>
    </rPh>
    <phoneticPr fontId="8"/>
  </si>
  <si>
    <t>大科目</t>
  </si>
  <si>
    <t>中科目</t>
  </si>
  <si>
    <t>給料手当</t>
  </si>
  <si>
    <t>通勤費</t>
  </si>
  <si>
    <t>法定福利費</t>
    <rPh sb="0" eb="1">
      <t>ホウ</t>
    </rPh>
    <rPh sb="1" eb="2">
      <t>サダ</t>
    </rPh>
    <rPh sb="2" eb="4">
      <t>フクリ</t>
    </rPh>
    <rPh sb="4" eb="5">
      <t>ヒ</t>
    </rPh>
    <phoneticPr fontId="8"/>
  </si>
  <si>
    <t>助成金支出</t>
    <rPh sb="0" eb="2">
      <t>ジョセイ</t>
    </rPh>
    <rPh sb="2" eb="3">
      <t>キン</t>
    </rPh>
    <rPh sb="3" eb="5">
      <t>シシュツ</t>
    </rPh>
    <phoneticPr fontId="8"/>
  </si>
  <si>
    <t>印刷製本費</t>
    <rPh sb="2" eb="4">
      <t>セイホン</t>
    </rPh>
    <rPh sb="4" eb="5">
      <t>ヒ</t>
    </rPh>
    <phoneticPr fontId="8"/>
  </si>
  <si>
    <t>通信運搬費</t>
    <rPh sb="0" eb="2">
      <t>ツウシン</t>
    </rPh>
    <rPh sb="4" eb="5">
      <t>ヒ</t>
    </rPh>
    <phoneticPr fontId="8"/>
  </si>
  <si>
    <t>水道光熱費</t>
    <rPh sb="0" eb="2">
      <t>スイドウ</t>
    </rPh>
    <phoneticPr fontId="8"/>
  </si>
  <si>
    <t>管理費</t>
  </si>
  <si>
    <t>旅費交通費</t>
  </si>
  <si>
    <t>新聞図書費</t>
    <rPh sb="0" eb="2">
      <t>シンブン</t>
    </rPh>
    <rPh sb="2" eb="5">
      <t>トショヒ</t>
    </rPh>
    <phoneticPr fontId="8"/>
  </si>
  <si>
    <t>リース料</t>
    <rPh sb="3" eb="4">
      <t>リョウ</t>
    </rPh>
    <phoneticPr fontId="8"/>
  </si>
  <si>
    <t>雑費</t>
  </si>
  <si>
    <t>経常支出合計　　</t>
  </si>
  <si>
    <t>経常収支差額　　　</t>
    <rPh sb="2" eb="4">
      <t>シュウシ</t>
    </rPh>
    <phoneticPr fontId="8"/>
  </si>
  <si>
    <t>　（Ａ）－（Ｂ）</t>
  </si>
  <si>
    <t>　（単位：円）</t>
  </si>
  <si>
    <t>Ⅰ  経  常  収　益  の  部</t>
    <phoneticPr fontId="3"/>
  </si>
  <si>
    <t>前々年度決算額</t>
    <rPh sb="0" eb="2">
      <t>マエマエ</t>
    </rPh>
    <rPh sb="2" eb="4">
      <t>ネンド</t>
    </rPh>
    <rPh sb="4" eb="6">
      <t>ケッサン</t>
    </rPh>
    <rPh sb="6" eb="7">
      <t>ガク</t>
    </rPh>
    <phoneticPr fontId="3"/>
  </si>
  <si>
    <t>前年度決算額</t>
    <rPh sb="0" eb="3">
      <t>ゼンネンド</t>
    </rPh>
    <rPh sb="1" eb="3">
      <t>ネンド</t>
    </rPh>
    <rPh sb="3" eb="5">
      <t>ケッサン</t>
    </rPh>
    <rPh sb="5" eb="6">
      <t>ガク</t>
    </rPh>
    <phoneticPr fontId="3"/>
  </si>
  <si>
    <t>今年度予算額　　　　　</t>
    <rPh sb="0" eb="1">
      <t>コン</t>
    </rPh>
    <rPh sb="1" eb="3">
      <t>ネンド</t>
    </rPh>
    <rPh sb="3" eb="5">
      <t>ヨサン</t>
    </rPh>
    <phoneticPr fontId="3"/>
  </si>
  <si>
    <t>備考　　　</t>
    <rPh sb="0" eb="2">
      <t>ビコウ</t>
    </rPh>
    <phoneticPr fontId="3"/>
  </si>
  <si>
    <t>大科目　　　　　　</t>
  </si>
  <si>
    <t>中科目　　　　　　　　　　</t>
  </si>
  <si>
    <t>受取会費　　　　</t>
    <phoneticPr fontId="3"/>
  </si>
  <si>
    <t>正会員受取会費</t>
    <phoneticPr fontId="3"/>
  </si>
  <si>
    <t>賛助会員受取会費</t>
    <phoneticPr fontId="3"/>
  </si>
  <si>
    <t>受取寄付金</t>
    <rPh sb="2" eb="5">
      <t>キフキン</t>
    </rPh>
    <phoneticPr fontId="3"/>
  </si>
  <si>
    <t>募金箱：12箇所×5千円　　　　　　　　　</t>
    <phoneticPr fontId="3"/>
  </si>
  <si>
    <t>受取助成金</t>
    <phoneticPr fontId="3"/>
  </si>
  <si>
    <t>事業収益　　　　　　</t>
    <phoneticPr fontId="3"/>
  </si>
  <si>
    <t>はーとふる受託収益</t>
    <phoneticPr fontId="3"/>
  </si>
  <si>
    <t>NPO支援事業収益</t>
    <rPh sb="5" eb="7">
      <t>ジギョウ</t>
    </rPh>
    <phoneticPr fontId="3"/>
  </si>
  <si>
    <t>その他の収益　　　　　　　　</t>
    <phoneticPr fontId="3"/>
  </si>
  <si>
    <t>受取利息　</t>
  </si>
  <si>
    <t>雑収益</t>
    <phoneticPr fontId="3"/>
  </si>
  <si>
    <t>経常収益合計　　　</t>
    <phoneticPr fontId="3"/>
  </si>
  <si>
    <t>（Ａ）</t>
    <phoneticPr fontId="3"/>
  </si>
  <si>
    <t xml:space="preserve"> </t>
    <phoneticPr fontId="3"/>
  </si>
  <si>
    <t>外注費（諸謝金等）</t>
    <rPh sb="7" eb="8">
      <t>トウ</t>
    </rPh>
    <phoneticPr fontId="2"/>
  </si>
  <si>
    <t>認定特定非営利活動法人　しみん基金・こうべ</t>
    <rPh sb="0" eb="2">
      <t>ニンテイ</t>
    </rPh>
    <phoneticPr fontId="3"/>
  </si>
  <si>
    <t>保険料</t>
    <rPh sb="0" eb="3">
      <t>ホケンリョウ</t>
    </rPh>
    <phoneticPr fontId="2"/>
  </si>
  <si>
    <t>広告宣伝量</t>
    <rPh sb="0" eb="2">
      <t>コウコク</t>
    </rPh>
    <rPh sb="2" eb="4">
      <t>センデン</t>
    </rPh>
    <rPh sb="4" eb="5">
      <t>リョウ</t>
    </rPh>
    <phoneticPr fontId="2"/>
  </si>
  <si>
    <t>消耗品費</t>
    <rPh sb="0" eb="2">
      <t>ショウモウ</t>
    </rPh>
    <rPh sb="2" eb="3">
      <t>ヒン</t>
    </rPh>
    <rPh sb="3" eb="4">
      <t>ヒヨウ</t>
    </rPh>
    <phoneticPr fontId="8"/>
  </si>
  <si>
    <t>消耗品費</t>
    <rPh sb="0" eb="2">
      <t>ショウモウ</t>
    </rPh>
    <phoneticPr fontId="8"/>
  </si>
  <si>
    <t>　予算計画書   （案）</t>
    <rPh sb="1" eb="2">
      <t>ヨ</t>
    </rPh>
    <rPh sb="3" eb="4">
      <t>ケイ</t>
    </rPh>
    <rPh sb="4" eb="5">
      <t>ガ</t>
    </rPh>
    <rPh sb="5" eb="6">
      <t>ショ</t>
    </rPh>
    <phoneticPr fontId="3"/>
  </si>
  <si>
    <t>その他事業収益</t>
    <rPh sb="2" eb="3">
      <t>タ</t>
    </rPh>
    <rPh sb="3" eb="5">
      <t>ジギョウ</t>
    </rPh>
    <rPh sb="5" eb="7">
      <t>シュウエキ</t>
    </rPh>
    <phoneticPr fontId="2"/>
  </si>
  <si>
    <t>事業費計</t>
    <rPh sb="0" eb="3">
      <t>ジギョウヒ</t>
    </rPh>
    <rPh sb="3" eb="4">
      <t>ケイ</t>
    </rPh>
    <phoneticPr fontId="2"/>
  </si>
  <si>
    <t>（人件費）</t>
    <phoneticPr fontId="3"/>
  </si>
  <si>
    <t>旅費交通費</t>
    <phoneticPr fontId="8"/>
  </si>
  <si>
    <t>会場費</t>
    <phoneticPr fontId="8"/>
  </si>
  <si>
    <t>広報宣伝費</t>
    <phoneticPr fontId="8"/>
  </si>
  <si>
    <t>リース料</t>
    <phoneticPr fontId="3"/>
  </si>
  <si>
    <t>支払手数料</t>
    <phoneticPr fontId="3"/>
  </si>
  <si>
    <t>雑費</t>
    <phoneticPr fontId="8"/>
  </si>
  <si>
    <t>管理費計</t>
    <rPh sb="0" eb="3">
      <t>カンリヒ</t>
    </rPh>
    <rPh sb="3" eb="4">
      <t>ケイ</t>
    </rPh>
    <phoneticPr fontId="2"/>
  </si>
  <si>
    <t>（人件費）</t>
    <phoneticPr fontId="3"/>
  </si>
  <si>
    <t>通勤費</t>
    <phoneticPr fontId="8"/>
  </si>
  <si>
    <t>（その他の経費）</t>
    <phoneticPr fontId="3"/>
  </si>
  <si>
    <t>通信運搬費</t>
    <phoneticPr fontId="8"/>
  </si>
  <si>
    <t>支払手数料</t>
    <phoneticPr fontId="8"/>
  </si>
  <si>
    <t>慶弔費</t>
    <phoneticPr fontId="3"/>
  </si>
  <si>
    <t>　（Ｂ）=事業費計＋管理費計</t>
    <rPh sb="5" eb="8">
      <t>ジギョウヒ</t>
    </rPh>
    <rPh sb="8" eb="9">
      <t>ケイ</t>
    </rPh>
    <rPh sb="10" eb="13">
      <t>カンリヒ</t>
    </rPh>
    <rPh sb="13" eb="14">
      <t>ケイ</t>
    </rPh>
    <phoneticPr fontId="2"/>
  </si>
  <si>
    <t>前年度決算金額</t>
    <rPh sb="0" eb="3">
      <t>ゼンネンド</t>
    </rPh>
    <rPh sb="3" eb="5">
      <t>ケッサン</t>
    </rPh>
    <rPh sb="5" eb="6">
      <t>キン</t>
    </rPh>
    <rPh sb="6" eb="7">
      <t>ガク</t>
    </rPh>
    <phoneticPr fontId="2"/>
  </si>
  <si>
    <t>今年度予算金額</t>
    <rPh sb="0" eb="3">
      <t>コンネンド</t>
    </rPh>
    <rPh sb="3" eb="5">
      <t>ヨサン</t>
    </rPh>
    <rPh sb="5" eb="6">
      <t>キン</t>
    </rPh>
    <rPh sb="6" eb="7">
      <t>ガク</t>
    </rPh>
    <phoneticPr fontId="2"/>
  </si>
  <si>
    <t>相談事業</t>
    <rPh sb="0" eb="2">
      <t>ソウダン</t>
    </rPh>
    <rPh sb="2" eb="4">
      <t>ジギョウ</t>
    </rPh>
    <phoneticPr fontId="2"/>
  </si>
  <si>
    <t>KIITO社会貢献フロア事業</t>
    <rPh sb="5" eb="7">
      <t>シャカイ</t>
    </rPh>
    <rPh sb="7" eb="9">
      <t>コウケン</t>
    </rPh>
    <rPh sb="12" eb="14">
      <t>ジギョウ</t>
    </rPh>
    <phoneticPr fontId="2"/>
  </si>
  <si>
    <t>備品費</t>
    <rPh sb="0" eb="3">
      <t>ビヒンヒ</t>
    </rPh>
    <phoneticPr fontId="2"/>
  </si>
  <si>
    <t>はぁ～とふるふぁんど</t>
    <phoneticPr fontId="3"/>
  </si>
  <si>
    <t>（各種振込手数料\1､000×１２カ月）×20%</t>
    <rPh sb="1" eb="3">
      <t>カクシュ</t>
    </rPh>
    <rPh sb="3" eb="5">
      <t>フリコミ</t>
    </rPh>
    <phoneticPr fontId="3"/>
  </si>
  <si>
    <t>租税公課</t>
    <rPh sb="0" eb="4">
      <t>ソゼイコウカ</t>
    </rPh>
    <phoneticPr fontId="2"/>
  </si>
  <si>
    <t>保険料</t>
    <rPh sb="0" eb="3">
      <t>ホケンリョウ</t>
    </rPh>
    <phoneticPr fontId="2"/>
  </si>
  <si>
    <t>備品費</t>
    <rPh sb="0" eb="3">
      <t>ビヒンヒ</t>
    </rPh>
    <phoneticPr fontId="2"/>
  </si>
  <si>
    <t>12000×12か月×80%</t>
    <rPh sb="9" eb="10">
      <t>ゲツ</t>
    </rPh>
    <phoneticPr fontId="3"/>
  </si>
  <si>
    <t xml:space="preserve">
助成1万円＋（ボランティア・近郊業務：\2,000×12ヶ月）×80%</t>
    <rPh sb="1" eb="3">
      <t>ジョセイ</t>
    </rPh>
    <rPh sb="4" eb="5">
      <t>マン</t>
    </rPh>
    <rPh sb="5" eb="6">
      <t>エン</t>
    </rPh>
    <rPh sb="15" eb="17">
      <t>キンコウ</t>
    </rPh>
    <rPh sb="17" eb="19">
      <t>ギョウム</t>
    </rPh>
    <phoneticPr fontId="8"/>
  </si>
  <si>
    <t>(雇用保険23,000円＋社会保険275856)×20%</t>
    <phoneticPr fontId="2"/>
  </si>
  <si>
    <t>（コピー用紙・文房具等2千円×12ヶ月）×80%</t>
    <phoneticPr fontId="3"/>
  </si>
  <si>
    <t>（コピー用紙・文房具等2千円×12ヶ月）×20%</t>
    <phoneticPr fontId="3"/>
  </si>
  <si>
    <t>家賃57000×12か月×20％</t>
    <rPh sb="0" eb="2">
      <t>ヤチン</t>
    </rPh>
    <rPh sb="11" eb="12">
      <t>ゲツ</t>
    </rPh>
    <phoneticPr fontId="2"/>
  </si>
  <si>
    <t>地代家賃</t>
    <rPh sb="0" eb="2">
      <t>チダイ</t>
    </rPh>
    <rPh sb="2" eb="4">
      <t>ヤチン</t>
    </rPh>
    <phoneticPr fontId="2"/>
  </si>
  <si>
    <t>地代家賃</t>
    <rPh sb="0" eb="4">
      <t>チダイヤチン</t>
    </rPh>
    <phoneticPr fontId="2"/>
  </si>
  <si>
    <t>マッチングサイト収益事業</t>
    <rPh sb="8" eb="12">
      <t>シュウエキジギョウ</t>
    </rPh>
    <phoneticPr fontId="2"/>
  </si>
  <si>
    <t>20.5万×12か月×80％</t>
    <rPh sb="4" eb="5">
      <t>マン</t>
    </rPh>
    <rPh sb="9" eb="10">
      <t>ゲツ</t>
    </rPh>
    <phoneticPr fontId="2"/>
  </si>
  <si>
    <t>2025 年度・第27期</t>
    <rPh sb="5" eb="7">
      <t>ネンド</t>
    </rPh>
    <rPh sb="8" eb="9">
      <t>ダイ</t>
    </rPh>
    <rPh sb="11" eb="12">
      <t>キ</t>
    </rPh>
    <phoneticPr fontId="3"/>
  </si>
  <si>
    <t>自　2025年4月 1日</t>
    <rPh sb="0" eb="1">
      <t>ジ</t>
    </rPh>
    <rPh sb="6" eb="7">
      <t>ネン</t>
    </rPh>
    <rPh sb="7" eb="8">
      <t>ヘイネン</t>
    </rPh>
    <rPh sb="8" eb="9">
      <t>ガツ</t>
    </rPh>
    <rPh sb="11" eb="12">
      <t>ニチ</t>
    </rPh>
    <phoneticPr fontId="3"/>
  </si>
  <si>
    <t>至　2026年3月31日</t>
    <rPh sb="0" eb="1">
      <t>イタル</t>
    </rPh>
    <rPh sb="6" eb="7">
      <t>ネン</t>
    </rPh>
    <rPh sb="7" eb="8">
      <t>ヘイネン</t>
    </rPh>
    <rPh sb="8" eb="9">
      <t>ガツ</t>
    </rPh>
    <rPh sb="11" eb="12">
      <t>ニチ</t>
    </rPh>
    <phoneticPr fontId="3"/>
  </si>
  <si>
    <t>個人：50人×\3,000、団体：10団体×\10,000
　　（現在：個人35名、団体7団体）</t>
    <rPh sb="0" eb="2">
      <t>コジン</t>
    </rPh>
    <rPh sb="19" eb="21">
      <t>ダンタイ</t>
    </rPh>
    <phoneticPr fontId="3"/>
  </si>
  <si>
    <t>（ニュースレター3回×2万＋電話8千円×12ヶ月＋宅配1千円×12ヶ月＋郵便1千円×１２ヵ月)×20%</t>
    <rPh sb="12" eb="13">
      <t>マン</t>
    </rPh>
    <rPh sb="17" eb="19">
      <t>センエン</t>
    </rPh>
    <rPh sb="36" eb="38">
      <t>ユウビン</t>
    </rPh>
    <rPh sb="39" eb="41">
      <t>センエン</t>
    </rPh>
    <rPh sb="45" eb="46">
      <t>ゲツ</t>
    </rPh>
    <phoneticPr fontId="8"/>
  </si>
  <si>
    <t>電気\6000×12ヶ月×20%</t>
    <phoneticPr fontId="2"/>
  </si>
  <si>
    <t>助成1万+（ニュースレター3回×\20,000＋電話9千円×12ヶ月＋宅配1千円×12ヶ月＋郵便1千円×１２ヵ月)×80%</t>
    <rPh sb="0" eb="2">
      <t>ジョセイ</t>
    </rPh>
    <rPh sb="3" eb="4">
      <t>マン</t>
    </rPh>
    <rPh sb="27" eb="29">
      <t>センエン</t>
    </rPh>
    <rPh sb="46" eb="48">
      <t>ユウビン</t>
    </rPh>
    <rPh sb="49" eb="51">
      <t>センエン</t>
    </rPh>
    <rPh sb="55" eb="56">
      <t>ゲツ</t>
    </rPh>
    <phoneticPr fontId="8"/>
  </si>
  <si>
    <t>電気\6000×12ヶ月×80%</t>
    <phoneticPr fontId="2"/>
  </si>
  <si>
    <t>ひょうごボランタリー基金,安全の日</t>
    <rPh sb="10" eb="12">
      <t>キキン</t>
    </rPh>
    <rPh sb="13" eb="15">
      <t>アンゼン</t>
    </rPh>
    <rPh sb="16" eb="17">
      <t>ヒ</t>
    </rPh>
    <phoneticPr fontId="2"/>
  </si>
  <si>
    <t>マッチングサイト受託事業</t>
    <rPh sb="8" eb="10">
      <t>ジュタク</t>
    </rPh>
    <rPh sb="10" eb="12">
      <t>ジギョウ</t>
    </rPh>
    <phoneticPr fontId="2"/>
  </si>
  <si>
    <t>ぼらくる受託</t>
    <rPh sb="4" eb="6">
      <t>ジュタク</t>
    </rPh>
    <phoneticPr fontId="2"/>
  </si>
  <si>
    <t>PC、ランドリーボックス</t>
    <phoneticPr fontId="2"/>
  </si>
  <si>
    <t>ボランティア保険</t>
    <rPh sb="6" eb="8">
      <t>ホケン</t>
    </rPh>
    <phoneticPr fontId="2"/>
  </si>
  <si>
    <t>SSLサーバ―証明、会費</t>
    <rPh sb="7" eb="9">
      <t>ショウメイ</t>
    </rPh>
    <rPh sb="10" eb="12">
      <t>カイヒ</t>
    </rPh>
    <phoneticPr fontId="2"/>
  </si>
  <si>
    <t>助成事業ワーク</t>
    <rPh sb="0" eb="4">
      <t>ジョセイジギョウ</t>
    </rPh>
    <phoneticPr fontId="2"/>
  </si>
  <si>
    <t>（ニュースレター発行￥8千×3回＋ﾊﾟﾌｫｰﾏﾝｽﾁｬｰｼﾞ3千円×12ヶ月）×20％</t>
    <rPh sb="12" eb="13">
      <t>セン</t>
    </rPh>
    <phoneticPr fontId="8"/>
  </si>
  <si>
    <t>助成2万円＋（ニュースレター発行8千×3回＋ﾊﾟﾌｫｰﾏﾝｽﾁｬｰｼﾞ3千円×12ヶ月）×80％</t>
    <rPh sb="0" eb="2">
      <t>ジョセイ</t>
    </rPh>
    <rPh sb="3" eb="5">
      <t>マンエン</t>
    </rPh>
    <rPh sb="17" eb="18">
      <t>セン</t>
    </rPh>
    <phoneticPr fontId="8"/>
  </si>
  <si>
    <t>研修費</t>
    <rPh sb="0" eb="3">
      <t>ケンシュウヒ</t>
    </rPh>
    <phoneticPr fontId="2"/>
  </si>
  <si>
    <t>複合機リース×80％</t>
    <rPh sb="0" eb="3">
      <t>フクゴウキ</t>
    </rPh>
    <phoneticPr fontId="2"/>
  </si>
  <si>
    <t>家賃×12か月×80％</t>
    <rPh sb="0" eb="2">
      <t>ヤチン</t>
    </rPh>
    <rPh sb="6" eb="7">
      <t>ゲツ</t>
    </rPh>
    <phoneticPr fontId="2"/>
  </si>
  <si>
    <t>給与支払い、助成金支払い、クレジット手数料</t>
    <rPh sb="0" eb="4">
      <t>キュウヨシハラ</t>
    </rPh>
    <rPh sb="6" eb="11">
      <t>ジョセイキンシハラ</t>
    </rPh>
    <rPh sb="18" eb="21">
      <t>テスウリョウ</t>
    </rPh>
    <phoneticPr fontId="2"/>
  </si>
  <si>
    <t>(雇用保険＋社会保険)×80%</t>
    <phoneticPr fontId="3"/>
  </si>
  <si>
    <t>助成金225万円＋表彰10万円+出版等10万</t>
    <rPh sb="0" eb="3">
      <t>ジョセイキン</t>
    </rPh>
    <rPh sb="6" eb="8">
      <t>マンエン</t>
    </rPh>
    <rPh sb="9" eb="11">
      <t>ヒョウショウ</t>
    </rPh>
    <rPh sb="13" eb="15">
      <t>マンエン</t>
    </rPh>
    <rPh sb="16" eb="19">
      <t>シュッパントウ</t>
    </rPh>
    <rPh sb="21" eb="22">
      <t>マン</t>
    </rPh>
    <phoneticPr fontId="8"/>
  </si>
  <si>
    <t>個人：24人×\10,000、 団体：2団体×\30,000
　　（現在：個人24名、団体2団体）</t>
    <rPh sb="0" eb="2">
      <t>コジン</t>
    </rPh>
    <rPh sb="16" eb="18">
      <t>ダンタイ</t>
    </rPh>
    <rPh sb="20" eb="22">
      <t>ダンタイ</t>
    </rPh>
    <phoneticPr fontId="3"/>
  </si>
  <si>
    <t>あじさい：10万円、あいウォーク：25万円、古着チャリティ25万円、神戸マラソン17万、白鶴その他100万、</t>
    <rPh sb="34" eb="36">
      <t>コウベ</t>
    </rPh>
    <rPh sb="42" eb="43">
      <t>マン</t>
    </rPh>
    <rPh sb="44" eb="46">
      <t>ハクツル</t>
    </rPh>
    <rPh sb="48" eb="49">
      <t>タ</t>
    </rPh>
    <rPh sb="52" eb="53">
      <t>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</si>
</sst>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&quot;△ &quot;#,##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5" fillId="0" borderId="0" xfId="4" applyFont="1"/>
    <xf numFmtId="0" fontId="6" fillId="0" borderId="0" xfId="4" applyFont="1" applyAlignment="1">
      <alignment horizontal="right"/>
    </xf>
    <xf numFmtId="0" fontId="7" fillId="0" borderId="5" xfId="4" applyFont="1" applyBorder="1" applyAlignment="1">
      <alignment vertical="center"/>
    </xf>
    <xf numFmtId="0" fontId="9" fillId="0" borderId="1" xfId="4" applyFont="1" applyBorder="1" applyAlignment="1">
      <alignment horizontal="centerContinuous"/>
    </xf>
    <xf numFmtId="0" fontId="9" fillId="0" borderId="0" xfId="4" applyFont="1"/>
    <xf numFmtId="0" fontId="9" fillId="0" borderId="7" xfId="4" applyFont="1" applyBorder="1" applyAlignment="1">
      <alignment horizontal="distributed" vertical="center"/>
    </xf>
    <xf numFmtId="0" fontId="9" fillId="0" borderId="3" xfId="4" applyFont="1" applyBorder="1" applyAlignment="1">
      <alignment horizontal="distributed" vertical="center"/>
    </xf>
    <xf numFmtId="0" fontId="9" fillId="0" borderId="0" xfId="4" applyFont="1" applyAlignment="1">
      <alignment vertical="center"/>
    </xf>
    <xf numFmtId="0" fontId="9" fillId="2" borderId="7" xfId="4" applyFont="1" applyFill="1" applyBorder="1" applyAlignment="1">
      <alignment horizontal="distributed" vertical="center"/>
    </xf>
    <xf numFmtId="0" fontId="9" fillId="2" borderId="3" xfId="4" applyFont="1" applyFill="1" applyBorder="1" applyAlignment="1">
      <alignment horizontal="distributed" vertical="center"/>
    </xf>
    <xf numFmtId="0" fontId="10" fillId="2" borderId="8" xfId="4" applyFont="1" applyFill="1" applyBorder="1" applyAlignment="1">
      <alignment horizontal="distributed" vertical="center"/>
    </xf>
    <xf numFmtId="0" fontId="9" fillId="0" borderId="9" xfId="4" applyFont="1" applyBorder="1" applyAlignment="1">
      <alignment horizontal="distributed" vertical="center"/>
    </xf>
    <xf numFmtId="0" fontId="9" fillId="0" borderId="6" xfId="4" applyFont="1" applyBorder="1" applyAlignment="1">
      <alignment horizontal="distributed" vertical="center"/>
    </xf>
    <xf numFmtId="38" fontId="6" fillId="0" borderId="6" xfId="4" applyNumberFormat="1" applyFont="1" applyBorder="1" applyAlignment="1">
      <alignment vertical="center"/>
    </xf>
    <xf numFmtId="38" fontId="6" fillId="0" borderId="9" xfId="4" applyNumberFormat="1" applyFont="1" applyBorder="1" applyAlignment="1">
      <alignment vertical="center"/>
    </xf>
    <xf numFmtId="0" fontId="9" fillId="0" borderId="10" xfId="4" applyFont="1" applyBorder="1" applyAlignment="1">
      <alignment horizontal="distributed" vertical="center"/>
    </xf>
    <xf numFmtId="0" fontId="9" fillId="0" borderId="2" xfId="4" applyFont="1" applyBorder="1" applyAlignment="1">
      <alignment horizontal="distributed" vertical="center"/>
    </xf>
    <xf numFmtId="0" fontId="9" fillId="0" borderId="9" xfId="4" applyFont="1" applyBorder="1" applyAlignment="1">
      <alignment vertical="center"/>
    </xf>
    <xf numFmtId="38" fontId="6" fillId="0" borderId="9" xfId="4" applyNumberFormat="1" applyFont="1" applyBorder="1" applyAlignment="1">
      <alignment vertical="center" wrapText="1"/>
    </xf>
    <xf numFmtId="0" fontId="9" fillId="0" borderId="8" xfId="4" applyFont="1" applyBorder="1" applyAlignment="1">
      <alignment horizontal="distributed" vertical="center"/>
    </xf>
    <xf numFmtId="38" fontId="6" fillId="0" borderId="6" xfId="4" applyNumberFormat="1" applyFont="1" applyBorder="1" applyAlignment="1">
      <alignment vertical="center" wrapText="1"/>
    </xf>
    <xf numFmtId="38" fontId="6" fillId="2" borderId="7" xfId="4" applyNumberFormat="1" applyFont="1" applyFill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11" xfId="4" applyFont="1" applyBorder="1" applyAlignment="1">
      <alignment horizontal="distributed" vertical="center"/>
    </xf>
    <xf numFmtId="0" fontId="9" fillId="0" borderId="0" xfId="4" applyFont="1" applyAlignment="1">
      <alignment horizontal="distributed" vertical="center"/>
    </xf>
    <xf numFmtId="38" fontId="6" fillId="0" borderId="2" xfId="4" applyNumberFormat="1" applyFont="1" applyBorder="1" applyAlignment="1">
      <alignment vertical="center"/>
    </xf>
    <xf numFmtId="0" fontId="9" fillId="0" borderId="14" xfId="4" applyFont="1" applyBorder="1" applyAlignment="1">
      <alignment horizontal="distributed" vertical="center"/>
    </xf>
    <xf numFmtId="0" fontId="9" fillId="0" borderId="1" xfId="4" applyFont="1" applyBorder="1" applyAlignment="1">
      <alignment vertical="center"/>
    </xf>
    <xf numFmtId="0" fontId="9" fillId="0" borderId="15" xfId="4" applyFont="1" applyBorder="1" applyAlignment="1">
      <alignment horizontal="distributed" vertical="center"/>
    </xf>
    <xf numFmtId="0" fontId="9" fillId="0" borderId="4" xfId="4" applyFont="1" applyBorder="1" applyAlignment="1">
      <alignment vertical="center"/>
    </xf>
    <xf numFmtId="38" fontId="6" fillId="0" borderId="16" xfId="4" applyNumberFormat="1" applyFont="1" applyBorder="1" applyAlignment="1">
      <alignment vertical="center"/>
    </xf>
    <xf numFmtId="0" fontId="9" fillId="0" borderId="0" xfId="4" applyFont="1" applyAlignment="1">
      <alignment horizontal="distributed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/>
    <xf numFmtId="38" fontId="6" fillId="0" borderId="0" xfId="4" applyNumberFormat="1" applyFont="1"/>
    <xf numFmtId="0" fontId="6" fillId="0" borderId="0" xfId="4" applyFont="1"/>
    <xf numFmtId="0" fontId="4" fillId="0" borderId="0" xfId="4"/>
    <xf numFmtId="0" fontId="8" fillId="0" borderId="0" xfId="4" applyFont="1"/>
    <xf numFmtId="0" fontId="12" fillId="0" borderId="0" xfId="4" applyFont="1" applyAlignment="1">
      <alignment horizontal="centerContinuous"/>
    </xf>
    <xf numFmtId="0" fontId="7" fillId="0" borderId="0" xfId="4" applyFont="1"/>
    <xf numFmtId="0" fontId="12" fillId="0" borderId="0" xfId="4" applyFont="1"/>
    <xf numFmtId="0" fontId="9" fillId="0" borderId="0" xfId="4" applyFont="1" applyAlignment="1">
      <alignment horizontal="right"/>
    </xf>
    <xf numFmtId="0" fontId="9" fillId="0" borderId="3" xfId="4" applyFont="1" applyBorder="1" applyAlignment="1">
      <alignment vertical="center"/>
    </xf>
    <xf numFmtId="0" fontId="9" fillId="0" borderId="13" xfId="4" applyFont="1" applyBorder="1" applyAlignment="1">
      <alignment horizontal="distributed" vertical="center"/>
    </xf>
    <xf numFmtId="38" fontId="13" fillId="0" borderId="7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38" fontId="13" fillId="0" borderId="6" xfId="4" applyNumberFormat="1" applyFont="1" applyBorder="1" applyAlignment="1">
      <alignment vertical="center" wrapText="1"/>
    </xf>
    <xf numFmtId="3" fontId="6" fillId="0" borderId="0" xfId="4" applyNumberFormat="1" applyFont="1" applyAlignment="1">
      <alignment horizontal="right" vertical="center"/>
    </xf>
    <xf numFmtId="38" fontId="13" fillId="0" borderId="8" xfId="4" applyNumberFormat="1" applyFont="1" applyBorder="1" applyAlignment="1">
      <alignment vertical="center" wrapText="1"/>
    </xf>
    <xf numFmtId="0" fontId="9" fillId="0" borderId="17" xfId="4" applyFont="1" applyBorder="1" applyAlignment="1">
      <alignment horizontal="distributed" vertical="center"/>
    </xf>
    <xf numFmtId="38" fontId="13" fillId="0" borderId="3" xfId="4" applyNumberFormat="1" applyFont="1" applyBorder="1" applyAlignment="1">
      <alignment vertical="center"/>
    </xf>
    <xf numFmtId="38" fontId="13" fillId="0" borderId="2" xfId="4" applyNumberFormat="1" applyFont="1" applyBorder="1" applyAlignment="1">
      <alignment vertical="center" wrapText="1"/>
    </xf>
    <xf numFmtId="38" fontId="13" fillId="0" borderId="7" xfId="4" applyNumberFormat="1" applyFont="1" applyBorder="1" applyAlignment="1">
      <alignment vertical="center" wrapText="1"/>
    </xf>
    <xf numFmtId="38" fontId="13" fillId="0" borderId="2" xfId="4" applyNumberFormat="1" applyFont="1" applyBorder="1" applyAlignment="1">
      <alignment vertical="center"/>
    </xf>
    <xf numFmtId="0" fontId="13" fillId="0" borderId="8" xfId="4" applyFont="1" applyBorder="1" applyAlignment="1">
      <alignment vertical="center" wrapText="1"/>
    </xf>
    <xf numFmtId="38" fontId="13" fillId="0" borderId="12" xfId="4" applyNumberFormat="1" applyFont="1" applyBorder="1" applyAlignment="1">
      <alignment vertical="center"/>
    </xf>
    <xf numFmtId="38" fontId="13" fillId="0" borderId="12" xfId="4" applyNumberFormat="1" applyFont="1" applyBorder="1" applyAlignment="1">
      <alignment vertical="center" wrapText="1"/>
    </xf>
    <xf numFmtId="0" fontId="9" fillId="0" borderId="5" xfId="4" applyFont="1" applyBorder="1" applyAlignment="1">
      <alignment horizontal="distributed" vertical="center"/>
    </xf>
    <xf numFmtId="0" fontId="14" fillId="0" borderId="0" xfId="4" applyFont="1" applyAlignment="1">
      <alignment vertical="center"/>
    </xf>
    <xf numFmtId="38" fontId="6" fillId="0" borderId="10" xfId="4" applyNumberFormat="1" applyFont="1" applyBorder="1" applyAlignment="1">
      <alignment vertical="center"/>
    </xf>
    <xf numFmtId="0" fontId="9" fillId="0" borderId="8" xfId="4" applyFont="1" applyBorder="1" applyAlignment="1">
      <alignment horizontal="distributed" vertical="center" wrapText="1"/>
    </xf>
    <xf numFmtId="38" fontId="9" fillId="0" borderId="0" xfId="4" applyNumberFormat="1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2" xfId="1" applyFont="1" applyBorder="1" applyAlignment="1">
      <alignment vertical="center"/>
    </xf>
    <xf numFmtId="176" fontId="15" fillId="0" borderId="6" xfId="0" applyNumberFormat="1" applyFont="1" applyBorder="1">
      <alignment vertical="center"/>
    </xf>
    <xf numFmtId="176" fontId="15" fillId="0" borderId="8" xfId="0" applyNumberFormat="1" applyFont="1" applyBorder="1">
      <alignment vertical="center"/>
    </xf>
    <xf numFmtId="38" fontId="15" fillId="0" borderId="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5" fillId="0" borderId="9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6" xfId="1" applyFont="1" applyBorder="1" applyAlignment="1">
      <alignment vertical="center"/>
    </xf>
    <xf numFmtId="38" fontId="15" fillId="2" borderId="8" xfId="4" applyNumberFormat="1" applyFont="1" applyFill="1" applyBorder="1" applyAlignment="1">
      <alignment horizontal="right" vertical="center"/>
    </xf>
    <xf numFmtId="38" fontId="15" fillId="0" borderId="1" xfId="1" applyFont="1" applyBorder="1" applyAlignment="1">
      <alignment vertical="center"/>
    </xf>
    <xf numFmtId="176" fontId="15" fillId="0" borderId="9" xfId="0" applyNumberFormat="1" applyFont="1" applyBorder="1">
      <alignment vertical="center"/>
    </xf>
    <xf numFmtId="176" fontId="15" fillId="0" borderId="10" xfId="0" applyNumberFormat="1" applyFont="1" applyBorder="1">
      <alignment vertical="center"/>
    </xf>
    <xf numFmtId="38" fontId="15" fillId="0" borderId="10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2" borderId="7" xfId="1" applyFont="1" applyFill="1" applyBorder="1" applyAlignment="1">
      <alignment vertical="center"/>
    </xf>
    <xf numFmtId="176" fontId="15" fillId="0" borderId="11" xfId="0" applyNumberFormat="1" applyFont="1" applyBorder="1">
      <alignment vertical="center"/>
    </xf>
    <xf numFmtId="0" fontId="9" fillId="0" borderId="0" xfId="4" applyFont="1" applyAlignment="1">
      <alignment horizontal="center"/>
    </xf>
    <xf numFmtId="3" fontId="15" fillId="0" borderId="16" xfId="1" applyNumberFormat="1" applyFont="1" applyBorder="1" applyAlignment="1">
      <alignment vertical="center"/>
    </xf>
    <xf numFmtId="176" fontId="16" fillId="0" borderId="0" xfId="0" applyNumberFormat="1" applyFont="1">
      <alignment vertical="center"/>
    </xf>
    <xf numFmtId="176" fontId="16" fillId="0" borderId="6" xfId="0" applyNumberFormat="1" applyFont="1" applyBorder="1">
      <alignment vertical="center"/>
    </xf>
    <xf numFmtId="176" fontId="16" fillId="0" borderId="10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176" fontId="16" fillId="0" borderId="18" xfId="0" applyNumberFormat="1" applyFont="1" applyBorder="1">
      <alignment vertical="center"/>
    </xf>
    <xf numFmtId="0" fontId="8" fillId="0" borderId="0" xfId="4" applyFont="1" applyAlignment="1">
      <alignment horizontal="center" vertical="center"/>
    </xf>
    <xf numFmtId="0" fontId="9" fillId="0" borderId="6" xfId="4" applyFont="1" applyBorder="1" applyAlignment="1">
      <alignment horizontal="distributed" vertical="center"/>
    </xf>
    <xf numFmtId="0" fontId="4" fillId="0" borderId="8" xfId="4" applyBorder="1" applyAlignment="1">
      <alignment horizontal="distributed" vertical="center"/>
    </xf>
    <xf numFmtId="0" fontId="9" fillId="0" borderId="6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6" xfId="4" applyFont="1" applyBorder="1" applyAlignment="1">
      <alignment horizontal="distributed" vertical="center" justifyLastLine="1"/>
    </xf>
    <xf numFmtId="0" fontId="4" fillId="0" borderId="8" xfId="4" applyBorder="1" applyAlignment="1">
      <alignment horizontal="distributed" vertical="center" justifyLastLine="1"/>
    </xf>
    <xf numFmtId="0" fontId="8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4" fillId="0" borderId="0" xfId="4" applyAlignment="1">
      <alignment horizontal="center"/>
    </xf>
    <xf numFmtId="0" fontId="4" fillId="0" borderId="6" xfId="4" applyBorder="1" applyAlignment="1">
      <alignment horizontal="center" vertical="center"/>
    </xf>
    <xf numFmtId="0" fontId="4" fillId="0" borderId="8" xfId="4" applyBorder="1" applyAlignment="1">
      <alignment horizontal="center" vertical="center"/>
    </xf>
    <xf numFmtId="0" fontId="6" fillId="0" borderId="6" xfId="4" applyFont="1" applyBorder="1" applyAlignment="1">
      <alignment horizontal="distributed" vertical="center" justifyLastLine="1"/>
    </xf>
    <xf numFmtId="0" fontId="10" fillId="0" borderId="8" xfId="4" applyFont="1" applyBorder="1" applyAlignment="1">
      <alignment horizontal="distributed" vertical="center" justifyLastLine="1"/>
    </xf>
  </cellXfs>
  <cellStyles count="6">
    <cellStyle name="桁区切り" xfId="1" builtinId="6"/>
    <cellStyle name="桁区切り 2" xfId="3" xr:uid="{00000000-0005-0000-0000-000001000000}"/>
    <cellStyle name="桁区切り 2 2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Layout" topLeftCell="A20" zoomScaleNormal="100" zoomScaleSheetLayoutView="100" workbookViewId="0">
      <selection activeCell="E17" sqref="E17"/>
    </sheetView>
  </sheetViews>
  <sheetFormatPr defaultColWidth="9.08984375" defaultRowHeight="13" x14ac:dyDescent="0.2"/>
  <cols>
    <col min="1" max="1" width="18.7265625" style="5" customWidth="1"/>
    <col min="2" max="2" width="24" style="5" customWidth="1"/>
    <col min="3" max="5" width="14.26953125" style="5" customWidth="1"/>
    <col min="6" max="6" width="64.26953125" style="5" customWidth="1"/>
    <col min="7" max="7" width="18.90625" style="36" bestFit="1" customWidth="1"/>
    <col min="8" max="16384" width="9.08984375" style="5"/>
  </cols>
  <sheetData>
    <row r="1" spans="1:7" s="8" customFormat="1" ht="24" customHeight="1" x14ac:dyDescent="0.2">
      <c r="C1" s="87"/>
      <c r="D1" s="87"/>
    </row>
    <row r="2" spans="1:7" ht="23.25" customHeight="1" x14ac:dyDescent="0.2">
      <c r="A2" s="37"/>
      <c r="F2" s="42"/>
    </row>
    <row r="3" spans="1:7" s="38" customFormat="1" ht="28" customHeight="1" x14ac:dyDescent="0.25">
      <c r="A3" s="87" t="s">
        <v>46</v>
      </c>
      <c r="B3" s="87"/>
      <c r="C3" s="87"/>
      <c r="D3" s="87"/>
      <c r="E3" s="87"/>
      <c r="F3" s="87"/>
      <c r="G3" s="36"/>
    </row>
    <row r="4" spans="1:7" ht="28" customHeight="1" x14ac:dyDescent="0.25">
      <c r="A4" s="94" t="s">
        <v>89</v>
      </c>
      <c r="B4" s="94"/>
      <c r="C4" s="94"/>
      <c r="D4" s="94"/>
      <c r="E4" s="94"/>
      <c r="F4" s="94"/>
    </row>
    <row r="5" spans="1:7" s="1" customFormat="1" ht="28" customHeight="1" x14ac:dyDescent="0.3">
      <c r="A5" s="95" t="s">
        <v>51</v>
      </c>
      <c r="B5" s="95"/>
      <c r="C5" s="95"/>
      <c r="D5" s="95"/>
      <c r="E5" s="95"/>
      <c r="F5" s="95"/>
      <c r="G5" s="39"/>
    </row>
    <row r="6" spans="1:7" s="1" customFormat="1" ht="28" customHeight="1" x14ac:dyDescent="0.25">
      <c r="A6" s="96"/>
      <c r="B6" s="96"/>
      <c r="C6" s="96"/>
      <c r="D6" s="96"/>
      <c r="E6" s="96"/>
      <c r="F6" s="96"/>
      <c r="G6" s="39"/>
    </row>
    <row r="7" spans="1:7" ht="28" customHeight="1" x14ac:dyDescent="0.2">
      <c r="A7" s="97" t="s">
        <v>90</v>
      </c>
      <c r="B7" s="98"/>
      <c r="C7" s="98"/>
      <c r="D7" s="98"/>
      <c r="E7" s="98"/>
      <c r="F7" s="98"/>
    </row>
    <row r="8" spans="1:7" ht="28" customHeight="1" x14ac:dyDescent="0.2">
      <c r="A8" s="97" t="s">
        <v>91</v>
      </c>
      <c r="B8" s="97"/>
      <c r="C8" s="97"/>
      <c r="D8" s="97"/>
      <c r="E8" s="97"/>
      <c r="F8" s="97"/>
    </row>
    <row r="9" spans="1:7" ht="12" customHeight="1" x14ac:dyDescent="0.2"/>
    <row r="10" spans="1:7" s="1" customFormat="1" ht="28" customHeight="1" x14ac:dyDescent="0.25">
      <c r="A10" s="40"/>
      <c r="B10" s="40"/>
      <c r="G10" s="41"/>
    </row>
    <row r="11" spans="1:7" ht="28" customHeight="1" x14ac:dyDescent="0.2">
      <c r="A11" s="59"/>
      <c r="F11" s="42" t="s">
        <v>22</v>
      </c>
    </row>
    <row r="12" spans="1:7" ht="28" customHeight="1" x14ac:dyDescent="0.2">
      <c r="A12" s="3" t="s">
        <v>23</v>
      </c>
      <c r="B12" s="43"/>
      <c r="C12" s="88" t="s">
        <v>24</v>
      </c>
      <c r="D12" s="90" t="s">
        <v>25</v>
      </c>
      <c r="E12" s="88" t="s">
        <v>26</v>
      </c>
      <c r="F12" s="92" t="s">
        <v>27</v>
      </c>
    </row>
    <row r="13" spans="1:7" ht="28" customHeight="1" x14ac:dyDescent="0.2">
      <c r="A13" s="44" t="s">
        <v>28</v>
      </c>
      <c r="B13" s="20" t="s">
        <v>29</v>
      </c>
      <c r="C13" s="89"/>
      <c r="D13" s="91"/>
      <c r="E13" s="89"/>
      <c r="F13" s="93"/>
    </row>
    <row r="14" spans="1:7" ht="28" customHeight="1" x14ac:dyDescent="0.2">
      <c r="A14" s="13" t="s">
        <v>30</v>
      </c>
      <c r="B14" s="13"/>
      <c r="C14" s="63">
        <f>SUM(C15:C16)</f>
        <v>526000</v>
      </c>
      <c r="D14" s="63">
        <f>SUM(D15:D16)</f>
        <v>429000</v>
      </c>
      <c r="E14" s="63">
        <f>SUM(E15:E16)</f>
        <v>500000</v>
      </c>
      <c r="F14" s="45"/>
      <c r="G14" s="46"/>
    </row>
    <row r="15" spans="1:7" ht="28" customHeight="1" x14ac:dyDescent="0.2">
      <c r="A15" s="12"/>
      <c r="B15" s="12" t="s">
        <v>31</v>
      </c>
      <c r="C15" s="65">
        <v>360000</v>
      </c>
      <c r="D15" s="65">
        <v>280000</v>
      </c>
      <c r="E15" s="64">
        <v>300000</v>
      </c>
      <c r="F15" s="47" t="s">
        <v>112</v>
      </c>
      <c r="G15" s="48"/>
    </row>
    <row r="16" spans="1:7" ht="28" customHeight="1" x14ac:dyDescent="0.2">
      <c r="A16" s="20"/>
      <c r="B16" s="20" t="s">
        <v>32</v>
      </c>
      <c r="C16" s="66">
        <v>166000</v>
      </c>
      <c r="D16" s="66">
        <v>149000</v>
      </c>
      <c r="E16" s="63">
        <v>200000</v>
      </c>
      <c r="F16" s="49" t="s">
        <v>92</v>
      </c>
      <c r="G16" s="46"/>
    </row>
    <row r="17" spans="1:7" ht="28" customHeight="1" x14ac:dyDescent="0.2">
      <c r="A17" s="50" t="s">
        <v>33</v>
      </c>
      <c r="B17" s="50"/>
      <c r="C17" s="67">
        <f>SUM(C18:C19)</f>
        <v>2289787</v>
      </c>
      <c r="D17" s="67">
        <f>SUM(D18:D19)</f>
        <v>1274864</v>
      </c>
      <c r="E17" s="67">
        <f>SUM(E18:E19)</f>
        <v>2050000</v>
      </c>
      <c r="F17" s="51"/>
      <c r="G17" s="46"/>
    </row>
    <row r="18" spans="1:7" ht="48.75" customHeight="1" x14ac:dyDescent="0.2">
      <c r="A18" s="50"/>
      <c r="B18" s="12" t="s">
        <v>33</v>
      </c>
      <c r="C18" s="65">
        <v>2264660</v>
      </c>
      <c r="D18" s="65">
        <v>1245670</v>
      </c>
      <c r="E18" s="64">
        <v>2000000</v>
      </c>
      <c r="F18" s="52" t="s">
        <v>113</v>
      </c>
      <c r="G18" s="46"/>
    </row>
    <row r="19" spans="1:7" ht="28" customHeight="1" x14ac:dyDescent="0.2">
      <c r="A19" s="44"/>
      <c r="B19" s="20" t="s">
        <v>0</v>
      </c>
      <c r="C19" s="66">
        <v>25127</v>
      </c>
      <c r="D19" s="66">
        <v>29194</v>
      </c>
      <c r="E19" s="63">
        <v>50000</v>
      </c>
      <c r="F19" s="49" t="s">
        <v>34</v>
      </c>
      <c r="G19" s="46"/>
    </row>
    <row r="20" spans="1:7" ht="40.5" customHeight="1" x14ac:dyDescent="0.2">
      <c r="A20" s="44" t="s">
        <v>35</v>
      </c>
      <c r="B20" s="6"/>
      <c r="C20" s="66">
        <v>1725900</v>
      </c>
      <c r="D20" s="66">
        <v>530250</v>
      </c>
      <c r="E20" s="63">
        <v>1350000</v>
      </c>
      <c r="F20" s="49" t="s">
        <v>97</v>
      </c>
      <c r="G20" s="46"/>
    </row>
    <row r="21" spans="1:7" ht="28" customHeight="1" x14ac:dyDescent="0.2">
      <c r="A21" s="13" t="s">
        <v>36</v>
      </c>
      <c r="B21" s="28"/>
      <c r="C21" s="68">
        <f>SUM(C22:C27)</f>
        <v>1018000</v>
      </c>
      <c r="D21" s="68">
        <f>SUM(D22:D27)</f>
        <v>2208100</v>
      </c>
      <c r="E21" s="68">
        <f>SUM(E22:E27)</f>
        <v>1260000</v>
      </c>
      <c r="F21" s="53"/>
      <c r="G21" s="46"/>
    </row>
    <row r="22" spans="1:7" ht="28" customHeight="1" x14ac:dyDescent="0.2">
      <c r="A22" s="50"/>
      <c r="B22" s="12" t="s">
        <v>37</v>
      </c>
      <c r="C22" s="64"/>
      <c r="D22" s="64"/>
      <c r="E22" s="64">
        <v>0</v>
      </c>
      <c r="F22" s="54" t="s">
        <v>74</v>
      </c>
      <c r="G22" s="46"/>
    </row>
    <row r="23" spans="1:7" ht="28" customHeight="1" x14ac:dyDescent="0.2">
      <c r="A23" s="50"/>
      <c r="B23" s="12" t="s">
        <v>71</v>
      </c>
      <c r="C23" s="64">
        <v>360000</v>
      </c>
      <c r="D23" s="64">
        <v>360000</v>
      </c>
      <c r="E23" s="64">
        <v>360000</v>
      </c>
      <c r="F23" s="54" t="s">
        <v>72</v>
      </c>
      <c r="G23" s="46"/>
    </row>
    <row r="24" spans="1:7" ht="28" customHeight="1" x14ac:dyDescent="0.2">
      <c r="A24" s="50"/>
      <c r="B24" s="12" t="s">
        <v>87</v>
      </c>
      <c r="C24" s="64">
        <v>100000</v>
      </c>
      <c r="D24" s="64"/>
      <c r="E24" s="64"/>
      <c r="F24" s="54"/>
      <c r="G24" s="46"/>
    </row>
    <row r="25" spans="1:7" ht="28" customHeight="1" x14ac:dyDescent="0.2">
      <c r="A25" s="50"/>
      <c r="B25" s="12" t="s">
        <v>38</v>
      </c>
      <c r="C25" s="69">
        <v>8000</v>
      </c>
      <c r="D25" s="69">
        <v>75000</v>
      </c>
      <c r="E25" s="64">
        <v>100000</v>
      </c>
      <c r="F25" s="52"/>
      <c r="G25" s="46"/>
    </row>
    <row r="26" spans="1:7" ht="28" customHeight="1" x14ac:dyDescent="0.2">
      <c r="A26" s="50"/>
      <c r="B26" s="12" t="s">
        <v>98</v>
      </c>
      <c r="C26" s="64"/>
      <c r="D26" s="64">
        <v>1500000</v>
      </c>
      <c r="E26" s="64">
        <v>750000</v>
      </c>
      <c r="F26" s="54" t="s">
        <v>99</v>
      </c>
      <c r="G26" s="46"/>
    </row>
    <row r="27" spans="1:7" ht="28" customHeight="1" x14ac:dyDescent="0.2">
      <c r="A27" s="44"/>
      <c r="B27" s="61" t="s">
        <v>52</v>
      </c>
      <c r="C27" s="70">
        <v>550000</v>
      </c>
      <c r="D27" s="70">
        <v>273100</v>
      </c>
      <c r="E27" s="64">
        <v>50000</v>
      </c>
      <c r="F27" s="55"/>
      <c r="G27" s="46"/>
    </row>
    <row r="28" spans="1:7" ht="28" customHeight="1" x14ac:dyDescent="0.2">
      <c r="A28" s="12" t="s">
        <v>39</v>
      </c>
      <c r="B28" s="12"/>
      <c r="C28" s="70">
        <f>SUM(C29:C30)</f>
        <v>275811</v>
      </c>
      <c r="D28" s="70">
        <f>D29+D30</f>
        <v>60201</v>
      </c>
      <c r="E28" s="67">
        <f>SUM(E29:E30)</f>
        <v>51000</v>
      </c>
      <c r="F28" s="56"/>
      <c r="G28" s="46"/>
    </row>
    <row r="29" spans="1:7" ht="28" customHeight="1" x14ac:dyDescent="0.2">
      <c r="A29" s="12"/>
      <c r="B29" s="12" t="s">
        <v>40</v>
      </c>
      <c r="C29" s="71">
        <v>15</v>
      </c>
      <c r="D29" s="71">
        <v>1571</v>
      </c>
      <c r="E29" s="64">
        <v>1000</v>
      </c>
      <c r="F29" s="54"/>
      <c r="G29" s="46"/>
    </row>
    <row r="30" spans="1:7" ht="28" customHeight="1" x14ac:dyDescent="0.2">
      <c r="A30" s="44"/>
      <c r="B30" s="20" t="s">
        <v>41</v>
      </c>
      <c r="C30" s="70">
        <v>275796</v>
      </c>
      <c r="D30" s="70">
        <v>58630</v>
      </c>
      <c r="E30" s="63">
        <v>50000</v>
      </c>
      <c r="F30" s="57"/>
      <c r="G30" s="46"/>
    </row>
    <row r="31" spans="1:7" ht="28" customHeight="1" x14ac:dyDescent="0.2">
      <c r="A31" s="58" t="s">
        <v>42</v>
      </c>
      <c r="B31" s="43" t="s">
        <v>43</v>
      </c>
      <c r="C31" s="67">
        <f>SUM(C28,C21,C20,C17,C14)</f>
        <v>5835498</v>
      </c>
      <c r="D31" s="67">
        <f>SUM(D28,D21,D20,D17,D14)</f>
        <v>4502415</v>
      </c>
      <c r="E31" s="67">
        <f>SUM(E28,E21,E20,E17,E14)</f>
        <v>5211000</v>
      </c>
      <c r="F31" s="45"/>
      <c r="G31" s="46"/>
    </row>
    <row r="32" spans="1:7" ht="27" customHeight="1" x14ac:dyDescent="0.2"/>
    <row r="33" spans="4:5" ht="27" customHeight="1" x14ac:dyDescent="0.2">
      <c r="D33" s="80"/>
    </row>
    <row r="34" spans="4:5" ht="27" customHeight="1" x14ac:dyDescent="0.2"/>
    <row r="35" spans="4:5" ht="27" customHeight="1" x14ac:dyDescent="0.2"/>
    <row r="36" spans="4:5" ht="27" customHeight="1" x14ac:dyDescent="0.2">
      <c r="E36" s="5" t="s">
        <v>44</v>
      </c>
    </row>
    <row r="37" spans="4:5" ht="27" customHeight="1" x14ac:dyDescent="0.2"/>
    <row r="38" spans="4:5" ht="27" customHeight="1" x14ac:dyDescent="0.2"/>
    <row r="39" spans="4:5" ht="27" customHeight="1" x14ac:dyDescent="0.2"/>
    <row r="40" spans="4:5" ht="27" customHeight="1" x14ac:dyDescent="0.2"/>
    <row r="41" spans="4:5" ht="27" customHeight="1" x14ac:dyDescent="0.2"/>
    <row r="42" spans="4:5" ht="27" customHeight="1" x14ac:dyDescent="0.2"/>
    <row r="43" spans="4:5" ht="27" customHeight="1" x14ac:dyDescent="0.2"/>
    <row r="44" spans="4:5" ht="27" customHeight="1" x14ac:dyDescent="0.2"/>
    <row r="45" spans="4:5" ht="27" customHeight="1" x14ac:dyDescent="0.2"/>
    <row r="46" spans="4:5" ht="27" customHeight="1" x14ac:dyDescent="0.2"/>
    <row r="47" spans="4:5" ht="27" customHeight="1" x14ac:dyDescent="0.2"/>
    <row r="48" spans="4:5" ht="27" customHeight="1" x14ac:dyDescent="0.2"/>
    <row r="49" ht="27" customHeight="1" x14ac:dyDescent="0.2"/>
    <row r="50" ht="27" customHeight="1" x14ac:dyDescent="0.2"/>
    <row r="51" ht="27" customHeight="1" x14ac:dyDescent="0.2"/>
    <row r="52" ht="27" customHeight="1" x14ac:dyDescent="0.2"/>
    <row r="53" ht="27" customHeight="1" x14ac:dyDescent="0.2"/>
    <row r="54" ht="27" customHeight="1" x14ac:dyDescent="0.2"/>
  </sheetData>
  <mergeCells count="11">
    <mergeCell ref="C1:D1"/>
    <mergeCell ref="C12:C13"/>
    <mergeCell ref="D12:D13"/>
    <mergeCell ref="E12:E13"/>
    <mergeCell ref="F12:F13"/>
    <mergeCell ref="A3:F3"/>
    <mergeCell ref="A4:F4"/>
    <mergeCell ref="A5:F5"/>
    <mergeCell ref="A6:F6"/>
    <mergeCell ref="A7:F7"/>
    <mergeCell ref="A8:F8"/>
  </mergeCells>
  <phoneticPr fontId="2"/>
  <pageMargins left="0.82677165354330717" right="0.23622047244094491" top="1.3385826771653544" bottom="1.3385826771653544" header="0.31496062992125984" footer="0.31496062992125984"/>
  <pageSetup paperSize="9" scale="55" fitToHeight="0" orientation="portrait" r:id="rId1"/>
  <headerFooter alignWithMargins="0">
    <oddFooter>&amp;C&amp;[26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"/>
  <sheetViews>
    <sheetView showWhiteSpace="0" topLeftCell="A35" zoomScaleNormal="100" zoomScaleSheetLayoutView="100" workbookViewId="0">
      <selection activeCell="I30" sqref="I30"/>
    </sheetView>
  </sheetViews>
  <sheetFormatPr defaultColWidth="9.08984375" defaultRowHeight="13" x14ac:dyDescent="0.2"/>
  <cols>
    <col min="1" max="1" width="20.36328125" style="5" customWidth="1"/>
    <col min="2" max="2" width="27.26953125" style="5" customWidth="1"/>
    <col min="3" max="5" width="14.08984375" style="5" customWidth="1"/>
    <col min="6" max="6" width="51.90625" style="36" customWidth="1"/>
    <col min="7" max="7" width="12.90625" style="5" hidden="1" customWidth="1"/>
    <col min="8" max="9" width="9.08984375" style="5"/>
    <col min="10" max="10" width="9.7265625" style="5" bestFit="1" customWidth="1"/>
    <col min="11" max="16384" width="9.08984375" style="5"/>
  </cols>
  <sheetData>
    <row r="1" spans="1:10" s="1" customFormat="1" ht="19.5" customHeight="1" x14ac:dyDescent="0.2">
      <c r="A1" s="59"/>
      <c r="F1" s="2" t="s">
        <v>1</v>
      </c>
    </row>
    <row r="2" spans="1:10" ht="28" customHeight="1" x14ac:dyDescent="0.2">
      <c r="A2" s="3" t="s">
        <v>2</v>
      </c>
      <c r="B2" s="4"/>
      <c r="C2" s="88" t="s">
        <v>3</v>
      </c>
      <c r="D2" s="99" t="s">
        <v>69</v>
      </c>
      <c r="E2" s="99" t="s">
        <v>70</v>
      </c>
      <c r="F2" s="101" t="s">
        <v>4</v>
      </c>
    </row>
    <row r="3" spans="1:10" s="8" customFormat="1" ht="28" customHeight="1" x14ac:dyDescent="0.2">
      <c r="A3" s="6" t="s">
        <v>5</v>
      </c>
      <c r="B3" s="7" t="s">
        <v>6</v>
      </c>
      <c r="C3" s="89"/>
      <c r="D3" s="100"/>
      <c r="E3" s="100"/>
      <c r="F3" s="102"/>
    </row>
    <row r="4" spans="1:10" s="8" customFormat="1" ht="28" customHeight="1" x14ac:dyDescent="0.2">
      <c r="A4" s="9" t="s">
        <v>89</v>
      </c>
      <c r="B4" s="10" t="s">
        <v>53</v>
      </c>
      <c r="C4" s="72">
        <f>SUM(C5:C24)</f>
        <v>5975611</v>
      </c>
      <c r="D4" s="72">
        <f>SUM(D5:D24)</f>
        <v>4254083</v>
      </c>
      <c r="E4" s="72">
        <f>SUM(E5:E20)</f>
        <v>5989877</v>
      </c>
      <c r="F4" s="11"/>
    </row>
    <row r="5" spans="1:10" s="8" customFormat="1" ht="39.75" customHeight="1" x14ac:dyDescent="0.2">
      <c r="A5" s="12" t="s">
        <v>54</v>
      </c>
      <c r="B5" s="13" t="s">
        <v>7</v>
      </c>
      <c r="C5" s="65">
        <v>1860938</v>
      </c>
      <c r="D5" s="83">
        <v>1999470</v>
      </c>
      <c r="E5" s="73">
        <v>1968000</v>
      </c>
      <c r="F5" s="21" t="s">
        <v>88</v>
      </c>
      <c r="G5" s="8">
        <v>1616000</v>
      </c>
    </row>
    <row r="6" spans="1:10" s="8" customFormat="1" ht="28" customHeight="1" x14ac:dyDescent="0.2">
      <c r="A6" s="12"/>
      <c r="B6" s="12" t="s">
        <v>8</v>
      </c>
      <c r="C6" s="74">
        <v>113331</v>
      </c>
      <c r="D6" s="82">
        <v>110973</v>
      </c>
      <c r="E6" s="69">
        <v>118000</v>
      </c>
      <c r="F6" s="15" t="s">
        <v>79</v>
      </c>
      <c r="G6" s="8">
        <v>70430</v>
      </c>
    </row>
    <row r="7" spans="1:10" s="8" customFormat="1" ht="28" customHeight="1" x14ac:dyDescent="0.2">
      <c r="A7" s="16"/>
      <c r="B7" s="16" t="s">
        <v>9</v>
      </c>
      <c r="C7" s="75">
        <v>238906</v>
      </c>
      <c r="D7" s="84">
        <v>209933</v>
      </c>
      <c r="E7" s="76">
        <v>240000</v>
      </c>
      <c r="F7" s="60" t="s">
        <v>110</v>
      </c>
      <c r="G7" s="8">
        <v>175918</v>
      </c>
      <c r="J7" s="62"/>
    </row>
    <row r="8" spans="1:10" s="8" customFormat="1" ht="35.25" customHeight="1" x14ac:dyDescent="0.2">
      <c r="A8" s="12"/>
      <c r="B8" s="17" t="s">
        <v>10</v>
      </c>
      <c r="C8" s="69">
        <v>2350000</v>
      </c>
      <c r="D8" s="69">
        <v>700000</v>
      </c>
      <c r="E8" s="77">
        <v>2450000</v>
      </c>
      <c r="F8" s="19" t="s">
        <v>111</v>
      </c>
      <c r="G8" s="8">
        <v>0</v>
      </c>
    </row>
    <row r="9" spans="1:10" s="8" customFormat="1" ht="38.25" customHeight="1" x14ac:dyDescent="0.2">
      <c r="A9" s="18"/>
      <c r="B9" s="17" t="s">
        <v>55</v>
      </c>
      <c r="C9" s="69">
        <v>54156</v>
      </c>
      <c r="D9" s="85">
        <v>31540</v>
      </c>
      <c r="E9" s="64">
        <v>27000</v>
      </c>
      <c r="F9" s="19" t="s">
        <v>80</v>
      </c>
      <c r="G9" s="8">
        <v>34780</v>
      </c>
    </row>
    <row r="10" spans="1:10" s="8" customFormat="1" ht="28" customHeight="1" x14ac:dyDescent="0.2">
      <c r="A10" s="12"/>
      <c r="B10" s="17" t="s">
        <v>56</v>
      </c>
      <c r="C10" s="64">
        <v>57860</v>
      </c>
      <c r="D10" s="85">
        <v>36480</v>
      </c>
      <c r="E10" s="64">
        <v>10000</v>
      </c>
      <c r="F10" s="19" t="s">
        <v>103</v>
      </c>
    </row>
    <row r="11" spans="1:10" s="8" customFormat="1" ht="28" customHeight="1" x14ac:dyDescent="0.2">
      <c r="A11" s="18"/>
      <c r="B11" s="17" t="s">
        <v>57</v>
      </c>
      <c r="C11" s="69">
        <v>19056</v>
      </c>
      <c r="D11" s="85">
        <v>13200</v>
      </c>
      <c r="E11" s="64">
        <v>37200</v>
      </c>
      <c r="F11" s="19" t="s">
        <v>102</v>
      </c>
    </row>
    <row r="12" spans="1:10" s="8" customFormat="1" ht="39" customHeight="1" x14ac:dyDescent="0.2">
      <c r="A12" s="18"/>
      <c r="B12" s="17" t="s">
        <v>11</v>
      </c>
      <c r="C12" s="69">
        <v>80866</v>
      </c>
      <c r="D12" s="69">
        <v>57969</v>
      </c>
      <c r="E12" s="69">
        <v>70000</v>
      </c>
      <c r="F12" s="19" t="s">
        <v>105</v>
      </c>
      <c r="G12" s="8">
        <v>90370</v>
      </c>
    </row>
    <row r="13" spans="1:10" s="8" customFormat="1" ht="48.75" customHeight="1" x14ac:dyDescent="0.2">
      <c r="A13" s="18"/>
      <c r="B13" s="17" t="s">
        <v>12</v>
      </c>
      <c r="C13" s="69">
        <v>171393</v>
      </c>
      <c r="D13" s="69">
        <v>157955</v>
      </c>
      <c r="E13" s="69">
        <v>150000</v>
      </c>
      <c r="F13" s="19" t="s">
        <v>95</v>
      </c>
      <c r="G13" s="8">
        <v>131979</v>
      </c>
    </row>
    <row r="14" spans="1:10" s="8" customFormat="1" ht="35.25" customHeight="1" x14ac:dyDescent="0.2">
      <c r="A14" s="18"/>
      <c r="B14" s="17" t="s">
        <v>49</v>
      </c>
      <c r="C14" s="69">
        <v>42310</v>
      </c>
      <c r="D14" s="69">
        <v>30311</v>
      </c>
      <c r="E14" s="69">
        <v>19000</v>
      </c>
      <c r="F14" s="19" t="s">
        <v>82</v>
      </c>
      <c r="G14" s="8">
        <v>47034</v>
      </c>
    </row>
    <row r="15" spans="1:10" s="8" customFormat="1" ht="30.75" customHeight="1" x14ac:dyDescent="0.2">
      <c r="A15" s="18"/>
      <c r="B15" s="17" t="s">
        <v>73</v>
      </c>
      <c r="C15" s="69"/>
      <c r="D15" s="69">
        <v>7024</v>
      </c>
      <c r="E15" s="69">
        <v>15000</v>
      </c>
      <c r="F15" s="19" t="s">
        <v>100</v>
      </c>
    </row>
    <row r="16" spans="1:10" s="8" customFormat="1" ht="28" customHeight="1" x14ac:dyDescent="0.2">
      <c r="A16" s="18"/>
      <c r="B16" s="17" t="s">
        <v>13</v>
      </c>
      <c r="C16" s="69">
        <v>52308</v>
      </c>
      <c r="D16" s="69">
        <v>55037</v>
      </c>
      <c r="E16" s="69">
        <v>57600</v>
      </c>
      <c r="F16" s="19" t="s">
        <v>96</v>
      </c>
      <c r="G16" s="8">
        <v>49254</v>
      </c>
    </row>
    <row r="17" spans="1:10" s="8" customFormat="1" ht="28" customHeight="1" x14ac:dyDescent="0.2">
      <c r="A17" s="18"/>
      <c r="B17" s="17" t="s">
        <v>45</v>
      </c>
      <c r="C17" s="69">
        <v>334000</v>
      </c>
      <c r="D17" s="69">
        <v>232143</v>
      </c>
      <c r="E17" s="69">
        <v>250000</v>
      </c>
      <c r="F17" s="19" t="s">
        <v>103</v>
      </c>
      <c r="G17" s="8">
        <v>0</v>
      </c>
    </row>
    <row r="18" spans="1:10" s="8" customFormat="1" ht="28" customHeight="1" x14ac:dyDescent="0.2">
      <c r="A18" s="18"/>
      <c r="B18" s="17" t="s">
        <v>58</v>
      </c>
      <c r="C18" s="69">
        <v>10877</v>
      </c>
      <c r="D18" s="69">
        <v>10877</v>
      </c>
      <c r="E18" s="69">
        <v>10877</v>
      </c>
      <c r="F18" s="19" t="s">
        <v>107</v>
      </c>
      <c r="G18" s="8">
        <v>66744</v>
      </c>
    </row>
    <row r="19" spans="1:10" s="8" customFormat="1" ht="28" customHeight="1" x14ac:dyDescent="0.2">
      <c r="A19" s="18"/>
      <c r="B19" s="17" t="s">
        <v>85</v>
      </c>
      <c r="C19" s="69">
        <v>547200</v>
      </c>
      <c r="D19" s="69">
        <v>547200</v>
      </c>
      <c r="E19" s="69">
        <v>547200</v>
      </c>
      <c r="F19" s="19" t="s">
        <v>108</v>
      </c>
    </row>
    <row r="20" spans="1:10" s="8" customFormat="1" ht="28" customHeight="1" x14ac:dyDescent="0.2">
      <c r="A20" s="18"/>
      <c r="B20" s="17" t="s">
        <v>59</v>
      </c>
      <c r="C20" s="69">
        <v>28603</v>
      </c>
      <c r="D20" s="69">
        <v>34551</v>
      </c>
      <c r="E20" s="69">
        <v>20000</v>
      </c>
      <c r="F20" s="19" t="s">
        <v>109</v>
      </c>
      <c r="G20" s="8">
        <v>10854</v>
      </c>
      <c r="J20" s="62"/>
    </row>
    <row r="21" spans="1:10" s="8" customFormat="1" ht="28" customHeight="1" x14ac:dyDescent="0.2">
      <c r="A21" s="18"/>
      <c r="B21" s="17" t="s">
        <v>76</v>
      </c>
      <c r="C21" s="69">
        <v>9576</v>
      </c>
      <c r="D21" s="69">
        <v>880</v>
      </c>
      <c r="E21" s="69">
        <v>800</v>
      </c>
      <c r="F21" s="19"/>
      <c r="J21" s="62"/>
    </row>
    <row r="22" spans="1:10" s="8" customFormat="1" ht="28" customHeight="1" x14ac:dyDescent="0.2">
      <c r="A22" s="18"/>
      <c r="B22" s="17" t="s">
        <v>77</v>
      </c>
      <c r="C22" s="69">
        <v>3600</v>
      </c>
      <c r="D22" s="69">
        <v>16000</v>
      </c>
      <c r="E22" s="69">
        <v>0</v>
      </c>
      <c r="F22" s="19"/>
      <c r="J22" s="62"/>
    </row>
    <row r="23" spans="1:10" s="8" customFormat="1" ht="28" customHeight="1" x14ac:dyDescent="0.2">
      <c r="A23" s="18"/>
      <c r="B23" s="17" t="s">
        <v>106</v>
      </c>
      <c r="C23" s="69"/>
      <c r="D23" s="69">
        <v>1000</v>
      </c>
      <c r="E23" s="69">
        <v>0</v>
      </c>
      <c r="F23" s="19"/>
      <c r="J23" s="62"/>
    </row>
    <row r="24" spans="1:10" s="8" customFormat="1" ht="28" customHeight="1" x14ac:dyDescent="0.2">
      <c r="A24" s="18"/>
      <c r="B24" s="17" t="s">
        <v>60</v>
      </c>
      <c r="C24" s="69">
        <v>631</v>
      </c>
      <c r="D24" s="69">
        <v>1540</v>
      </c>
      <c r="E24" s="69">
        <v>0</v>
      </c>
      <c r="F24" s="15"/>
      <c r="J24" s="62"/>
    </row>
    <row r="25" spans="1:10" s="8" customFormat="1" ht="28" customHeight="1" x14ac:dyDescent="0.2">
      <c r="A25" s="9" t="s">
        <v>14</v>
      </c>
      <c r="B25" s="9" t="s">
        <v>61</v>
      </c>
      <c r="C25" s="78">
        <f>SUM(C26:C44)</f>
        <v>780520</v>
      </c>
      <c r="D25" s="78">
        <f>SUM(D26:D44)</f>
        <v>803836</v>
      </c>
      <c r="E25" s="78">
        <f>SUM(E26:E44)</f>
        <v>880419</v>
      </c>
      <c r="F25" s="22"/>
      <c r="I25" s="62"/>
    </row>
    <row r="26" spans="1:10" s="8" customFormat="1" ht="28" customHeight="1" x14ac:dyDescent="0.2">
      <c r="A26" s="12" t="s">
        <v>62</v>
      </c>
      <c r="B26" s="17" t="s">
        <v>7</v>
      </c>
      <c r="C26" s="65">
        <v>465234</v>
      </c>
      <c r="D26" s="82">
        <v>499867</v>
      </c>
      <c r="E26" s="69">
        <v>492000</v>
      </c>
      <c r="F26" s="14"/>
    </row>
    <row r="27" spans="1:10" s="8" customFormat="1" ht="28" customHeight="1" x14ac:dyDescent="0.2">
      <c r="A27" s="18"/>
      <c r="B27" s="12" t="s">
        <v>63</v>
      </c>
      <c r="C27" s="74">
        <v>28333</v>
      </c>
      <c r="D27" s="82">
        <v>27743</v>
      </c>
      <c r="E27" s="69">
        <v>100000</v>
      </c>
      <c r="F27" s="15"/>
    </row>
    <row r="28" spans="1:10" s="8" customFormat="1" ht="28" customHeight="1" x14ac:dyDescent="0.2">
      <c r="A28" s="23"/>
      <c r="B28" s="24" t="s">
        <v>9</v>
      </c>
      <c r="C28" s="79">
        <v>59726</v>
      </c>
      <c r="D28" s="82">
        <v>52483</v>
      </c>
      <c r="E28" s="76">
        <v>60000</v>
      </c>
      <c r="F28" s="60" t="s">
        <v>81</v>
      </c>
    </row>
    <row r="29" spans="1:10" s="8" customFormat="1" ht="42" customHeight="1" x14ac:dyDescent="0.2">
      <c r="A29" s="12" t="s">
        <v>64</v>
      </c>
      <c r="B29" s="17" t="s">
        <v>15</v>
      </c>
      <c r="C29" s="69">
        <v>2148</v>
      </c>
      <c r="D29" s="86">
        <v>1430</v>
      </c>
      <c r="E29" s="69">
        <v>3000</v>
      </c>
      <c r="F29" s="19"/>
    </row>
    <row r="30" spans="1:10" s="8" customFormat="1" ht="34.5" customHeight="1" x14ac:dyDescent="0.2">
      <c r="A30" s="18"/>
      <c r="B30" s="17" t="s">
        <v>11</v>
      </c>
      <c r="C30" s="69">
        <v>13947</v>
      </c>
      <c r="D30" s="82">
        <v>10730</v>
      </c>
      <c r="E30" s="69">
        <v>10000</v>
      </c>
      <c r="F30" s="19" t="s">
        <v>104</v>
      </c>
    </row>
    <row r="31" spans="1:10" s="8" customFormat="1" ht="37.5" customHeight="1" x14ac:dyDescent="0.2">
      <c r="A31" s="18"/>
      <c r="B31" s="17" t="s">
        <v>65</v>
      </c>
      <c r="C31" s="69">
        <v>39817</v>
      </c>
      <c r="D31" s="82">
        <v>36432</v>
      </c>
      <c r="E31" s="69">
        <v>40000</v>
      </c>
      <c r="F31" s="19" t="s">
        <v>93</v>
      </c>
    </row>
    <row r="32" spans="1:10" s="8" customFormat="1" ht="25.5" customHeight="1" x14ac:dyDescent="0.2">
      <c r="A32" s="18"/>
      <c r="B32" s="12" t="s">
        <v>50</v>
      </c>
      <c r="C32" s="69">
        <v>7693</v>
      </c>
      <c r="D32" s="82">
        <v>3486</v>
      </c>
      <c r="E32" s="69">
        <v>5000</v>
      </c>
      <c r="F32" s="19" t="s">
        <v>83</v>
      </c>
    </row>
    <row r="33" spans="1:6" s="8" customFormat="1" ht="28" customHeight="1" x14ac:dyDescent="0.2">
      <c r="A33" s="18"/>
      <c r="B33" s="25" t="s">
        <v>78</v>
      </c>
      <c r="C33" s="69">
        <v>0</v>
      </c>
      <c r="D33" s="82">
        <v>1756</v>
      </c>
      <c r="E33" s="69">
        <v>2000</v>
      </c>
      <c r="F33" s="19"/>
    </row>
    <row r="34" spans="1:6" s="8" customFormat="1" ht="28" customHeight="1" x14ac:dyDescent="0.2">
      <c r="A34" s="18"/>
      <c r="B34" s="17" t="s">
        <v>13</v>
      </c>
      <c r="C34" s="69">
        <v>13077</v>
      </c>
      <c r="D34" s="82">
        <v>13759</v>
      </c>
      <c r="E34" s="69">
        <v>14400</v>
      </c>
      <c r="F34" s="19" t="s">
        <v>94</v>
      </c>
    </row>
    <row r="35" spans="1:6" s="8" customFormat="1" ht="28" customHeight="1" x14ac:dyDescent="0.2">
      <c r="A35" s="18"/>
      <c r="B35" s="12" t="s">
        <v>16</v>
      </c>
      <c r="C35" s="69">
        <v>160</v>
      </c>
      <c r="D35" s="69">
        <v>160</v>
      </c>
      <c r="E35" s="69">
        <v>0</v>
      </c>
      <c r="F35" s="26"/>
    </row>
    <row r="36" spans="1:6" s="8" customFormat="1" ht="28" customHeight="1" x14ac:dyDescent="0.2">
      <c r="A36" s="18"/>
      <c r="B36" s="17" t="s">
        <v>17</v>
      </c>
      <c r="C36" s="69">
        <v>2719</v>
      </c>
      <c r="D36" s="82">
        <v>2719</v>
      </c>
      <c r="E36" s="69">
        <v>2719</v>
      </c>
      <c r="F36" s="19"/>
    </row>
    <row r="37" spans="1:6" s="8" customFormat="1" ht="28" customHeight="1" x14ac:dyDescent="0.2">
      <c r="A37" s="18"/>
      <c r="B37" s="17" t="s">
        <v>66</v>
      </c>
      <c r="C37" s="69">
        <v>6408</v>
      </c>
      <c r="D37" s="82">
        <v>8143</v>
      </c>
      <c r="E37" s="69">
        <v>2000</v>
      </c>
      <c r="F37" s="19" t="s">
        <v>75</v>
      </c>
    </row>
    <row r="38" spans="1:6" s="8" customFormat="1" ht="28" customHeight="1" x14ac:dyDescent="0.2">
      <c r="A38" s="18"/>
      <c r="B38" s="17" t="s">
        <v>86</v>
      </c>
      <c r="C38" s="69">
        <v>136800</v>
      </c>
      <c r="D38" s="82">
        <v>136800</v>
      </c>
      <c r="E38" s="69">
        <v>136800</v>
      </c>
      <c r="F38" s="19" t="s">
        <v>84</v>
      </c>
    </row>
    <row r="39" spans="1:6" s="8" customFormat="1" ht="28" customHeight="1" x14ac:dyDescent="0.2">
      <c r="A39" s="18"/>
      <c r="B39" s="17" t="s">
        <v>47</v>
      </c>
      <c r="C39" s="69">
        <v>0</v>
      </c>
      <c r="D39" s="82">
        <v>4000</v>
      </c>
      <c r="E39" s="69">
        <v>500</v>
      </c>
      <c r="F39" s="19" t="s">
        <v>101</v>
      </c>
    </row>
    <row r="40" spans="1:6" s="8" customFormat="1" ht="28" customHeight="1" x14ac:dyDescent="0.2">
      <c r="A40" s="18"/>
      <c r="B40" s="17" t="s">
        <v>48</v>
      </c>
      <c r="C40" s="69">
        <v>4180</v>
      </c>
      <c r="D40" s="82">
        <v>3300</v>
      </c>
      <c r="E40" s="69">
        <v>9300</v>
      </c>
      <c r="F40" s="15"/>
    </row>
    <row r="41" spans="1:6" s="8" customFormat="1" ht="28" customHeight="1" x14ac:dyDescent="0.2">
      <c r="A41" s="18"/>
      <c r="B41" s="17" t="s">
        <v>76</v>
      </c>
      <c r="C41" s="69">
        <v>120</v>
      </c>
      <c r="D41" s="69">
        <v>120</v>
      </c>
      <c r="E41" s="69">
        <v>200</v>
      </c>
      <c r="F41" s="15"/>
    </row>
    <row r="42" spans="1:6" s="8" customFormat="1" ht="28" customHeight="1" x14ac:dyDescent="0.2">
      <c r="A42" s="18"/>
      <c r="B42" s="17" t="s">
        <v>67</v>
      </c>
      <c r="C42" s="69">
        <v>0</v>
      </c>
      <c r="D42" s="69"/>
      <c r="E42" s="69">
        <v>0</v>
      </c>
      <c r="F42" s="15"/>
    </row>
    <row r="43" spans="1:6" s="8" customFormat="1" ht="28" customHeight="1" x14ac:dyDescent="0.2">
      <c r="A43" s="18"/>
      <c r="B43" s="17" t="s">
        <v>56</v>
      </c>
      <c r="C43" s="69">
        <v>0</v>
      </c>
      <c r="D43" s="69">
        <v>820</v>
      </c>
      <c r="E43" s="69">
        <v>2500</v>
      </c>
      <c r="F43" s="15"/>
    </row>
    <row r="44" spans="1:6" s="8" customFormat="1" ht="28" customHeight="1" x14ac:dyDescent="0.2">
      <c r="A44" s="18"/>
      <c r="B44" s="12" t="s">
        <v>18</v>
      </c>
      <c r="C44" s="69">
        <v>158</v>
      </c>
      <c r="D44" s="69">
        <v>88</v>
      </c>
      <c r="E44" s="69">
        <v>0</v>
      </c>
      <c r="F44" s="15"/>
    </row>
    <row r="45" spans="1:6" s="8" customFormat="1" ht="28" customHeight="1" thickBot="1" x14ac:dyDescent="0.25">
      <c r="A45" s="27" t="s">
        <v>19</v>
      </c>
      <c r="B45" s="28" t="s">
        <v>68</v>
      </c>
      <c r="C45" s="71">
        <f>SUM(C25,C4)</f>
        <v>6756131</v>
      </c>
      <c r="D45" s="71">
        <f>SUM(D25,D4)</f>
        <v>5057919</v>
      </c>
      <c r="E45" s="71">
        <f>SUM(E25,E4)</f>
        <v>6870296</v>
      </c>
      <c r="F45" s="14"/>
    </row>
    <row r="46" spans="1:6" s="8" customFormat="1" ht="27.75" customHeight="1" thickTop="1" x14ac:dyDescent="0.2">
      <c r="A46" s="29" t="s">
        <v>20</v>
      </c>
      <c r="B46" s="30" t="s">
        <v>21</v>
      </c>
      <c r="C46" s="81">
        <f>収益!C31-費用!C45</f>
        <v>-920633</v>
      </c>
      <c r="D46" s="81">
        <f>収益!D31-費用!D45</f>
        <v>-555504</v>
      </c>
      <c r="E46" s="81">
        <f>収益!E31-費用!E45</f>
        <v>-1659296</v>
      </c>
      <c r="F46" s="31"/>
    </row>
    <row r="47" spans="1:6" ht="27.75" customHeight="1" x14ac:dyDescent="0.2">
      <c r="A47" s="32"/>
      <c r="C47" s="33"/>
      <c r="D47" s="34"/>
      <c r="E47" s="34"/>
      <c r="F47" s="35"/>
    </row>
    <row r="48" spans="1:6" ht="27.75" customHeight="1" x14ac:dyDescent="0.2">
      <c r="A48" s="32"/>
      <c r="D48" s="34"/>
      <c r="E48" s="34"/>
      <c r="F48" s="35"/>
    </row>
    <row r="49" spans="1:6" ht="28" customHeight="1" x14ac:dyDescent="0.2">
      <c r="A49" s="32"/>
      <c r="C49" s="34"/>
      <c r="D49" s="34"/>
      <c r="E49" s="34"/>
      <c r="F49" s="35"/>
    </row>
    <row r="50" spans="1:6" ht="28" customHeight="1" x14ac:dyDescent="0.2">
      <c r="A50" s="32"/>
      <c r="C50" s="34"/>
      <c r="D50" s="34"/>
      <c r="E50" s="34"/>
      <c r="F50" s="35"/>
    </row>
    <row r="51" spans="1:6" ht="28" customHeight="1" x14ac:dyDescent="0.2">
      <c r="A51" s="32"/>
      <c r="C51" s="34"/>
      <c r="D51" s="34"/>
      <c r="E51" s="34"/>
      <c r="F51" s="35"/>
    </row>
    <row r="52" spans="1:6" ht="28" customHeight="1" x14ac:dyDescent="0.2"/>
    <row r="53" spans="1:6" ht="28" customHeight="1" x14ac:dyDescent="0.2">
      <c r="A53" s="32"/>
      <c r="C53" s="34"/>
      <c r="F53" s="35"/>
    </row>
    <row r="54" spans="1:6" ht="28" customHeight="1" x14ac:dyDescent="0.2">
      <c r="A54" s="32"/>
      <c r="C54" s="34"/>
      <c r="D54" s="34"/>
      <c r="E54" s="34"/>
      <c r="F54" s="35"/>
    </row>
    <row r="55" spans="1:6" ht="28" customHeight="1" x14ac:dyDescent="0.2">
      <c r="A55" s="32"/>
      <c r="C55" s="34"/>
      <c r="D55" s="34"/>
      <c r="E55" s="34"/>
      <c r="F55" s="35"/>
    </row>
    <row r="56" spans="1:6" ht="28" customHeight="1" x14ac:dyDescent="0.2"/>
    <row r="57" spans="1:6" ht="28" customHeight="1" x14ac:dyDescent="0.2"/>
    <row r="58" spans="1:6" ht="28" customHeight="1" x14ac:dyDescent="0.2"/>
    <row r="59" spans="1:6" ht="28" customHeight="1" x14ac:dyDescent="0.2"/>
    <row r="60" spans="1:6" ht="28" customHeight="1" x14ac:dyDescent="0.2"/>
    <row r="61" spans="1:6" ht="28" customHeight="1" x14ac:dyDescent="0.2"/>
    <row r="62" spans="1:6" ht="28" customHeight="1" x14ac:dyDescent="0.2"/>
    <row r="63" spans="1:6" ht="28" customHeight="1" x14ac:dyDescent="0.2"/>
    <row r="64" spans="1:6" ht="28" customHeight="1" x14ac:dyDescent="0.2"/>
    <row r="65" ht="28" customHeight="1" x14ac:dyDescent="0.2"/>
    <row r="66" ht="28" customHeight="1" x14ac:dyDescent="0.2"/>
    <row r="67" ht="27" customHeight="1" x14ac:dyDescent="0.2"/>
    <row r="68" ht="27" customHeight="1" x14ac:dyDescent="0.2"/>
    <row r="69" ht="27" customHeight="1" x14ac:dyDescent="0.2"/>
    <row r="70" ht="27" customHeight="1" x14ac:dyDescent="0.2"/>
    <row r="71" ht="27" customHeight="1" x14ac:dyDescent="0.2"/>
    <row r="72" ht="27" customHeight="1" x14ac:dyDescent="0.2"/>
    <row r="73" ht="27" customHeight="1" x14ac:dyDescent="0.2"/>
    <row r="74" ht="27" customHeight="1" x14ac:dyDescent="0.2"/>
    <row r="75" ht="27" customHeight="1" x14ac:dyDescent="0.2"/>
    <row r="76" ht="27" customHeight="1" x14ac:dyDescent="0.2"/>
    <row r="77" ht="27" customHeight="1" x14ac:dyDescent="0.2"/>
    <row r="78" ht="27" customHeight="1" x14ac:dyDescent="0.2"/>
    <row r="79" ht="27" customHeight="1" x14ac:dyDescent="0.2"/>
    <row r="80" ht="27" customHeight="1" x14ac:dyDescent="0.2"/>
    <row r="81" ht="27" customHeight="1" x14ac:dyDescent="0.2"/>
    <row r="82" ht="27" customHeight="1" x14ac:dyDescent="0.2"/>
    <row r="83" ht="27" customHeight="1" x14ac:dyDescent="0.2"/>
    <row r="84" ht="27" customHeight="1" x14ac:dyDescent="0.2"/>
    <row r="85" ht="27" customHeight="1" x14ac:dyDescent="0.2"/>
    <row r="86" ht="27" customHeight="1" x14ac:dyDescent="0.2"/>
    <row r="87" ht="27" customHeight="1" x14ac:dyDescent="0.2"/>
    <row r="88" ht="27" customHeight="1" x14ac:dyDescent="0.2"/>
    <row r="89" ht="27" customHeight="1" x14ac:dyDescent="0.2"/>
    <row r="90" ht="27" customHeight="1" x14ac:dyDescent="0.2"/>
  </sheetData>
  <mergeCells count="4">
    <mergeCell ref="C2:C3"/>
    <mergeCell ref="D2:D3"/>
    <mergeCell ref="E2:E3"/>
    <mergeCell ref="F2:F3"/>
  </mergeCells>
  <phoneticPr fontId="2"/>
  <pageMargins left="0.70866141732283472" right="0.70866141732283472" top="0.35433070866141736" bottom="0.35433070866141736" header="0.31496062992125984" footer="0.31496062992125984"/>
  <pageSetup paperSize="9" scale="60" orientation="portrait" r:id="rId1"/>
  <headerFooter alignWithMargins="0">
    <oddFooter>&amp;C&amp;[27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収益</vt:lpstr>
      <vt:lpstr>費用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E</dc:creator>
  <cp:lastModifiedBy>戸田 香苗</cp:lastModifiedBy>
  <cp:lastPrinted>2025-05-12T06:26:13Z</cp:lastPrinted>
  <dcterms:created xsi:type="dcterms:W3CDTF">2015-04-14T07:56:03Z</dcterms:created>
  <dcterms:modified xsi:type="dcterms:W3CDTF">2025-08-01T05:31:26Z</dcterms:modified>
</cp:coreProperties>
</file>