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決算書H31年度\"/>
    </mc:Choice>
  </mc:AlternateContent>
  <xr:revisionPtr revIDLastSave="0" documentId="13_ncr:1_{4CF3024E-8843-4668-8BC1-4074A90198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活動予算書 【R2年度】" sheetId="7" r:id="rId1"/>
    <sheet name="事業費内訳【R1年度】" sheetId="8" r:id="rId2"/>
  </sheets>
  <definedNames>
    <definedName name="_xlnm.Print_Area" localSheetId="0">'活動予算書 【R2年度】'!$B$1:$E$95</definedName>
    <definedName name="_xlnm.Print_Titles" localSheetId="0">'活動予算書 【R2年度】'!$1:$3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8" l="1"/>
  <c r="J20" i="8"/>
  <c r="K21" i="8"/>
  <c r="K20" i="8" l="1"/>
  <c r="K5" i="8" l="1"/>
  <c r="C42" i="7" l="1"/>
  <c r="K6" i="8"/>
  <c r="K7" i="8"/>
  <c r="K8" i="8"/>
  <c r="C45" i="7" s="1"/>
  <c r="K9" i="8"/>
  <c r="C46" i="7" s="1"/>
  <c r="K10" i="8"/>
  <c r="C47" i="7" s="1"/>
  <c r="K11" i="8"/>
  <c r="C48" i="7" s="1"/>
  <c r="K12" i="8"/>
  <c r="K13" i="8"/>
  <c r="C50" i="7" s="1"/>
  <c r="K14" i="8"/>
  <c r="K15" i="8"/>
  <c r="C52" i="7" s="1"/>
  <c r="K16" i="8"/>
  <c r="C53" i="7" s="1"/>
  <c r="K17" i="8"/>
  <c r="K18" i="8"/>
  <c r="K19" i="8"/>
  <c r="C55" i="7" s="1"/>
  <c r="C27" i="7" l="1"/>
  <c r="J19" i="8" l="1"/>
  <c r="J18" i="8"/>
  <c r="J17" i="8"/>
  <c r="J16" i="8"/>
  <c r="J15" i="8"/>
  <c r="J14" i="8"/>
  <c r="C51" i="7" s="1"/>
  <c r="J13" i="8"/>
  <c r="J12" i="8"/>
  <c r="J11" i="8"/>
  <c r="J10" i="8"/>
  <c r="J9" i="8"/>
  <c r="J8" i="8"/>
  <c r="J7" i="8"/>
  <c r="J5" i="8"/>
  <c r="J6" i="8" l="1"/>
  <c r="C43" i="7" l="1"/>
  <c r="C24" i="7"/>
  <c r="C33" i="7" l="1"/>
  <c r="C56" i="7" l="1"/>
  <c r="D57" i="7" s="1"/>
  <c r="C80" i="7"/>
  <c r="C65" i="7"/>
  <c r="C63" i="7"/>
  <c r="C32" i="7"/>
  <c r="C20" i="7"/>
  <c r="C17" i="7" s="1"/>
  <c r="D38" i="7" s="1"/>
  <c r="C82" i="7" l="1"/>
  <c r="D83" i="7"/>
  <c r="D84" i="7" s="1"/>
  <c r="D85" i="7" l="1"/>
  <c r="D90" i="7" s="1"/>
  <c r="D92" i="7" s="1"/>
  <c r="D9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yoshida</author>
  </authors>
  <commentList>
    <comment ref="B4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シート【事業費の内訳】へ入力。
集計されるようになっています。</t>
        </r>
      </text>
    </comment>
  </commentList>
</comments>
</file>

<file path=xl/sharedStrings.xml><?xml version="1.0" encoding="utf-8"?>
<sst xmlns="http://schemas.openxmlformats.org/spreadsheetml/2006/main" count="124" uniqueCount="117">
  <si>
    <t>活　動　予　算　書</t>
    <rPh sb="4" eb="5">
      <t>ヨ</t>
    </rPh>
    <rPh sb="6" eb="7">
      <t>サン</t>
    </rPh>
    <phoneticPr fontId="2"/>
  </si>
  <si>
    <t>[税込]（単位：円）</t>
    <phoneticPr fontId="2"/>
  </si>
  <si>
    <t>特定非営利活動法人　ｉｎｇ</t>
  </si>
  <si>
    <t>【経常収益】</t>
  </si>
  <si>
    <t xml:space="preserve">  【受取会費】</t>
  </si>
  <si>
    <t xml:space="preserve">    正会員受取会費</t>
  </si>
  <si>
    <t xml:space="preserve">    活動会員受取会費</t>
  </si>
  <si>
    <t xml:space="preserve">    情報会員受取会費</t>
  </si>
  <si>
    <t xml:space="preserve">    賛助会員受取会費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</si>
  <si>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</si>
  <si>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</si>
  <si>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</si>
  <si>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【事業収益】</t>
  </si>
  <si>
    <t xml:space="preserve">    事業　収益</t>
  </si>
  <si>
    <t xml:space="preserve">      協働事業</t>
  </si>
  <si>
    <t xml:space="preserve">      市民企画講座事業</t>
  </si>
  <si>
    <t xml:space="preserve">      つどい広場事業</t>
  </si>
  <si>
    <t xml:space="preserve">      親育ち・子育ち事業</t>
  </si>
  <si>
    <t xml:space="preserve">    自主事業収益</t>
  </si>
  <si>
    <t xml:space="preserve">    分科会収益</t>
  </si>
  <si>
    <t xml:space="preserve">      託児ｸﾞﾙｰﾌﾟひまわり</t>
  </si>
  <si>
    <t xml:space="preserve">  【その他収益】</t>
  </si>
  <si>
    <t xml:space="preserve">    受取　利息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</si>
  <si>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</si>
  <si>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</si>
  <si>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</si>
  <si>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</si>
  <si>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</si>
  <si>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  人件費計</t>
  </si>
  <si>
    <t xml:space="preserve">    （その他経費）</t>
  </si>
  <si>
    <t xml:space="preserve">      諸　謝　金(事業)</t>
  </si>
  <si>
    <t xml:space="preserve">      使　用　料(事業)</t>
  </si>
  <si>
    <t xml:space="preserve">      印刷製本費(事業)</t>
  </si>
  <si>
    <t xml:space="preserve">      旅費交通費(事業)</t>
  </si>
  <si>
    <t xml:space="preserve">      接待交際費(事業)</t>
  </si>
  <si>
    <t xml:space="preserve">      消耗品　費(事業)</t>
  </si>
  <si>
    <t xml:space="preserve">      保　険　料(事業)</t>
  </si>
  <si>
    <t xml:space="preserve">        その他経費計</t>
  </si>
  <si>
    <t xml:space="preserve">          事業費  計</t>
  </si>
  <si>
    <t xml:space="preserve">  【管理費】</t>
  </si>
  <si>
    <t xml:space="preserve">      給料　手当</t>
  </si>
  <si>
    <t xml:space="preserve">      役員　報酬</t>
  </si>
  <si>
    <t xml:space="preserve">      諸謝金</t>
  </si>
  <si>
    <t xml:space="preserve">      印刷製本費</t>
  </si>
  <si>
    <t xml:space="preserve">      会　議　費</t>
  </si>
  <si>
    <t xml:space="preserve">      旅費交通費</t>
  </si>
  <si>
    <t xml:space="preserve">      通信運搬費</t>
  </si>
  <si>
    <t xml:space="preserve">      消耗品　費</t>
  </si>
  <si>
    <t>　　　修繕費</t>
    <rPh sb="3" eb="6">
      <t>シュウゼンヒ</t>
    </rPh>
    <phoneticPr fontId="2"/>
  </si>
  <si>
    <t>　　　水道光熱費</t>
    <rPh sb="3" eb="5">
      <t>スイドウ</t>
    </rPh>
    <rPh sb="5" eb="8">
      <t>コウネツヒ</t>
    </rPh>
    <phoneticPr fontId="2"/>
  </si>
  <si>
    <t>　　　地代　家賃</t>
    <rPh sb="3" eb="5">
      <t>チダイ</t>
    </rPh>
    <rPh sb="6" eb="8">
      <t>ヤチン</t>
    </rPh>
    <phoneticPr fontId="2"/>
  </si>
  <si>
    <t>　　　接待交際費</t>
    <rPh sb="3" eb="5">
      <t>セッタイ</t>
    </rPh>
    <rPh sb="5" eb="8">
      <t>コウサイヒ</t>
    </rPh>
    <phoneticPr fontId="2"/>
  </si>
  <si>
    <t>　　　諸会費</t>
    <rPh sb="3" eb="6">
      <t>ショカイヒ</t>
    </rPh>
    <phoneticPr fontId="2"/>
  </si>
  <si>
    <t xml:space="preserve">      減価償却費</t>
    <phoneticPr fontId="2"/>
  </si>
  <si>
    <t xml:space="preserve">      支払手数料</t>
  </si>
  <si>
    <t>　　　什器備品</t>
    <rPh sb="3" eb="5">
      <t>ジュウキ</t>
    </rPh>
    <rPh sb="5" eb="7">
      <t>ビヒン</t>
    </rPh>
    <phoneticPr fontId="2"/>
  </si>
  <si>
    <t>　　　新聞図書費</t>
    <rPh sb="3" eb="5">
      <t>シンブン</t>
    </rPh>
    <rPh sb="5" eb="8">
      <t>トショヒ</t>
    </rPh>
    <phoneticPr fontId="2"/>
  </si>
  <si>
    <t>　　　雑費</t>
    <rPh sb="3" eb="5">
      <t>ザッピ</t>
    </rPh>
    <phoneticPr fontId="2"/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</si>
  <si>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</si>
  <si>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</si>
  <si>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</si>
  <si>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</si>
  <si>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</si>
  <si>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</si>
  <si>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</si>
  <si>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</si>
  <si>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経理区分振替額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</si>
  <si>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</si>
  <si>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</si>
  <si>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</si>
  <si>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[税込]（単位：円）</t>
  </si>
  <si>
    <t>科目</t>
  </si>
  <si>
    <t>親育ち・子育ち事業</t>
  </si>
  <si>
    <t>つどいの広場事業</t>
  </si>
  <si>
    <t>託児ｸﾞﾙｰﾌﾟひまわり</t>
  </si>
  <si>
    <t>（人件費）</t>
  </si>
  <si>
    <t xml:space="preserve">  給料　手当(事業)</t>
  </si>
  <si>
    <t xml:space="preserve">    人件費計</t>
  </si>
  <si>
    <t>（その他経費）</t>
  </si>
  <si>
    <t xml:space="preserve">  諸　謝　金(事業)</t>
  </si>
  <si>
    <t xml:space="preserve">  使　用　料(事業)</t>
  </si>
  <si>
    <t xml:space="preserve">  印刷製本費(事業)</t>
  </si>
  <si>
    <t xml:space="preserve">  旅費交通費(事業)</t>
  </si>
  <si>
    <t xml:space="preserve">  接待交際費(事業)</t>
  </si>
  <si>
    <t xml:space="preserve">  消耗品　費(事業)</t>
  </si>
  <si>
    <t xml:space="preserve">  保　険　料(事業)</t>
  </si>
  <si>
    <t xml:space="preserve">  租税　公課(事業)</t>
  </si>
  <si>
    <t xml:space="preserve">  支払手数料(事業)</t>
  </si>
  <si>
    <t xml:space="preserve">    その他経費計</t>
  </si>
  <si>
    <t xml:space="preserve">      合計</t>
  </si>
  <si>
    <t>ingﾊｳｽ ここから</t>
  </si>
  <si>
    <t>合計</t>
  </si>
  <si>
    <t>※事業費：支出内訳別紙参照</t>
    <rPh sb="1" eb="3">
      <t>ジギョウ</t>
    </rPh>
    <rPh sb="3" eb="4">
      <t>ヒ</t>
    </rPh>
    <rPh sb="5" eb="7">
      <t>シシュツ</t>
    </rPh>
    <rPh sb="7" eb="9">
      <t>ウチワケ</t>
    </rPh>
    <rPh sb="9" eb="11">
      <t>ベッシ</t>
    </rPh>
    <rPh sb="11" eb="13">
      <t>サンショウ</t>
    </rPh>
    <phoneticPr fontId="2"/>
  </si>
  <si>
    <t>※事業費内訳別紙</t>
    <rPh sb="1" eb="3">
      <t>ジギョウ</t>
    </rPh>
    <rPh sb="3" eb="4">
      <t>ヒ</t>
    </rPh>
    <rPh sb="4" eb="6">
      <t>ウチワケ</t>
    </rPh>
    <rPh sb="6" eb="8">
      <t>ベッシ</t>
    </rPh>
    <phoneticPr fontId="2"/>
  </si>
  <si>
    <t>高齢者地域生活支援等実施団体活動支援事業</t>
    <rPh sb="0" eb="3">
      <t>コウレイシャ</t>
    </rPh>
    <rPh sb="3" eb="5">
      <t>チイキ</t>
    </rPh>
    <rPh sb="5" eb="7">
      <t>セイカツ</t>
    </rPh>
    <rPh sb="7" eb="9">
      <t>シエン</t>
    </rPh>
    <rPh sb="9" eb="10">
      <t>トウ</t>
    </rPh>
    <rPh sb="10" eb="12">
      <t>ジッシ</t>
    </rPh>
    <rPh sb="12" eb="14">
      <t>ダンタイ</t>
    </rPh>
    <rPh sb="14" eb="16">
      <t>カツドウ</t>
    </rPh>
    <rPh sb="16" eb="18">
      <t>シエン</t>
    </rPh>
    <rPh sb="18" eb="20">
      <t>ジギョウ</t>
    </rPh>
    <phoneticPr fontId="2"/>
  </si>
  <si>
    <t>　諸会費（事業）</t>
    <rPh sb="1" eb="4">
      <t>ショカイヒ</t>
    </rPh>
    <rPh sb="5" eb="7">
      <t>ジギョウ</t>
    </rPh>
    <phoneticPr fontId="2"/>
  </si>
  <si>
    <t xml:space="preserve">      諸　会　費(事業)</t>
    <rPh sb="6" eb="7">
      <t>ショ</t>
    </rPh>
    <rPh sb="8" eb="9">
      <t>カイ</t>
    </rPh>
    <rPh sb="10" eb="11">
      <t>ヒ</t>
    </rPh>
    <phoneticPr fontId="2"/>
  </si>
  <si>
    <t xml:space="preserve">      ingﾊｳｽ ここから</t>
  </si>
  <si>
    <t>　　受取補助金</t>
    <rPh sb="2" eb="4">
      <t>ウケトリ</t>
    </rPh>
    <rPh sb="4" eb="7">
      <t>ホジョキン</t>
    </rPh>
    <phoneticPr fontId="2"/>
  </si>
  <si>
    <t>見守り隊</t>
    <rPh sb="0" eb="2">
      <t>ミマモ</t>
    </rPh>
    <rPh sb="3" eb="4">
      <t>タイ</t>
    </rPh>
    <phoneticPr fontId="2"/>
  </si>
  <si>
    <t>　　  お出かけ見守り隊</t>
    <rPh sb="5" eb="6">
      <t>デ</t>
    </rPh>
    <rPh sb="8" eb="10">
      <t>ミマモ</t>
    </rPh>
    <rPh sb="11" eb="12">
      <t>タイ</t>
    </rPh>
    <phoneticPr fontId="2"/>
  </si>
  <si>
    <t xml:space="preserve">    受託事業収益</t>
    <phoneticPr fontId="2"/>
  </si>
  <si>
    <t>自 平成30年 4月 1日  至 平成31年 3月31日</t>
    <phoneticPr fontId="2"/>
  </si>
  <si>
    <t>産後ケア事業</t>
    <rPh sb="0" eb="2">
      <t>サンゴ</t>
    </rPh>
    <rPh sb="4" eb="6">
      <t>ジギョウ</t>
    </rPh>
    <phoneticPr fontId="2"/>
  </si>
  <si>
    <t>　　　産後ケア事業</t>
    <rPh sb="3" eb="5">
      <t>サンゴ</t>
    </rPh>
    <rPh sb="7" eb="9">
      <t>ジギョウ</t>
    </rPh>
    <phoneticPr fontId="2"/>
  </si>
  <si>
    <t>七夕まつり</t>
    <rPh sb="0" eb="2">
      <t>タナバタ</t>
    </rPh>
    <phoneticPr fontId="2"/>
  </si>
  <si>
    <t>　　　雑　　　費（事業）</t>
    <rPh sb="3" eb="4">
      <t>ザツ</t>
    </rPh>
    <rPh sb="7" eb="8">
      <t>ヒ</t>
    </rPh>
    <rPh sb="9" eb="11">
      <t>ジギョウ</t>
    </rPh>
    <phoneticPr fontId="2"/>
  </si>
  <si>
    <t xml:space="preserve">      高齢者地域生活支援等実施団体活動支援事業</t>
    <rPh sb="20" eb="22">
      <t>カツドウ</t>
    </rPh>
    <rPh sb="22" eb="24">
      <t>シエン</t>
    </rPh>
    <rPh sb="24" eb="26">
      <t>ジギョウ</t>
    </rPh>
    <phoneticPr fontId="2"/>
  </si>
  <si>
    <t xml:space="preserve"> 　　七夕まつり公募トライアル事業</t>
    <rPh sb="3" eb="5">
      <t>タナバタ</t>
    </rPh>
    <rPh sb="8" eb="10">
      <t>コウボ</t>
    </rPh>
    <rPh sb="15" eb="17">
      <t>ジギョウ</t>
    </rPh>
    <phoneticPr fontId="2"/>
  </si>
  <si>
    <t>　　　租税　効果（事業）</t>
    <rPh sb="3" eb="5">
      <t>ソゼイ</t>
    </rPh>
    <rPh sb="6" eb="8">
      <t>コウカ</t>
    </rPh>
    <rPh sb="9" eb="11">
      <t>ジギョウ</t>
    </rPh>
    <phoneticPr fontId="2"/>
  </si>
  <si>
    <t>　　　支払手数料（事業）</t>
    <rPh sb="3" eb="5">
      <t>シハライ</t>
    </rPh>
    <rPh sb="5" eb="8">
      <t>テスウリョウ</t>
    </rPh>
    <rPh sb="9" eb="11">
      <t>ジギョウ</t>
    </rPh>
    <phoneticPr fontId="2"/>
  </si>
  <si>
    <t xml:space="preserve">  支払寄付金</t>
  </si>
  <si>
    <t xml:space="preserve">  雑　　　費(事業)</t>
  </si>
  <si>
    <t>つどい　　　　　　　　　　　親育ち　　　合計　　　　　　　　　見守り隊　　　　</t>
    <rPh sb="14" eb="15">
      <t>オヤ</t>
    </rPh>
    <rPh sb="15" eb="16">
      <t>ソダ</t>
    </rPh>
    <rPh sb="20" eb="22">
      <t>ゴウケイ</t>
    </rPh>
    <rPh sb="31" eb="33">
      <t>ミマモ</t>
    </rPh>
    <rPh sb="34" eb="35">
      <t>タイ</t>
    </rPh>
    <phoneticPr fontId="2"/>
  </si>
  <si>
    <t>・新型コロナウィルス感染症のため七夕まつり中止</t>
    <rPh sb="1" eb="3">
      <t>シンガタ</t>
    </rPh>
    <rPh sb="10" eb="13">
      <t>カンセンショウ</t>
    </rPh>
    <rPh sb="16" eb="18">
      <t>タナバタ</t>
    </rPh>
    <rPh sb="21" eb="23">
      <t>チュウシ</t>
    </rPh>
    <phoneticPr fontId="2"/>
  </si>
  <si>
    <t>　産後ケア・託児活動・見守り活動自粛（4月・5月休業）</t>
    <rPh sb="1" eb="3">
      <t>サンゴ</t>
    </rPh>
    <rPh sb="6" eb="8">
      <t>タクジ</t>
    </rPh>
    <rPh sb="8" eb="10">
      <t>カツドウ</t>
    </rPh>
    <rPh sb="11" eb="13">
      <t>ミマモ</t>
    </rPh>
    <rPh sb="14" eb="16">
      <t>カツドウ</t>
    </rPh>
    <rPh sb="16" eb="18">
      <t>ジシュク</t>
    </rPh>
    <rPh sb="20" eb="21">
      <t>ガツ</t>
    </rPh>
    <rPh sb="23" eb="24">
      <t>ガツ</t>
    </rPh>
    <rPh sb="24" eb="26">
      <t>キュウギョウ</t>
    </rPh>
    <phoneticPr fontId="2"/>
  </si>
  <si>
    <t>　持続化給付金及び休業協力金申請予定</t>
    <rPh sb="1" eb="3">
      <t>ジゾク</t>
    </rPh>
    <rPh sb="3" eb="4">
      <t>カ</t>
    </rPh>
    <rPh sb="4" eb="7">
      <t>キュウフキン</t>
    </rPh>
    <rPh sb="7" eb="8">
      <t>オヨ</t>
    </rPh>
    <rPh sb="9" eb="11">
      <t>キュウギョウ</t>
    </rPh>
    <rPh sb="11" eb="14">
      <t>キョウリョクキン</t>
    </rPh>
    <rPh sb="14" eb="16">
      <t>シンセイ</t>
    </rPh>
    <rPh sb="16" eb="18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</si>
</sst>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&quot;△ &quot;#,##0\ "/>
    <numFmt numFmtId="178" formatCode="\(#,##0\);\(&quot;△ &quot;#,##0\)"/>
  </numFmts>
  <fonts count="14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4" fillId="2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2" borderId="2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49" fontId="10" fillId="3" borderId="6" xfId="0" applyNumberFormat="1" applyFont="1" applyFill="1" applyBorder="1" applyAlignment="1">
      <alignment horizontal="center" vertical="center" shrinkToFit="1"/>
    </xf>
    <xf numFmtId="49" fontId="10" fillId="3" borderId="5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left" vertical="center" shrinkToFit="1"/>
    </xf>
    <xf numFmtId="49" fontId="8" fillId="0" borderId="7" xfId="0" applyNumberFormat="1" applyFont="1" applyBorder="1" applyAlignment="1">
      <alignment horizontal="right" vertical="center" shrinkToFit="1"/>
    </xf>
    <xf numFmtId="49" fontId="8" fillId="0" borderId="8" xfId="0" applyNumberFormat="1" applyFont="1" applyBorder="1" applyAlignment="1">
      <alignment horizontal="right" vertical="center" shrinkToFit="1"/>
    </xf>
    <xf numFmtId="177" fontId="8" fillId="0" borderId="9" xfId="0" applyNumberFormat="1" applyFont="1" applyBorder="1" applyAlignment="1">
      <alignment horizontal="right" vertical="center" shrinkToFit="1"/>
    </xf>
    <xf numFmtId="49" fontId="8" fillId="0" borderId="9" xfId="0" applyNumberFormat="1" applyFont="1" applyBorder="1" applyAlignment="1">
      <alignment horizontal="right" vertical="center" shrinkToFit="1"/>
    </xf>
    <xf numFmtId="177" fontId="8" fillId="0" borderId="6" xfId="0" applyNumberFormat="1" applyFont="1" applyBorder="1" applyAlignment="1">
      <alignment horizontal="right" vertical="center" shrinkToFit="1"/>
    </xf>
    <xf numFmtId="177" fontId="8" fillId="0" borderId="5" xfId="0" applyNumberFormat="1" applyFont="1" applyBorder="1" applyAlignment="1">
      <alignment horizontal="right" vertical="center" shrinkToFit="1"/>
    </xf>
    <xf numFmtId="177" fontId="8" fillId="0" borderId="7" xfId="0" applyNumberFormat="1" applyFont="1" applyBorder="1" applyAlignment="1">
      <alignment horizontal="right" vertical="center" shrinkToFit="1"/>
    </xf>
    <xf numFmtId="177" fontId="8" fillId="0" borderId="8" xfId="0" applyNumberFormat="1" applyFont="1" applyBorder="1" applyAlignment="1">
      <alignment horizontal="right" vertical="center" shrinkToFit="1"/>
    </xf>
    <xf numFmtId="177" fontId="8" fillId="0" borderId="10" xfId="0" applyNumberFormat="1" applyFont="1" applyBorder="1" applyAlignment="1">
      <alignment horizontal="right" vertical="center" shrinkToFit="1"/>
    </xf>
    <xf numFmtId="177" fontId="8" fillId="0" borderId="11" xfId="0" applyNumberFormat="1" applyFont="1" applyBorder="1" applyAlignment="1">
      <alignment horizontal="right" vertical="center" shrinkToFit="1"/>
    </xf>
    <xf numFmtId="177" fontId="8" fillId="0" borderId="12" xfId="0" applyNumberFormat="1" applyFont="1" applyBorder="1" applyAlignment="1">
      <alignment horizontal="right" vertical="center" shrinkToFit="1"/>
    </xf>
    <xf numFmtId="0" fontId="8" fillId="0" borderId="0" xfId="0" applyNumberFormat="1" applyFont="1" applyAlignment="1">
      <alignment vertical="center" shrinkToFi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 shrinkToFit="1"/>
    </xf>
    <xf numFmtId="49" fontId="11" fillId="3" borderId="5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left" vertical="center" indent="3"/>
    </xf>
    <xf numFmtId="49" fontId="8" fillId="0" borderId="5" xfId="0" applyNumberFormat="1" applyFont="1" applyBorder="1" applyAlignment="1">
      <alignment horizontal="left" vertical="center" shrinkToFit="1"/>
    </xf>
    <xf numFmtId="49" fontId="13" fillId="3" borderId="6" xfId="0" applyNumberFormat="1" applyFont="1" applyFill="1" applyBorder="1" applyAlignment="1">
      <alignment horizontal="center" vertical="center" wrapText="1" shrinkToFit="1"/>
    </xf>
    <xf numFmtId="178" fontId="4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/>
    </xf>
    <xf numFmtId="49" fontId="0" fillId="4" borderId="8" xfId="0" applyNumberFormat="1" applyFont="1" applyFill="1" applyBorder="1" applyAlignment="1">
      <alignment vertical="center"/>
    </xf>
    <xf numFmtId="49" fontId="0" fillId="4" borderId="5" xfId="0" applyNumberFormat="1" applyFont="1" applyFill="1" applyBorder="1" applyAlignment="1">
      <alignment vertical="center"/>
    </xf>
    <xf numFmtId="49" fontId="0" fillId="4" borderId="12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0" fontId="8" fillId="0" borderId="0" xfId="0" applyNumberFormat="1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9"/>
  <sheetViews>
    <sheetView tabSelected="1" zoomScaleNormal="100" workbookViewId="0">
      <pane xSplit="1" ySplit="3" topLeftCell="B4" activePane="bottomRight" state="frozen"/>
      <selection activeCell="C62" sqref="C62"/>
      <selection pane="topRight" activeCell="C62" sqref="C62"/>
      <selection pane="bottomLeft" activeCell="C62" sqref="C62"/>
      <selection pane="bottomRight" activeCell="H16" sqref="H16"/>
    </sheetView>
  </sheetViews>
  <sheetFormatPr defaultColWidth="9" defaultRowHeight="13.5" x14ac:dyDescent="0.15"/>
  <cols>
    <col min="1" max="1" width="2.875" style="1" customWidth="1"/>
    <col min="2" max="2" width="53.625" style="19" customWidth="1"/>
    <col min="3" max="4" width="20" style="7" customWidth="1"/>
    <col min="5" max="16384" width="9" style="1"/>
  </cols>
  <sheetData>
    <row r="1" spans="2:8" ht="18.75" x14ac:dyDescent="0.15">
      <c r="B1" s="59" t="s">
        <v>0</v>
      </c>
      <c r="C1" s="59"/>
      <c r="D1" s="60"/>
    </row>
    <row r="2" spans="2:8" ht="14.25" customHeight="1" x14ac:dyDescent="0.15">
      <c r="B2" s="61"/>
      <c r="C2" s="61"/>
      <c r="D2" s="2" t="s">
        <v>1</v>
      </c>
      <c r="E2" s="3"/>
    </row>
    <row r="3" spans="2:8" ht="14.25" thickBot="1" x14ac:dyDescent="0.2">
      <c r="B3" s="4" t="s">
        <v>2</v>
      </c>
      <c r="C3" s="62" t="s">
        <v>102</v>
      </c>
      <c r="D3" s="62"/>
    </row>
    <row r="4" spans="2:8" x14ac:dyDescent="0.15">
      <c r="B4" s="5" t="s">
        <v>3</v>
      </c>
      <c r="C4" s="6"/>
    </row>
    <row r="5" spans="2:8" x14ac:dyDescent="0.15">
      <c r="B5" s="5" t="s">
        <v>4</v>
      </c>
    </row>
    <row r="6" spans="2:8" x14ac:dyDescent="0.15">
      <c r="B6" s="5" t="s">
        <v>5</v>
      </c>
      <c r="C6" s="8">
        <v>100000</v>
      </c>
    </row>
    <row r="7" spans="2:8" x14ac:dyDescent="0.15">
      <c r="B7" s="5" t="s">
        <v>6</v>
      </c>
      <c r="C7" s="8">
        <v>90000</v>
      </c>
    </row>
    <row r="8" spans="2:8" x14ac:dyDescent="0.15">
      <c r="B8" s="5" t="s">
        <v>7</v>
      </c>
      <c r="C8" s="8">
        <v>2000</v>
      </c>
    </row>
    <row r="9" spans="2:8" x14ac:dyDescent="0.15">
      <c r="B9" s="5" t="s">
        <v>8</v>
      </c>
      <c r="C9" s="8">
        <v>5000</v>
      </c>
    </row>
    <row r="10" spans="2:8" x14ac:dyDescent="0.15">
      <c r="B10" s="5"/>
      <c r="C10" s="8"/>
    </row>
    <row r="11" spans="2:8" x14ac:dyDescent="0.15">
      <c r="B11" s="5" t="s">
        <v>9</v>
      </c>
    </row>
    <row r="12" spans="2:8" x14ac:dyDescent="0.15">
      <c r="B12" s="5" t="s">
        <v>10</v>
      </c>
      <c r="C12" s="8">
        <v>300000</v>
      </c>
      <c r="H12" s="52"/>
    </row>
    <row r="13" spans="2:8" x14ac:dyDescent="0.15">
      <c r="B13" s="5" t="s">
        <v>11</v>
      </c>
      <c r="C13" s="8"/>
    </row>
    <row r="14" spans="2:8" s="10" customFormat="1" x14ac:dyDescent="0.15">
      <c r="B14" s="5" t="s">
        <v>98</v>
      </c>
      <c r="C14" s="8">
        <v>190000</v>
      </c>
      <c r="D14" s="9"/>
    </row>
    <row r="15" spans="2:8" s="10" customFormat="1" x14ac:dyDescent="0.15">
      <c r="B15" s="5"/>
      <c r="C15" s="51"/>
      <c r="D15" s="9"/>
    </row>
    <row r="16" spans="2:8" x14ac:dyDescent="0.15">
      <c r="B16" s="5" t="s">
        <v>12</v>
      </c>
    </row>
    <row r="17" spans="2:4" x14ac:dyDescent="0.15">
      <c r="B17" s="5" t="s">
        <v>13</v>
      </c>
      <c r="C17" s="11">
        <f>SUM(C18:C20)</f>
        <v>0</v>
      </c>
    </row>
    <row r="18" spans="2:4" x14ac:dyDescent="0.15">
      <c r="B18" s="5" t="s">
        <v>14</v>
      </c>
      <c r="C18" s="12">
        <v>0</v>
      </c>
    </row>
    <row r="19" spans="2:4" s="10" customFormat="1" x14ac:dyDescent="0.15">
      <c r="B19" s="5" t="s">
        <v>15</v>
      </c>
      <c r="C19" s="12">
        <v>0</v>
      </c>
      <c r="D19" s="9"/>
    </row>
    <row r="20" spans="2:4" x14ac:dyDescent="0.15">
      <c r="B20" s="5"/>
      <c r="C20" s="12" t="str">
        <f>IF(B20="","",0)</f>
        <v/>
      </c>
    </row>
    <row r="21" spans="2:4" x14ac:dyDescent="0.15">
      <c r="B21" s="5"/>
      <c r="C21" s="24"/>
    </row>
    <row r="22" spans="2:4" x14ac:dyDescent="0.15">
      <c r="B22" s="48"/>
      <c r="C22" s="12"/>
    </row>
    <row r="23" spans="2:4" x14ac:dyDescent="0.15">
      <c r="B23" s="5"/>
      <c r="C23" s="12"/>
    </row>
    <row r="24" spans="2:4" x14ac:dyDescent="0.15">
      <c r="B24" s="5" t="s">
        <v>101</v>
      </c>
      <c r="C24" s="11">
        <f>SUM(C25:C26)</f>
        <v>4503045</v>
      </c>
    </row>
    <row r="25" spans="2:4" x14ac:dyDescent="0.15">
      <c r="B25" s="5" t="s">
        <v>16</v>
      </c>
      <c r="C25" s="12">
        <v>3798000</v>
      </c>
    </row>
    <row r="26" spans="2:4" x14ac:dyDescent="0.15">
      <c r="B26" s="5" t="s">
        <v>17</v>
      </c>
      <c r="C26" s="12">
        <v>705045</v>
      </c>
    </row>
    <row r="27" spans="2:4" x14ac:dyDescent="0.15">
      <c r="B27" s="5" t="s">
        <v>18</v>
      </c>
      <c r="C27" s="11">
        <f>SUM(C28:C31)</f>
        <v>380000</v>
      </c>
    </row>
    <row r="28" spans="2:4" x14ac:dyDescent="0.15">
      <c r="B28" s="5" t="s">
        <v>97</v>
      </c>
      <c r="C28" s="51">
        <v>200000</v>
      </c>
    </row>
    <row r="29" spans="2:4" s="10" customFormat="1" x14ac:dyDescent="0.15">
      <c r="B29" s="5" t="s">
        <v>107</v>
      </c>
      <c r="C29" s="51">
        <v>150000</v>
      </c>
      <c r="D29" s="9"/>
    </row>
    <row r="30" spans="2:4" s="10" customFormat="1" x14ac:dyDescent="0.15">
      <c r="B30" s="5" t="s">
        <v>104</v>
      </c>
      <c r="C30" s="51">
        <v>30000</v>
      </c>
      <c r="D30" s="9"/>
    </row>
    <row r="31" spans="2:4" s="10" customFormat="1" x14ac:dyDescent="0.15">
      <c r="B31" s="5" t="s">
        <v>108</v>
      </c>
      <c r="C31" s="51">
        <v>0</v>
      </c>
      <c r="D31" s="9"/>
    </row>
    <row r="32" spans="2:4" x14ac:dyDescent="0.15">
      <c r="B32" s="5"/>
      <c r="C32" s="12" t="str">
        <f>IF(B32="","",0)</f>
        <v/>
      </c>
    </row>
    <row r="33" spans="2:4" x14ac:dyDescent="0.15">
      <c r="B33" s="5" t="s">
        <v>19</v>
      </c>
      <c r="C33" s="11">
        <f>SUM(C34:C35)</f>
        <v>1010000</v>
      </c>
    </row>
    <row r="34" spans="2:4" x14ac:dyDescent="0.15">
      <c r="B34" s="5" t="s">
        <v>20</v>
      </c>
      <c r="C34" s="12">
        <v>10000</v>
      </c>
    </row>
    <row r="35" spans="2:4" x14ac:dyDescent="0.15">
      <c r="B35" s="5" t="s">
        <v>100</v>
      </c>
      <c r="C35" s="12">
        <v>1000000</v>
      </c>
    </row>
    <row r="36" spans="2:4" x14ac:dyDescent="0.15">
      <c r="B36" s="5" t="s">
        <v>21</v>
      </c>
    </row>
    <row r="37" spans="2:4" x14ac:dyDescent="0.15">
      <c r="B37" s="5" t="s">
        <v>22</v>
      </c>
      <c r="C37" s="14">
        <v>0</v>
      </c>
      <c r="D37" s="8"/>
    </row>
    <row r="38" spans="2:4" x14ac:dyDescent="0.15">
      <c r="B38" s="5" t="s">
        <v>23</v>
      </c>
      <c r="D38" s="11">
        <f>SUM(C6:C14,C24,C27,C33,C37,C17,C21)</f>
        <v>6580045</v>
      </c>
    </row>
    <row r="39" spans="2:4" x14ac:dyDescent="0.15">
      <c r="B39" s="5" t="s">
        <v>24</v>
      </c>
    </row>
    <row r="40" spans="2:4" x14ac:dyDescent="0.15">
      <c r="B40" s="5" t="s">
        <v>25</v>
      </c>
    </row>
    <row r="41" spans="2:4" x14ac:dyDescent="0.15">
      <c r="B41" s="5" t="s">
        <v>26</v>
      </c>
    </row>
    <row r="42" spans="2:4" ht="13.5" customHeight="1" x14ac:dyDescent="0.15">
      <c r="B42" s="5" t="s">
        <v>27</v>
      </c>
      <c r="C42" s="14">
        <f>事業費内訳【R1年度】!K5</f>
        <v>2936961</v>
      </c>
    </row>
    <row r="43" spans="2:4" ht="13.5" customHeight="1" x14ac:dyDescent="0.15">
      <c r="B43" s="5" t="s">
        <v>28</v>
      </c>
      <c r="C43" s="11">
        <f>SUM(C42)</f>
        <v>2936961</v>
      </c>
    </row>
    <row r="44" spans="2:4" s="10" customFormat="1" ht="13.5" customHeight="1" x14ac:dyDescent="0.15">
      <c r="B44" s="5" t="s">
        <v>29</v>
      </c>
      <c r="C44" s="9"/>
      <c r="D44" s="9"/>
    </row>
    <row r="45" spans="2:4" s="10" customFormat="1" ht="13.5" customHeight="1" x14ac:dyDescent="0.15">
      <c r="B45" s="5" t="s">
        <v>30</v>
      </c>
      <c r="C45" s="8">
        <f>事業費内訳【R1年度】!K8</f>
        <v>324341</v>
      </c>
      <c r="D45" s="9"/>
    </row>
    <row r="46" spans="2:4" s="10" customFormat="1" ht="13.5" customHeight="1" x14ac:dyDescent="0.15">
      <c r="B46" s="5" t="s">
        <v>31</v>
      </c>
      <c r="C46" s="8">
        <f>事業費内訳【R1年度】!K9</f>
        <v>103600</v>
      </c>
      <c r="D46" s="9"/>
    </row>
    <row r="47" spans="2:4" s="10" customFormat="1" ht="13.5" customHeight="1" x14ac:dyDescent="0.15">
      <c r="B47" s="5" t="s">
        <v>32</v>
      </c>
      <c r="C47" s="8">
        <f>事業費内訳【R1年度】!K10</f>
        <v>3290</v>
      </c>
      <c r="D47" s="9"/>
    </row>
    <row r="48" spans="2:4" s="10" customFormat="1" ht="13.5" customHeight="1" x14ac:dyDescent="0.15">
      <c r="B48" s="5" t="s">
        <v>33</v>
      </c>
      <c r="C48" s="8">
        <f>事業費内訳【R1年度】!K11</f>
        <v>1525458</v>
      </c>
      <c r="D48" s="9"/>
    </row>
    <row r="49" spans="2:4" s="10" customFormat="1" ht="13.5" customHeight="1" x14ac:dyDescent="0.15">
      <c r="B49" s="5" t="s">
        <v>34</v>
      </c>
      <c r="C49" s="8">
        <v>0</v>
      </c>
      <c r="D49" s="9"/>
    </row>
    <row r="50" spans="2:4" s="10" customFormat="1" ht="13.5" customHeight="1" x14ac:dyDescent="0.15">
      <c r="B50" s="5" t="s">
        <v>35</v>
      </c>
      <c r="C50" s="8">
        <f>事業費内訳【R1年度】!K13</f>
        <v>395393</v>
      </c>
      <c r="D50" s="9"/>
    </row>
    <row r="51" spans="2:4" s="10" customFormat="1" ht="13.5" customHeight="1" x14ac:dyDescent="0.15">
      <c r="B51" s="5" t="s">
        <v>36</v>
      </c>
      <c r="C51" s="8">
        <f>事業費内訳【R1年度】!J14</f>
        <v>159110</v>
      </c>
      <c r="D51" s="9"/>
    </row>
    <row r="52" spans="2:4" s="10" customFormat="1" ht="13.5" customHeight="1" x14ac:dyDescent="0.15">
      <c r="B52" s="5" t="s">
        <v>96</v>
      </c>
      <c r="C52" s="8">
        <f>事業費内訳【R1年度】!K15</f>
        <v>16000</v>
      </c>
      <c r="D52" s="9"/>
    </row>
    <row r="53" spans="2:4" s="10" customFormat="1" ht="13.5" customHeight="1" x14ac:dyDescent="0.15">
      <c r="B53" s="5" t="s">
        <v>109</v>
      </c>
      <c r="C53" s="8">
        <f>事業費内訳【R1年度】!K16</f>
        <v>1600</v>
      </c>
      <c r="D53" s="9"/>
    </row>
    <row r="54" spans="2:4" s="10" customFormat="1" ht="13.5" customHeight="1" x14ac:dyDescent="0.15">
      <c r="B54" s="5" t="s">
        <v>110</v>
      </c>
      <c r="C54" s="16">
        <v>0</v>
      </c>
      <c r="D54" s="9"/>
    </row>
    <row r="55" spans="2:4" s="10" customFormat="1" ht="13.5" customHeight="1" x14ac:dyDescent="0.15">
      <c r="B55" s="5" t="s">
        <v>106</v>
      </c>
      <c r="C55" s="16">
        <f>事業費内訳【R1年度】!K19</f>
        <v>1700</v>
      </c>
      <c r="D55" s="9"/>
    </row>
    <row r="56" spans="2:4" ht="13.5" customHeight="1" x14ac:dyDescent="0.15">
      <c r="B56" s="5" t="s">
        <v>37</v>
      </c>
      <c r="C56" s="15">
        <f>SUM(C45:C54)</f>
        <v>2528792</v>
      </c>
      <c r="D56" s="8"/>
    </row>
    <row r="57" spans="2:4" ht="13.5" customHeight="1" x14ac:dyDescent="0.15">
      <c r="B57" s="5" t="s">
        <v>38</v>
      </c>
      <c r="D57" s="11">
        <f>SUM(C43,C56)</f>
        <v>5465753</v>
      </c>
    </row>
    <row r="58" spans="2:4" ht="13.5" customHeight="1" x14ac:dyDescent="0.15">
      <c r="B58" s="5"/>
      <c r="D58" s="13"/>
    </row>
    <row r="59" spans="2:4" ht="13.5" customHeight="1" x14ac:dyDescent="0.15">
      <c r="B59" s="5" t="s">
        <v>39</v>
      </c>
    </row>
    <row r="60" spans="2:4" ht="13.5" customHeight="1" x14ac:dyDescent="0.15">
      <c r="B60" s="5" t="s">
        <v>26</v>
      </c>
    </row>
    <row r="61" spans="2:4" ht="13.5" customHeight="1" x14ac:dyDescent="0.15">
      <c r="B61" s="5" t="s">
        <v>40</v>
      </c>
      <c r="C61" s="8">
        <v>612000</v>
      </c>
    </row>
    <row r="62" spans="2:4" ht="13.5" customHeight="1" x14ac:dyDescent="0.15">
      <c r="B62" s="5" t="s">
        <v>41</v>
      </c>
      <c r="C62" s="14">
        <v>0</v>
      </c>
    </row>
    <row r="63" spans="2:4" ht="13.5" customHeight="1" x14ac:dyDescent="0.15">
      <c r="B63" s="5" t="s">
        <v>28</v>
      </c>
      <c r="C63" s="11">
        <f>SUM(C61:C62)</f>
        <v>612000</v>
      </c>
    </row>
    <row r="64" spans="2:4" x14ac:dyDescent="0.15">
      <c r="B64" s="5" t="s">
        <v>29</v>
      </c>
    </row>
    <row r="65" spans="2:4" x14ac:dyDescent="0.15">
      <c r="B65" s="5" t="s">
        <v>42</v>
      </c>
      <c r="C65" s="8">
        <f>(5000*12)+(5000*2)</f>
        <v>70000</v>
      </c>
    </row>
    <row r="66" spans="2:4" x14ac:dyDescent="0.15">
      <c r="B66" s="5" t="s">
        <v>43</v>
      </c>
      <c r="C66" s="8">
        <v>0</v>
      </c>
    </row>
    <row r="67" spans="2:4" x14ac:dyDescent="0.15">
      <c r="B67" s="5" t="s">
        <v>44</v>
      </c>
      <c r="C67" s="8">
        <v>0</v>
      </c>
    </row>
    <row r="68" spans="2:4" x14ac:dyDescent="0.15">
      <c r="B68" s="5" t="s">
        <v>45</v>
      </c>
      <c r="C68" s="8">
        <v>123600</v>
      </c>
    </row>
    <row r="69" spans="2:4" x14ac:dyDescent="0.15">
      <c r="B69" s="5" t="s">
        <v>46</v>
      </c>
      <c r="C69" s="8">
        <v>144000</v>
      </c>
    </row>
    <row r="70" spans="2:4" s="10" customFormat="1" x14ac:dyDescent="0.15">
      <c r="B70" s="5" t="s">
        <v>47</v>
      </c>
      <c r="C70" s="8">
        <v>15000</v>
      </c>
      <c r="D70" s="9"/>
    </row>
    <row r="71" spans="2:4" s="22" customFormat="1" x14ac:dyDescent="0.15">
      <c r="B71" s="20" t="s">
        <v>48</v>
      </c>
      <c r="C71" s="13">
        <v>0</v>
      </c>
      <c r="D71" s="21"/>
    </row>
    <row r="72" spans="2:4" s="22" customFormat="1" x14ac:dyDescent="0.15">
      <c r="B72" s="20" t="s">
        <v>49</v>
      </c>
      <c r="C72" s="13">
        <v>120000</v>
      </c>
      <c r="D72" s="21"/>
    </row>
    <row r="73" spans="2:4" s="22" customFormat="1" x14ac:dyDescent="0.15">
      <c r="B73" s="20" t="s">
        <v>50</v>
      </c>
      <c r="C73" s="13">
        <v>720000</v>
      </c>
      <c r="D73" s="21"/>
    </row>
    <row r="74" spans="2:4" s="23" customFormat="1" x14ac:dyDescent="0.15">
      <c r="B74" s="20" t="s">
        <v>51</v>
      </c>
      <c r="C74" s="13">
        <v>5000</v>
      </c>
      <c r="D74" s="24"/>
    </row>
    <row r="75" spans="2:4" s="22" customFormat="1" x14ac:dyDescent="0.15">
      <c r="B75" s="20" t="s">
        <v>52</v>
      </c>
      <c r="C75" s="13">
        <v>20000</v>
      </c>
      <c r="D75" s="21"/>
    </row>
    <row r="76" spans="2:4" s="23" customFormat="1" x14ac:dyDescent="0.15">
      <c r="B76" s="20" t="s">
        <v>53</v>
      </c>
      <c r="C76" s="13">
        <v>139443</v>
      </c>
      <c r="D76" s="24"/>
    </row>
    <row r="77" spans="2:4" x14ac:dyDescent="0.15">
      <c r="B77" s="5" t="s">
        <v>54</v>
      </c>
      <c r="C77" s="8">
        <v>7920</v>
      </c>
    </row>
    <row r="78" spans="2:4" x14ac:dyDescent="0.15">
      <c r="B78" s="5" t="s">
        <v>55</v>
      </c>
      <c r="C78" s="8">
        <v>0</v>
      </c>
    </row>
    <row r="79" spans="2:4" x14ac:dyDescent="0.15">
      <c r="B79" s="5" t="s">
        <v>56</v>
      </c>
      <c r="C79" s="16">
        <v>0</v>
      </c>
    </row>
    <row r="80" spans="2:4" x14ac:dyDescent="0.15">
      <c r="B80" s="5" t="s">
        <v>57</v>
      </c>
      <c r="C80" s="16">
        <f>IF(B80="","",0)</f>
        <v>0</v>
      </c>
    </row>
    <row r="81" spans="2:5" x14ac:dyDescent="0.15">
      <c r="B81" s="5"/>
      <c r="C81" s="14"/>
    </row>
    <row r="82" spans="2:5" x14ac:dyDescent="0.15">
      <c r="B82" s="5" t="s">
        <v>37</v>
      </c>
      <c r="C82" s="15">
        <f>SUM(C65:C81)</f>
        <v>1364963</v>
      </c>
    </row>
    <row r="83" spans="2:5" x14ac:dyDescent="0.15">
      <c r="B83" s="5" t="s">
        <v>58</v>
      </c>
      <c r="D83" s="17">
        <f>SUM(C63,C82)</f>
        <v>1976963</v>
      </c>
      <c r="E83" s="16"/>
    </row>
    <row r="84" spans="2:5" x14ac:dyDescent="0.15">
      <c r="B84" s="5" t="s">
        <v>59</v>
      </c>
      <c r="D84" s="15">
        <f>SUM(D57,D83)</f>
        <v>7442716</v>
      </c>
    </row>
    <row r="85" spans="2:5" x14ac:dyDescent="0.15">
      <c r="B85" s="5" t="s">
        <v>60</v>
      </c>
      <c r="D85" s="11">
        <f>D38-D84</f>
        <v>-862671</v>
      </c>
    </row>
    <row r="86" spans="2:5" x14ac:dyDescent="0.15">
      <c r="B86" s="5" t="s">
        <v>61</v>
      </c>
    </row>
    <row r="87" spans="2:5" x14ac:dyDescent="0.15">
      <c r="B87" s="5" t="s">
        <v>62</v>
      </c>
      <c r="D87" s="8">
        <v>0</v>
      </c>
    </row>
    <row r="88" spans="2:5" x14ac:dyDescent="0.15">
      <c r="B88" s="5" t="s">
        <v>63</v>
      </c>
    </row>
    <row r="89" spans="2:5" x14ac:dyDescent="0.15">
      <c r="B89" s="5" t="s">
        <v>64</v>
      </c>
      <c r="D89" s="8">
        <v>0</v>
      </c>
    </row>
    <row r="90" spans="2:5" x14ac:dyDescent="0.15">
      <c r="B90" s="5" t="s">
        <v>65</v>
      </c>
      <c r="D90" s="8">
        <f>D85</f>
        <v>-862671</v>
      </c>
    </row>
    <row r="91" spans="2:5" x14ac:dyDescent="0.15">
      <c r="B91" s="5" t="s">
        <v>66</v>
      </c>
      <c r="D91" s="14">
        <v>0</v>
      </c>
    </row>
    <row r="92" spans="2:5" x14ac:dyDescent="0.15">
      <c r="B92" s="5" t="s">
        <v>67</v>
      </c>
      <c r="D92" s="11">
        <f>SUM(D89:D91)</f>
        <v>-862671</v>
      </c>
    </row>
    <row r="93" spans="2:5" x14ac:dyDescent="0.15">
      <c r="B93" s="5" t="s">
        <v>68</v>
      </c>
      <c r="D93" s="14">
        <v>3234242</v>
      </c>
    </row>
    <row r="94" spans="2:5" ht="14.25" thickBot="1" x14ac:dyDescent="0.2">
      <c r="B94" s="5" t="s">
        <v>69</v>
      </c>
      <c r="D94" s="18">
        <f>SUM(D92:D93)</f>
        <v>2371571</v>
      </c>
    </row>
    <row r="95" spans="2:5" ht="14.25" thickTop="1" x14ac:dyDescent="0.15">
      <c r="B95" s="19" t="s">
        <v>92</v>
      </c>
    </row>
    <row r="97" spans="2:12" x14ac:dyDescent="0.15">
      <c r="B97" s="63" t="s">
        <v>114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2:12" x14ac:dyDescent="0.15">
      <c r="B98" s="63" t="s">
        <v>115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2:12" x14ac:dyDescent="0.15">
      <c r="B99" s="63" t="s">
        <v>116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</row>
  </sheetData>
  <mergeCells count="6">
    <mergeCell ref="B99:L99"/>
    <mergeCell ref="B1:D1"/>
    <mergeCell ref="B2:C2"/>
    <mergeCell ref="C3:D3"/>
    <mergeCell ref="B97:L97"/>
    <mergeCell ref="B98:L98"/>
  </mergeCells>
  <phoneticPr fontId="2"/>
  <pageMargins left="0.39370078740157483" right="0" top="0.59055118110236227" bottom="0" header="0" footer="0"/>
  <pageSetup paperSize="9" scale="97" fitToHeight="0" orientation="portrait" horizontalDpi="4294967293" verticalDpi="360" r:id="rId1"/>
  <headerFooter alignWithMargins="0"/>
  <rowBreaks count="1" manualBreakCount="1">
    <brk id="58" min="1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zoomScaleNormal="100" zoomScaleSheetLayoutView="80" workbookViewId="0">
      <pane xSplit="1" ySplit="3" topLeftCell="B7" activePane="bottomRight" state="frozen"/>
      <selection activeCell="C62" sqref="C62"/>
      <selection pane="topRight" activeCell="C62" sqref="C62"/>
      <selection pane="bottomLeft" activeCell="C62" sqref="C62"/>
      <selection pane="bottomRight" activeCell="A23" sqref="A23:K25"/>
    </sheetView>
  </sheetViews>
  <sheetFormatPr defaultRowHeight="13.5" x14ac:dyDescent="0.15"/>
  <cols>
    <col min="1" max="1" width="18.375" style="44" customWidth="1"/>
    <col min="2" max="3" width="8.875" style="27" customWidth="1"/>
    <col min="4" max="4" width="8.875" style="29" customWidth="1"/>
    <col min="5" max="5" width="8.875" style="19" customWidth="1"/>
    <col min="6" max="6" width="8.875" style="25" customWidth="1"/>
    <col min="7" max="7" width="8.875" style="27" customWidth="1"/>
    <col min="8" max="9" width="8.875" style="25" customWidth="1"/>
    <col min="10" max="10" width="12.375" style="25" customWidth="1"/>
    <col min="11" max="11" width="9" style="25"/>
    <col min="12" max="12" width="9.875" style="25" bestFit="1" customWidth="1"/>
    <col min="13" max="254" width="9" style="25"/>
    <col min="255" max="255" width="2.875" style="25" customWidth="1"/>
    <col min="256" max="256" width="2.75" style="25" customWidth="1"/>
    <col min="257" max="257" width="22.5" style="25" customWidth="1"/>
    <col min="258" max="263" width="11.25" style="25" customWidth="1"/>
    <col min="264" max="265" width="9.125" style="25" customWidth="1"/>
    <col min="266" max="510" width="9" style="25"/>
    <col min="511" max="511" width="2.875" style="25" customWidth="1"/>
    <col min="512" max="512" width="2.75" style="25" customWidth="1"/>
    <col min="513" max="513" width="22.5" style="25" customWidth="1"/>
    <col min="514" max="519" width="11.25" style="25" customWidth="1"/>
    <col min="520" max="521" width="9.125" style="25" customWidth="1"/>
    <col min="522" max="766" width="9" style="25"/>
    <col min="767" max="767" width="2.875" style="25" customWidth="1"/>
    <col min="768" max="768" width="2.75" style="25" customWidth="1"/>
    <col min="769" max="769" width="22.5" style="25" customWidth="1"/>
    <col min="770" max="775" width="11.25" style="25" customWidth="1"/>
    <col min="776" max="777" width="9.125" style="25" customWidth="1"/>
    <col min="778" max="1022" width="9" style="25"/>
    <col min="1023" max="1023" width="2.875" style="25" customWidth="1"/>
    <col min="1024" max="1024" width="2.75" style="25" customWidth="1"/>
    <col min="1025" max="1025" width="22.5" style="25" customWidth="1"/>
    <col min="1026" max="1031" width="11.25" style="25" customWidth="1"/>
    <col min="1032" max="1033" width="9.125" style="25" customWidth="1"/>
    <col min="1034" max="1278" width="9" style="25"/>
    <col min="1279" max="1279" width="2.875" style="25" customWidth="1"/>
    <col min="1280" max="1280" width="2.75" style="25" customWidth="1"/>
    <col min="1281" max="1281" width="22.5" style="25" customWidth="1"/>
    <col min="1282" max="1287" width="11.25" style="25" customWidth="1"/>
    <col min="1288" max="1289" width="9.125" style="25" customWidth="1"/>
    <col min="1290" max="1534" width="9" style="25"/>
    <col min="1535" max="1535" width="2.875" style="25" customWidth="1"/>
    <col min="1536" max="1536" width="2.75" style="25" customWidth="1"/>
    <col min="1537" max="1537" width="22.5" style="25" customWidth="1"/>
    <col min="1538" max="1543" width="11.25" style="25" customWidth="1"/>
    <col min="1544" max="1545" width="9.125" style="25" customWidth="1"/>
    <col min="1546" max="1790" width="9" style="25"/>
    <col min="1791" max="1791" width="2.875" style="25" customWidth="1"/>
    <col min="1792" max="1792" width="2.75" style="25" customWidth="1"/>
    <col min="1793" max="1793" width="22.5" style="25" customWidth="1"/>
    <col min="1794" max="1799" width="11.25" style="25" customWidth="1"/>
    <col min="1800" max="1801" width="9.125" style="25" customWidth="1"/>
    <col min="1802" max="2046" width="9" style="25"/>
    <col min="2047" max="2047" width="2.875" style="25" customWidth="1"/>
    <col min="2048" max="2048" width="2.75" style="25" customWidth="1"/>
    <col min="2049" max="2049" width="22.5" style="25" customWidth="1"/>
    <col min="2050" max="2055" width="11.25" style="25" customWidth="1"/>
    <col min="2056" max="2057" width="9.125" style="25" customWidth="1"/>
    <col min="2058" max="2302" width="9" style="25"/>
    <col min="2303" max="2303" width="2.875" style="25" customWidth="1"/>
    <col min="2304" max="2304" width="2.75" style="25" customWidth="1"/>
    <col min="2305" max="2305" width="22.5" style="25" customWidth="1"/>
    <col min="2306" max="2311" width="11.25" style="25" customWidth="1"/>
    <col min="2312" max="2313" width="9.125" style="25" customWidth="1"/>
    <col min="2314" max="2558" width="9" style="25"/>
    <col min="2559" max="2559" width="2.875" style="25" customWidth="1"/>
    <col min="2560" max="2560" width="2.75" style="25" customWidth="1"/>
    <col min="2561" max="2561" width="22.5" style="25" customWidth="1"/>
    <col min="2562" max="2567" width="11.25" style="25" customWidth="1"/>
    <col min="2568" max="2569" width="9.125" style="25" customWidth="1"/>
    <col min="2570" max="2814" width="9" style="25"/>
    <col min="2815" max="2815" width="2.875" style="25" customWidth="1"/>
    <col min="2816" max="2816" width="2.75" style="25" customWidth="1"/>
    <col min="2817" max="2817" width="22.5" style="25" customWidth="1"/>
    <col min="2818" max="2823" width="11.25" style="25" customWidth="1"/>
    <col min="2824" max="2825" width="9.125" style="25" customWidth="1"/>
    <col min="2826" max="3070" width="9" style="25"/>
    <col min="3071" max="3071" width="2.875" style="25" customWidth="1"/>
    <col min="3072" max="3072" width="2.75" style="25" customWidth="1"/>
    <col min="3073" max="3073" width="22.5" style="25" customWidth="1"/>
    <col min="3074" max="3079" width="11.25" style="25" customWidth="1"/>
    <col min="3080" max="3081" width="9.125" style="25" customWidth="1"/>
    <col min="3082" max="3326" width="9" style="25"/>
    <col min="3327" max="3327" width="2.875" style="25" customWidth="1"/>
    <col min="3328" max="3328" width="2.75" style="25" customWidth="1"/>
    <col min="3329" max="3329" width="22.5" style="25" customWidth="1"/>
    <col min="3330" max="3335" width="11.25" style="25" customWidth="1"/>
    <col min="3336" max="3337" width="9.125" style="25" customWidth="1"/>
    <col min="3338" max="3582" width="9" style="25"/>
    <col min="3583" max="3583" width="2.875" style="25" customWidth="1"/>
    <col min="3584" max="3584" width="2.75" style="25" customWidth="1"/>
    <col min="3585" max="3585" width="22.5" style="25" customWidth="1"/>
    <col min="3586" max="3591" width="11.25" style="25" customWidth="1"/>
    <col min="3592" max="3593" width="9.125" style="25" customWidth="1"/>
    <col min="3594" max="3838" width="9" style="25"/>
    <col min="3839" max="3839" width="2.875" style="25" customWidth="1"/>
    <col min="3840" max="3840" width="2.75" style="25" customWidth="1"/>
    <col min="3841" max="3841" width="22.5" style="25" customWidth="1"/>
    <col min="3842" max="3847" width="11.25" style="25" customWidth="1"/>
    <col min="3848" max="3849" width="9.125" style="25" customWidth="1"/>
    <col min="3850" max="4094" width="9" style="25"/>
    <col min="4095" max="4095" width="2.875" style="25" customWidth="1"/>
    <col min="4096" max="4096" width="2.75" style="25" customWidth="1"/>
    <col min="4097" max="4097" width="22.5" style="25" customWidth="1"/>
    <col min="4098" max="4103" width="11.25" style="25" customWidth="1"/>
    <col min="4104" max="4105" width="9.125" style="25" customWidth="1"/>
    <col min="4106" max="4350" width="9" style="25"/>
    <col min="4351" max="4351" width="2.875" style="25" customWidth="1"/>
    <col min="4352" max="4352" width="2.75" style="25" customWidth="1"/>
    <col min="4353" max="4353" width="22.5" style="25" customWidth="1"/>
    <col min="4354" max="4359" width="11.25" style="25" customWidth="1"/>
    <col min="4360" max="4361" width="9.125" style="25" customWidth="1"/>
    <col min="4362" max="4606" width="9" style="25"/>
    <col min="4607" max="4607" width="2.875" style="25" customWidth="1"/>
    <col min="4608" max="4608" width="2.75" style="25" customWidth="1"/>
    <col min="4609" max="4609" width="22.5" style="25" customWidth="1"/>
    <col min="4610" max="4615" width="11.25" style="25" customWidth="1"/>
    <col min="4616" max="4617" width="9.125" style="25" customWidth="1"/>
    <col min="4618" max="4862" width="9" style="25"/>
    <col min="4863" max="4863" width="2.875" style="25" customWidth="1"/>
    <col min="4864" max="4864" width="2.75" style="25" customWidth="1"/>
    <col min="4865" max="4865" width="22.5" style="25" customWidth="1"/>
    <col min="4866" max="4871" width="11.25" style="25" customWidth="1"/>
    <col min="4872" max="4873" width="9.125" style="25" customWidth="1"/>
    <col min="4874" max="5118" width="9" style="25"/>
    <col min="5119" max="5119" width="2.875" style="25" customWidth="1"/>
    <col min="5120" max="5120" width="2.75" style="25" customWidth="1"/>
    <col min="5121" max="5121" width="22.5" style="25" customWidth="1"/>
    <col min="5122" max="5127" width="11.25" style="25" customWidth="1"/>
    <col min="5128" max="5129" width="9.125" style="25" customWidth="1"/>
    <col min="5130" max="5374" width="9" style="25"/>
    <col min="5375" max="5375" width="2.875" style="25" customWidth="1"/>
    <col min="5376" max="5376" width="2.75" style="25" customWidth="1"/>
    <col min="5377" max="5377" width="22.5" style="25" customWidth="1"/>
    <col min="5378" max="5383" width="11.25" style="25" customWidth="1"/>
    <col min="5384" max="5385" width="9.125" style="25" customWidth="1"/>
    <col min="5386" max="5630" width="9" style="25"/>
    <col min="5631" max="5631" width="2.875" style="25" customWidth="1"/>
    <col min="5632" max="5632" width="2.75" style="25" customWidth="1"/>
    <col min="5633" max="5633" width="22.5" style="25" customWidth="1"/>
    <col min="5634" max="5639" width="11.25" style="25" customWidth="1"/>
    <col min="5640" max="5641" width="9.125" style="25" customWidth="1"/>
    <col min="5642" max="5886" width="9" style="25"/>
    <col min="5887" max="5887" width="2.875" style="25" customWidth="1"/>
    <col min="5888" max="5888" width="2.75" style="25" customWidth="1"/>
    <col min="5889" max="5889" width="22.5" style="25" customWidth="1"/>
    <col min="5890" max="5895" width="11.25" style="25" customWidth="1"/>
    <col min="5896" max="5897" width="9.125" style="25" customWidth="1"/>
    <col min="5898" max="6142" width="9" style="25"/>
    <col min="6143" max="6143" width="2.875" style="25" customWidth="1"/>
    <col min="6144" max="6144" width="2.75" style="25" customWidth="1"/>
    <col min="6145" max="6145" width="22.5" style="25" customWidth="1"/>
    <col min="6146" max="6151" width="11.25" style="25" customWidth="1"/>
    <col min="6152" max="6153" width="9.125" style="25" customWidth="1"/>
    <col min="6154" max="6398" width="9" style="25"/>
    <col min="6399" max="6399" width="2.875" style="25" customWidth="1"/>
    <col min="6400" max="6400" width="2.75" style="25" customWidth="1"/>
    <col min="6401" max="6401" width="22.5" style="25" customWidth="1"/>
    <col min="6402" max="6407" width="11.25" style="25" customWidth="1"/>
    <col min="6408" max="6409" width="9.125" style="25" customWidth="1"/>
    <col min="6410" max="6654" width="9" style="25"/>
    <col min="6655" max="6655" width="2.875" style="25" customWidth="1"/>
    <col min="6656" max="6656" width="2.75" style="25" customWidth="1"/>
    <col min="6657" max="6657" width="22.5" style="25" customWidth="1"/>
    <col min="6658" max="6663" width="11.25" style="25" customWidth="1"/>
    <col min="6664" max="6665" width="9.125" style="25" customWidth="1"/>
    <col min="6666" max="6910" width="9" style="25"/>
    <col min="6911" max="6911" width="2.875" style="25" customWidth="1"/>
    <col min="6912" max="6912" width="2.75" style="25" customWidth="1"/>
    <col min="6913" max="6913" width="22.5" style="25" customWidth="1"/>
    <col min="6914" max="6919" width="11.25" style="25" customWidth="1"/>
    <col min="6920" max="6921" width="9.125" style="25" customWidth="1"/>
    <col min="6922" max="7166" width="9" style="25"/>
    <col min="7167" max="7167" width="2.875" style="25" customWidth="1"/>
    <col min="7168" max="7168" width="2.75" style="25" customWidth="1"/>
    <col min="7169" max="7169" width="22.5" style="25" customWidth="1"/>
    <col min="7170" max="7175" width="11.25" style="25" customWidth="1"/>
    <col min="7176" max="7177" width="9.125" style="25" customWidth="1"/>
    <col min="7178" max="7422" width="9" style="25"/>
    <col min="7423" max="7423" width="2.875" style="25" customWidth="1"/>
    <col min="7424" max="7424" width="2.75" style="25" customWidth="1"/>
    <col min="7425" max="7425" width="22.5" style="25" customWidth="1"/>
    <col min="7426" max="7431" width="11.25" style="25" customWidth="1"/>
    <col min="7432" max="7433" width="9.125" style="25" customWidth="1"/>
    <col min="7434" max="7678" width="9" style="25"/>
    <col min="7679" max="7679" width="2.875" style="25" customWidth="1"/>
    <col min="7680" max="7680" width="2.75" style="25" customWidth="1"/>
    <col min="7681" max="7681" width="22.5" style="25" customWidth="1"/>
    <col min="7682" max="7687" width="11.25" style="25" customWidth="1"/>
    <col min="7688" max="7689" width="9.125" style="25" customWidth="1"/>
    <col min="7690" max="7934" width="9" style="25"/>
    <col min="7935" max="7935" width="2.875" style="25" customWidth="1"/>
    <col min="7936" max="7936" width="2.75" style="25" customWidth="1"/>
    <col min="7937" max="7937" width="22.5" style="25" customWidth="1"/>
    <col min="7938" max="7943" width="11.25" style="25" customWidth="1"/>
    <col min="7944" max="7945" width="9.125" style="25" customWidth="1"/>
    <col min="7946" max="8190" width="9" style="25"/>
    <col min="8191" max="8191" width="2.875" style="25" customWidth="1"/>
    <col min="8192" max="8192" width="2.75" style="25" customWidth="1"/>
    <col min="8193" max="8193" width="22.5" style="25" customWidth="1"/>
    <col min="8194" max="8199" width="11.25" style="25" customWidth="1"/>
    <col min="8200" max="8201" width="9.125" style="25" customWidth="1"/>
    <col min="8202" max="8446" width="9" style="25"/>
    <col min="8447" max="8447" width="2.875" style="25" customWidth="1"/>
    <col min="8448" max="8448" width="2.75" style="25" customWidth="1"/>
    <col min="8449" max="8449" width="22.5" style="25" customWidth="1"/>
    <col min="8450" max="8455" width="11.25" style="25" customWidth="1"/>
    <col min="8456" max="8457" width="9.125" style="25" customWidth="1"/>
    <col min="8458" max="8702" width="9" style="25"/>
    <col min="8703" max="8703" width="2.875" style="25" customWidth="1"/>
    <col min="8704" max="8704" width="2.75" style="25" customWidth="1"/>
    <col min="8705" max="8705" width="22.5" style="25" customWidth="1"/>
    <col min="8706" max="8711" width="11.25" style="25" customWidth="1"/>
    <col min="8712" max="8713" width="9.125" style="25" customWidth="1"/>
    <col min="8714" max="8958" width="9" style="25"/>
    <col min="8959" max="8959" width="2.875" style="25" customWidth="1"/>
    <col min="8960" max="8960" width="2.75" style="25" customWidth="1"/>
    <col min="8961" max="8961" width="22.5" style="25" customWidth="1"/>
    <col min="8962" max="8967" width="11.25" style="25" customWidth="1"/>
    <col min="8968" max="8969" width="9.125" style="25" customWidth="1"/>
    <col min="8970" max="9214" width="9" style="25"/>
    <col min="9215" max="9215" width="2.875" style="25" customWidth="1"/>
    <col min="9216" max="9216" width="2.75" style="25" customWidth="1"/>
    <col min="9217" max="9217" width="22.5" style="25" customWidth="1"/>
    <col min="9218" max="9223" width="11.25" style="25" customWidth="1"/>
    <col min="9224" max="9225" width="9.125" style="25" customWidth="1"/>
    <col min="9226" max="9470" width="9" style="25"/>
    <col min="9471" max="9471" width="2.875" style="25" customWidth="1"/>
    <col min="9472" max="9472" width="2.75" style="25" customWidth="1"/>
    <col min="9473" max="9473" width="22.5" style="25" customWidth="1"/>
    <col min="9474" max="9479" width="11.25" style="25" customWidth="1"/>
    <col min="9480" max="9481" width="9.125" style="25" customWidth="1"/>
    <col min="9482" max="9726" width="9" style="25"/>
    <col min="9727" max="9727" width="2.875" style="25" customWidth="1"/>
    <col min="9728" max="9728" width="2.75" style="25" customWidth="1"/>
    <col min="9729" max="9729" width="22.5" style="25" customWidth="1"/>
    <col min="9730" max="9735" width="11.25" style="25" customWidth="1"/>
    <col min="9736" max="9737" width="9.125" style="25" customWidth="1"/>
    <col min="9738" max="9982" width="9" style="25"/>
    <col min="9983" max="9983" width="2.875" style="25" customWidth="1"/>
    <col min="9984" max="9984" width="2.75" style="25" customWidth="1"/>
    <col min="9985" max="9985" width="22.5" style="25" customWidth="1"/>
    <col min="9986" max="9991" width="11.25" style="25" customWidth="1"/>
    <col min="9992" max="9993" width="9.125" style="25" customWidth="1"/>
    <col min="9994" max="10238" width="9" style="25"/>
    <col min="10239" max="10239" width="2.875" style="25" customWidth="1"/>
    <col min="10240" max="10240" width="2.75" style="25" customWidth="1"/>
    <col min="10241" max="10241" width="22.5" style="25" customWidth="1"/>
    <col min="10242" max="10247" width="11.25" style="25" customWidth="1"/>
    <col min="10248" max="10249" width="9.125" style="25" customWidth="1"/>
    <col min="10250" max="10494" width="9" style="25"/>
    <col min="10495" max="10495" width="2.875" style="25" customWidth="1"/>
    <col min="10496" max="10496" width="2.75" style="25" customWidth="1"/>
    <col min="10497" max="10497" width="22.5" style="25" customWidth="1"/>
    <col min="10498" max="10503" width="11.25" style="25" customWidth="1"/>
    <col min="10504" max="10505" width="9.125" style="25" customWidth="1"/>
    <col min="10506" max="10750" width="9" style="25"/>
    <col min="10751" max="10751" width="2.875" style="25" customWidth="1"/>
    <col min="10752" max="10752" width="2.75" style="25" customWidth="1"/>
    <col min="10753" max="10753" width="22.5" style="25" customWidth="1"/>
    <col min="10754" max="10759" width="11.25" style="25" customWidth="1"/>
    <col min="10760" max="10761" width="9.125" style="25" customWidth="1"/>
    <col min="10762" max="11006" width="9" style="25"/>
    <col min="11007" max="11007" width="2.875" style="25" customWidth="1"/>
    <col min="11008" max="11008" width="2.75" style="25" customWidth="1"/>
    <col min="11009" max="11009" width="22.5" style="25" customWidth="1"/>
    <col min="11010" max="11015" width="11.25" style="25" customWidth="1"/>
    <col min="11016" max="11017" width="9.125" style="25" customWidth="1"/>
    <col min="11018" max="11262" width="9" style="25"/>
    <col min="11263" max="11263" width="2.875" style="25" customWidth="1"/>
    <col min="11264" max="11264" width="2.75" style="25" customWidth="1"/>
    <col min="11265" max="11265" width="22.5" style="25" customWidth="1"/>
    <col min="11266" max="11271" width="11.25" style="25" customWidth="1"/>
    <col min="11272" max="11273" width="9.125" style="25" customWidth="1"/>
    <col min="11274" max="11518" width="9" style="25"/>
    <col min="11519" max="11519" width="2.875" style="25" customWidth="1"/>
    <col min="11520" max="11520" width="2.75" style="25" customWidth="1"/>
    <col min="11521" max="11521" width="22.5" style="25" customWidth="1"/>
    <col min="11522" max="11527" width="11.25" style="25" customWidth="1"/>
    <col min="11528" max="11529" width="9.125" style="25" customWidth="1"/>
    <col min="11530" max="11774" width="9" style="25"/>
    <col min="11775" max="11775" width="2.875" style="25" customWidth="1"/>
    <col min="11776" max="11776" width="2.75" style="25" customWidth="1"/>
    <col min="11777" max="11777" width="22.5" style="25" customWidth="1"/>
    <col min="11778" max="11783" width="11.25" style="25" customWidth="1"/>
    <col min="11784" max="11785" width="9.125" style="25" customWidth="1"/>
    <col min="11786" max="12030" width="9" style="25"/>
    <col min="12031" max="12031" width="2.875" style="25" customWidth="1"/>
    <col min="12032" max="12032" width="2.75" style="25" customWidth="1"/>
    <col min="12033" max="12033" width="22.5" style="25" customWidth="1"/>
    <col min="12034" max="12039" width="11.25" style="25" customWidth="1"/>
    <col min="12040" max="12041" width="9.125" style="25" customWidth="1"/>
    <col min="12042" max="12286" width="9" style="25"/>
    <col min="12287" max="12287" width="2.875" style="25" customWidth="1"/>
    <col min="12288" max="12288" width="2.75" style="25" customWidth="1"/>
    <col min="12289" max="12289" width="22.5" style="25" customWidth="1"/>
    <col min="12290" max="12295" width="11.25" style="25" customWidth="1"/>
    <col min="12296" max="12297" width="9.125" style="25" customWidth="1"/>
    <col min="12298" max="12542" width="9" style="25"/>
    <col min="12543" max="12543" width="2.875" style="25" customWidth="1"/>
    <col min="12544" max="12544" width="2.75" style="25" customWidth="1"/>
    <col min="12545" max="12545" width="22.5" style="25" customWidth="1"/>
    <col min="12546" max="12551" width="11.25" style="25" customWidth="1"/>
    <col min="12552" max="12553" width="9.125" style="25" customWidth="1"/>
    <col min="12554" max="12798" width="9" style="25"/>
    <col min="12799" max="12799" width="2.875" style="25" customWidth="1"/>
    <col min="12800" max="12800" width="2.75" style="25" customWidth="1"/>
    <col min="12801" max="12801" width="22.5" style="25" customWidth="1"/>
    <col min="12802" max="12807" width="11.25" style="25" customWidth="1"/>
    <col min="12808" max="12809" width="9.125" style="25" customWidth="1"/>
    <col min="12810" max="13054" width="9" style="25"/>
    <col min="13055" max="13055" width="2.875" style="25" customWidth="1"/>
    <col min="13056" max="13056" width="2.75" style="25" customWidth="1"/>
    <col min="13057" max="13057" width="22.5" style="25" customWidth="1"/>
    <col min="13058" max="13063" width="11.25" style="25" customWidth="1"/>
    <col min="13064" max="13065" width="9.125" style="25" customWidth="1"/>
    <col min="13066" max="13310" width="9" style="25"/>
    <col min="13311" max="13311" width="2.875" style="25" customWidth="1"/>
    <col min="13312" max="13312" width="2.75" style="25" customWidth="1"/>
    <col min="13313" max="13313" width="22.5" style="25" customWidth="1"/>
    <col min="13314" max="13319" width="11.25" style="25" customWidth="1"/>
    <col min="13320" max="13321" width="9.125" style="25" customWidth="1"/>
    <col min="13322" max="13566" width="9" style="25"/>
    <col min="13567" max="13567" width="2.875" style="25" customWidth="1"/>
    <col min="13568" max="13568" width="2.75" style="25" customWidth="1"/>
    <col min="13569" max="13569" width="22.5" style="25" customWidth="1"/>
    <col min="13570" max="13575" width="11.25" style="25" customWidth="1"/>
    <col min="13576" max="13577" width="9.125" style="25" customWidth="1"/>
    <col min="13578" max="13822" width="9" style="25"/>
    <col min="13823" max="13823" width="2.875" style="25" customWidth="1"/>
    <col min="13824" max="13824" width="2.75" style="25" customWidth="1"/>
    <col min="13825" max="13825" width="22.5" style="25" customWidth="1"/>
    <col min="13826" max="13831" width="11.25" style="25" customWidth="1"/>
    <col min="13832" max="13833" width="9.125" style="25" customWidth="1"/>
    <col min="13834" max="14078" width="9" style="25"/>
    <col min="14079" max="14079" width="2.875" style="25" customWidth="1"/>
    <col min="14080" max="14080" width="2.75" style="25" customWidth="1"/>
    <col min="14081" max="14081" width="22.5" style="25" customWidth="1"/>
    <col min="14082" max="14087" width="11.25" style="25" customWidth="1"/>
    <col min="14088" max="14089" width="9.125" style="25" customWidth="1"/>
    <col min="14090" max="14334" width="9" style="25"/>
    <col min="14335" max="14335" width="2.875" style="25" customWidth="1"/>
    <col min="14336" max="14336" width="2.75" style="25" customWidth="1"/>
    <col min="14337" max="14337" width="22.5" style="25" customWidth="1"/>
    <col min="14338" max="14343" width="11.25" style="25" customWidth="1"/>
    <col min="14344" max="14345" width="9.125" style="25" customWidth="1"/>
    <col min="14346" max="14590" width="9" style="25"/>
    <col min="14591" max="14591" width="2.875" style="25" customWidth="1"/>
    <col min="14592" max="14592" width="2.75" style="25" customWidth="1"/>
    <col min="14593" max="14593" width="22.5" style="25" customWidth="1"/>
    <col min="14594" max="14599" width="11.25" style="25" customWidth="1"/>
    <col min="14600" max="14601" width="9.125" style="25" customWidth="1"/>
    <col min="14602" max="14846" width="9" style="25"/>
    <col min="14847" max="14847" width="2.875" style="25" customWidth="1"/>
    <col min="14848" max="14848" width="2.75" style="25" customWidth="1"/>
    <col min="14849" max="14849" width="22.5" style="25" customWidth="1"/>
    <col min="14850" max="14855" width="11.25" style="25" customWidth="1"/>
    <col min="14856" max="14857" width="9.125" style="25" customWidth="1"/>
    <col min="14858" max="15102" width="9" style="25"/>
    <col min="15103" max="15103" width="2.875" style="25" customWidth="1"/>
    <col min="15104" max="15104" width="2.75" style="25" customWidth="1"/>
    <col min="15105" max="15105" width="22.5" style="25" customWidth="1"/>
    <col min="15106" max="15111" width="11.25" style="25" customWidth="1"/>
    <col min="15112" max="15113" width="9.125" style="25" customWidth="1"/>
    <col min="15114" max="15358" width="9" style="25"/>
    <col min="15359" max="15359" width="2.875" style="25" customWidth="1"/>
    <col min="15360" max="15360" width="2.75" style="25" customWidth="1"/>
    <col min="15361" max="15361" width="22.5" style="25" customWidth="1"/>
    <col min="15362" max="15367" width="11.25" style="25" customWidth="1"/>
    <col min="15368" max="15369" width="9.125" style="25" customWidth="1"/>
    <col min="15370" max="15614" width="9" style="25"/>
    <col min="15615" max="15615" width="2.875" style="25" customWidth="1"/>
    <col min="15616" max="15616" width="2.75" style="25" customWidth="1"/>
    <col min="15617" max="15617" width="22.5" style="25" customWidth="1"/>
    <col min="15618" max="15623" width="11.25" style="25" customWidth="1"/>
    <col min="15624" max="15625" width="9.125" style="25" customWidth="1"/>
    <col min="15626" max="15870" width="9" style="25"/>
    <col min="15871" max="15871" width="2.875" style="25" customWidth="1"/>
    <col min="15872" max="15872" width="2.75" style="25" customWidth="1"/>
    <col min="15873" max="15873" width="22.5" style="25" customWidth="1"/>
    <col min="15874" max="15879" width="11.25" style="25" customWidth="1"/>
    <col min="15880" max="15881" width="9.125" style="25" customWidth="1"/>
    <col min="15882" max="16126" width="9" style="25"/>
    <col min="16127" max="16127" width="2.875" style="25" customWidth="1"/>
    <col min="16128" max="16128" width="2.75" style="25" customWidth="1"/>
    <col min="16129" max="16129" width="22.5" style="25" customWidth="1"/>
    <col min="16130" max="16135" width="11.25" style="25" customWidth="1"/>
    <col min="16136" max="16137" width="9.125" style="25" customWidth="1"/>
    <col min="16138" max="16382" width="9" style="25"/>
    <col min="16383" max="16384" width="9" style="25" customWidth="1"/>
  </cols>
  <sheetData>
    <row r="1" spans="1:12" x14ac:dyDescent="0.15">
      <c r="A1" s="44" t="s">
        <v>93</v>
      </c>
    </row>
    <row r="2" spans="1:12" x14ac:dyDescent="0.15">
      <c r="A2" s="26"/>
      <c r="J2" s="28" t="s">
        <v>70</v>
      </c>
    </row>
    <row r="3" spans="1:12" ht="24.75" customHeight="1" x14ac:dyDescent="0.15">
      <c r="A3" s="30" t="s">
        <v>71</v>
      </c>
      <c r="B3" s="45" t="s">
        <v>73</v>
      </c>
      <c r="C3" s="45" t="s">
        <v>72</v>
      </c>
      <c r="D3" s="46" t="s">
        <v>90</v>
      </c>
      <c r="E3" s="50" t="s">
        <v>94</v>
      </c>
      <c r="F3" s="47" t="s">
        <v>103</v>
      </c>
      <c r="G3" s="45" t="s">
        <v>74</v>
      </c>
      <c r="H3" s="47" t="s">
        <v>99</v>
      </c>
      <c r="I3" s="47" t="s">
        <v>105</v>
      </c>
      <c r="J3" s="31" t="s">
        <v>91</v>
      </c>
      <c r="K3" s="54" t="s">
        <v>113</v>
      </c>
    </row>
    <row r="4" spans="1:12" x14ac:dyDescent="0.15">
      <c r="A4" s="32" t="s">
        <v>75</v>
      </c>
      <c r="B4" s="33"/>
      <c r="C4" s="33"/>
      <c r="D4" s="33"/>
      <c r="E4" s="33"/>
      <c r="F4" s="34"/>
      <c r="G4" s="33"/>
      <c r="H4" s="34"/>
      <c r="I4" s="34"/>
      <c r="J4" s="34"/>
      <c r="K4" s="55"/>
    </row>
    <row r="5" spans="1:12" x14ac:dyDescent="0.15">
      <c r="A5" s="32" t="s">
        <v>76</v>
      </c>
      <c r="B5" s="35">
        <v>2440336</v>
      </c>
      <c r="C5" s="35">
        <v>496625</v>
      </c>
      <c r="D5" s="36"/>
      <c r="E5" s="36"/>
      <c r="F5" s="35">
        <v>30700</v>
      </c>
      <c r="G5" s="35">
        <v>451891</v>
      </c>
      <c r="H5" s="36"/>
      <c r="I5" s="35">
        <v>15000</v>
      </c>
      <c r="J5" s="41">
        <f>SUM(B5:I5)</f>
        <v>3434552</v>
      </c>
      <c r="K5" s="56">
        <f>B5+C5+H5</f>
        <v>2936961</v>
      </c>
    </row>
    <row r="6" spans="1:12" x14ac:dyDescent="0.15">
      <c r="A6" s="32" t="s">
        <v>77</v>
      </c>
      <c r="B6" s="37">
        <v>2440336</v>
      </c>
      <c r="C6" s="37">
        <v>496625</v>
      </c>
      <c r="D6" s="37">
        <v>0</v>
      </c>
      <c r="E6" s="37">
        <v>0</v>
      </c>
      <c r="F6" s="37">
        <v>30700</v>
      </c>
      <c r="G6" s="37">
        <v>451891</v>
      </c>
      <c r="H6" s="37">
        <v>0</v>
      </c>
      <c r="I6" s="37">
        <v>15000</v>
      </c>
      <c r="J6" s="38">
        <f>SUM(B6:I6)</f>
        <v>3434552</v>
      </c>
      <c r="K6" s="57">
        <f t="shared" ref="K6:K21" si="0">B6+C6+H6</f>
        <v>2936961</v>
      </c>
      <c r="L6" s="53"/>
    </row>
    <row r="7" spans="1:12" x14ac:dyDescent="0.15">
      <c r="A7" s="32" t="s">
        <v>78</v>
      </c>
      <c r="B7" s="39"/>
      <c r="C7" s="39"/>
      <c r="D7" s="39"/>
      <c r="E7" s="39"/>
      <c r="F7" s="39"/>
      <c r="G7" s="39"/>
      <c r="H7" s="39"/>
      <c r="I7" s="39"/>
      <c r="J7" s="40">
        <f t="shared" ref="J7:J19" si="1">SUM(B7:I7)</f>
        <v>0</v>
      </c>
      <c r="K7" s="56">
        <f t="shared" si="0"/>
        <v>0</v>
      </c>
      <c r="L7" s="53"/>
    </row>
    <row r="8" spans="1:12" x14ac:dyDescent="0.15">
      <c r="A8" s="32" t="s">
        <v>79</v>
      </c>
      <c r="B8" s="39">
        <v>246000</v>
      </c>
      <c r="C8" s="39">
        <v>60000</v>
      </c>
      <c r="D8" s="39"/>
      <c r="E8" s="39">
        <v>165000</v>
      </c>
      <c r="F8" s="39">
        <v>18000</v>
      </c>
      <c r="G8" s="39"/>
      <c r="H8" s="39">
        <v>18341</v>
      </c>
      <c r="I8" s="39">
        <v>3000</v>
      </c>
      <c r="J8" s="40">
        <f t="shared" si="1"/>
        <v>510341</v>
      </c>
      <c r="K8" s="56">
        <f t="shared" si="0"/>
        <v>324341</v>
      </c>
      <c r="L8" s="53"/>
    </row>
    <row r="9" spans="1:12" x14ac:dyDescent="0.15">
      <c r="A9" s="32" t="s">
        <v>80</v>
      </c>
      <c r="B9" s="39">
        <v>91820</v>
      </c>
      <c r="C9" s="39">
        <v>11780</v>
      </c>
      <c r="D9" s="39"/>
      <c r="E9" s="39"/>
      <c r="F9" s="39">
        <v>2000</v>
      </c>
      <c r="G9" s="39"/>
      <c r="H9" s="39"/>
      <c r="I9" s="39"/>
      <c r="J9" s="40">
        <f t="shared" si="1"/>
        <v>105600</v>
      </c>
      <c r="K9" s="56">
        <f t="shared" si="0"/>
        <v>103600</v>
      </c>
      <c r="L9" s="53"/>
    </row>
    <row r="10" spans="1:12" x14ac:dyDescent="0.15">
      <c r="A10" s="32" t="s">
        <v>81</v>
      </c>
      <c r="B10" s="39">
        <v>3290</v>
      </c>
      <c r="C10" s="39"/>
      <c r="D10" s="39"/>
      <c r="E10" s="39"/>
      <c r="F10" s="39"/>
      <c r="G10" s="39"/>
      <c r="H10" s="39"/>
      <c r="I10" s="39">
        <v>3240</v>
      </c>
      <c r="J10" s="40">
        <f t="shared" si="1"/>
        <v>6530</v>
      </c>
      <c r="K10" s="56">
        <f t="shared" si="0"/>
        <v>3290</v>
      </c>
      <c r="L10" s="53"/>
    </row>
    <row r="11" spans="1:12" x14ac:dyDescent="0.15">
      <c r="A11" s="32" t="s">
        <v>82</v>
      </c>
      <c r="B11" s="39">
        <v>74233</v>
      </c>
      <c r="C11" s="39">
        <v>6000</v>
      </c>
      <c r="D11" s="39"/>
      <c r="E11" s="39">
        <v>79000</v>
      </c>
      <c r="F11" s="39">
        <v>5000</v>
      </c>
      <c r="G11" s="39"/>
      <c r="H11" s="39">
        <v>1445225</v>
      </c>
      <c r="I11" s="39">
        <v>31000</v>
      </c>
      <c r="J11" s="40">
        <f t="shared" si="1"/>
        <v>1640458</v>
      </c>
      <c r="K11" s="56">
        <f t="shared" si="0"/>
        <v>1525458</v>
      </c>
      <c r="L11" s="53"/>
    </row>
    <row r="12" spans="1:12" x14ac:dyDescent="0.15">
      <c r="A12" s="32" t="s">
        <v>83</v>
      </c>
      <c r="B12" s="39">
        <v>894</v>
      </c>
      <c r="C12" s="39"/>
      <c r="D12" s="39"/>
      <c r="E12" s="39"/>
      <c r="F12" s="39"/>
      <c r="G12" s="39"/>
      <c r="H12" s="39"/>
      <c r="I12" s="39"/>
      <c r="J12" s="40">
        <f t="shared" si="1"/>
        <v>894</v>
      </c>
      <c r="K12" s="56">
        <f t="shared" si="0"/>
        <v>894</v>
      </c>
      <c r="L12" s="53"/>
    </row>
    <row r="13" spans="1:12" x14ac:dyDescent="0.15">
      <c r="A13" s="32" t="s">
        <v>84</v>
      </c>
      <c r="B13" s="39">
        <v>305425</v>
      </c>
      <c r="C13" s="39">
        <v>83194</v>
      </c>
      <c r="D13" s="39">
        <v>10156</v>
      </c>
      <c r="E13" s="39">
        <v>87878</v>
      </c>
      <c r="F13" s="39">
        <v>3997</v>
      </c>
      <c r="G13" s="39"/>
      <c r="H13" s="39">
        <v>6774</v>
      </c>
      <c r="I13" s="39">
        <v>33941</v>
      </c>
      <c r="J13" s="40">
        <f t="shared" si="1"/>
        <v>531365</v>
      </c>
      <c r="K13" s="56">
        <f t="shared" si="0"/>
        <v>395393</v>
      </c>
      <c r="L13" s="53"/>
    </row>
    <row r="14" spans="1:12" x14ac:dyDescent="0.15">
      <c r="A14" s="32" t="s">
        <v>85</v>
      </c>
      <c r="B14" s="39">
        <v>28040</v>
      </c>
      <c r="C14" s="39">
        <v>7560</v>
      </c>
      <c r="D14" s="39"/>
      <c r="E14" s="39"/>
      <c r="F14" s="39"/>
      <c r="G14" s="39"/>
      <c r="H14" s="39">
        <v>123510</v>
      </c>
      <c r="I14" s="39"/>
      <c r="J14" s="40">
        <f t="shared" si="1"/>
        <v>159110</v>
      </c>
      <c r="K14" s="56">
        <f t="shared" si="0"/>
        <v>159110</v>
      </c>
      <c r="L14" s="53"/>
    </row>
    <row r="15" spans="1:12" x14ac:dyDescent="0.15">
      <c r="A15" s="32" t="s">
        <v>95</v>
      </c>
      <c r="B15" s="39">
        <v>8000</v>
      </c>
      <c r="C15" s="39">
        <v>8000</v>
      </c>
      <c r="D15" s="39"/>
      <c r="E15" s="39"/>
      <c r="F15" s="39"/>
      <c r="G15" s="39"/>
      <c r="H15" s="39"/>
      <c r="I15" s="39"/>
      <c r="J15" s="40">
        <f t="shared" si="1"/>
        <v>16000</v>
      </c>
      <c r="K15" s="56">
        <f t="shared" si="0"/>
        <v>16000</v>
      </c>
      <c r="L15" s="53"/>
    </row>
    <row r="16" spans="1:12" x14ac:dyDescent="0.15">
      <c r="A16" s="32" t="s">
        <v>86</v>
      </c>
      <c r="B16" s="39">
        <v>1600</v>
      </c>
      <c r="C16" s="39"/>
      <c r="D16" s="39"/>
      <c r="E16" s="39"/>
      <c r="F16" s="39"/>
      <c r="G16" s="39"/>
      <c r="H16" s="39"/>
      <c r="I16" s="39"/>
      <c r="J16" s="40">
        <f t="shared" si="1"/>
        <v>1600</v>
      </c>
      <c r="K16" s="56">
        <f t="shared" si="0"/>
        <v>1600</v>
      </c>
      <c r="L16" s="53"/>
    </row>
    <row r="17" spans="1:12" x14ac:dyDescent="0.15">
      <c r="A17" s="32" t="s">
        <v>87</v>
      </c>
      <c r="B17" s="39">
        <v>152</v>
      </c>
      <c r="C17" s="39">
        <v>152</v>
      </c>
      <c r="D17" s="39">
        <v>1080</v>
      </c>
      <c r="E17" s="39"/>
      <c r="F17" s="39"/>
      <c r="G17" s="39"/>
      <c r="H17" s="39">
        <v>1090</v>
      </c>
      <c r="I17" s="39"/>
      <c r="J17" s="40">
        <f t="shared" si="1"/>
        <v>2474</v>
      </c>
      <c r="K17" s="56">
        <f t="shared" si="0"/>
        <v>1394</v>
      </c>
      <c r="L17" s="53"/>
    </row>
    <row r="18" spans="1:12" x14ac:dyDescent="0.15">
      <c r="A18" s="32" t="s">
        <v>111</v>
      </c>
      <c r="B18" s="39"/>
      <c r="C18" s="39"/>
      <c r="D18" s="39"/>
      <c r="E18" s="39"/>
      <c r="F18" s="39"/>
      <c r="G18" s="39"/>
      <c r="H18" s="39"/>
      <c r="I18" s="39"/>
      <c r="J18" s="40">
        <f t="shared" si="1"/>
        <v>0</v>
      </c>
      <c r="K18" s="56">
        <f t="shared" si="0"/>
        <v>0</v>
      </c>
      <c r="L18" s="53"/>
    </row>
    <row r="19" spans="1:12" x14ac:dyDescent="0.15">
      <c r="A19" s="32" t="s">
        <v>112</v>
      </c>
      <c r="B19" s="35">
        <v>1700</v>
      </c>
      <c r="C19" s="35"/>
      <c r="D19" s="35"/>
      <c r="E19" s="35">
        <v>5100</v>
      </c>
      <c r="F19" s="35"/>
      <c r="G19" s="35"/>
      <c r="H19" s="35"/>
      <c r="I19" s="35">
        <v>3300</v>
      </c>
      <c r="J19" s="40">
        <f t="shared" si="1"/>
        <v>10100</v>
      </c>
      <c r="K19" s="56">
        <f t="shared" si="0"/>
        <v>1700</v>
      </c>
      <c r="L19" s="53"/>
    </row>
    <row r="20" spans="1:12" x14ac:dyDescent="0.15">
      <c r="A20" s="49" t="s">
        <v>88</v>
      </c>
      <c r="B20" s="37">
        <v>761154</v>
      </c>
      <c r="C20" s="37">
        <v>176686</v>
      </c>
      <c r="D20" s="37">
        <v>11236</v>
      </c>
      <c r="E20" s="37">
        <v>336978</v>
      </c>
      <c r="F20" s="37">
        <v>28997</v>
      </c>
      <c r="G20" s="37">
        <v>0</v>
      </c>
      <c r="H20" s="37">
        <v>1594940</v>
      </c>
      <c r="I20" s="37">
        <v>74481</v>
      </c>
      <c r="J20" s="38">
        <f>SUM(B20:I20)</f>
        <v>2984472</v>
      </c>
      <c r="K20" s="57">
        <f t="shared" si="0"/>
        <v>2532780</v>
      </c>
      <c r="L20" s="53"/>
    </row>
    <row r="21" spans="1:12" ht="14.25" thickBot="1" x14ac:dyDescent="0.2">
      <c r="A21" s="49" t="s">
        <v>89</v>
      </c>
      <c r="B21" s="42">
        <v>3201490</v>
      </c>
      <c r="C21" s="42">
        <v>673311</v>
      </c>
      <c r="D21" s="42">
        <v>11236</v>
      </c>
      <c r="E21" s="42">
        <v>336978</v>
      </c>
      <c r="F21" s="42">
        <v>59697</v>
      </c>
      <c r="G21" s="42">
        <v>451891</v>
      </c>
      <c r="H21" s="42">
        <v>1594940</v>
      </c>
      <c r="I21" s="42">
        <v>89481</v>
      </c>
      <c r="J21" s="43">
        <f>J6+J20</f>
        <v>6419024</v>
      </c>
      <c r="K21" s="58">
        <f t="shared" si="0"/>
        <v>5469741</v>
      </c>
      <c r="L21" s="53"/>
    </row>
    <row r="22" spans="1:12" ht="14.25" thickTop="1" x14ac:dyDescent="0.15">
      <c r="F22" s="27"/>
      <c r="J22" s="53"/>
    </row>
    <row r="23" spans="1:12" x14ac:dyDescent="0.15">
      <c r="A23" s="63" t="s">
        <v>114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2" x14ac:dyDescent="0.15">
      <c r="A24" s="63" t="s">
        <v>115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2" x14ac:dyDescent="0.15">
      <c r="A25" s="63" t="s">
        <v>116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</sheetData>
  <mergeCells count="3">
    <mergeCell ref="A23:K23"/>
    <mergeCell ref="A24:K24"/>
    <mergeCell ref="A25:K25"/>
  </mergeCells>
  <phoneticPr fontId="2"/>
  <printOptions horizontalCentered="1"/>
  <pageMargins left="2.1259842519685042" right="0.70866141732283472" top="1.4566929133858268" bottom="0.74803149606299213" header="0.31496062992125984" footer="0.31496062992125984"/>
  <pageSetup paperSize="9" fitToHeight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活動予算書 【R2年度】</vt:lpstr>
      <vt:lpstr>事業費内訳【R1年度】</vt:lpstr>
      <vt:lpstr>'活動予算書 【R2年度】'!Print_Area</vt:lpstr>
      <vt:lpstr>'活動予算書 【R2年度】'!Print_Titles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松岡万里子</cp:lastModifiedBy>
  <cp:lastPrinted>2020-06-05T06:40:04Z</cp:lastPrinted>
  <dcterms:created xsi:type="dcterms:W3CDTF">2014-05-19T07:13:17Z</dcterms:created>
  <dcterms:modified xsi:type="dcterms:W3CDTF">2020-06-11T03:02:45Z</dcterms:modified>
</cp:coreProperties>
</file>