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2240" tabRatio="939" activeTab="4"/>
  </bookViews>
  <sheets>
    <sheet name="表紙" sheetId="14" r:id="rId1"/>
    <sheet name="貸借対照表（勘定式）" sheetId="1" r:id="rId2"/>
    <sheet name="財産目録" sheetId="12" r:id="rId3"/>
    <sheet name="活動計算書" sheetId="2" r:id="rId4"/>
    <sheet name="教室と公演の収益費用" sheetId="13" r:id="rId5"/>
  </sheets>
  <definedNames>
    <definedName name="_xlnm.Print_Titles" localSheetId="3">活動計算書!$1:$6</definedName>
    <definedName name="_xlnm.Print_Titles" localSheetId="2">財産目録!$1:$6</definedName>
    <definedName name="_xlnm.Print_Titles" localSheetId="1">'貸借対照表（勘定式）'!$1:$7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2"/>
  <c r="C59" l="1"/>
  <c r="D33" i="12"/>
  <c r="E34" s="1"/>
  <c r="C23"/>
  <c r="C20"/>
  <c r="D24" s="1"/>
  <c r="C15"/>
  <c r="C12"/>
  <c r="E20" i="1"/>
  <c r="E21" s="1"/>
  <c r="E14"/>
  <c r="E15" s="1"/>
  <c r="C23"/>
  <c r="C20"/>
  <c r="C24" s="1"/>
  <c r="C15"/>
  <c r="C12"/>
  <c r="D82" i="2"/>
  <c r="D78"/>
  <c r="C72"/>
  <c r="D20"/>
  <c r="C25"/>
  <c r="C64"/>
  <c r="D60" l="1"/>
  <c r="E25" i="1"/>
  <c r="C16"/>
  <c r="D73" i="2"/>
  <c r="D16" i="12"/>
  <c r="E25" s="1"/>
  <c r="E36" s="1"/>
  <c r="C25" i="1"/>
  <c r="D74" i="2" l="1"/>
  <c r="D75" s="1"/>
  <c r="D84" s="1"/>
  <c r="D86" s="1"/>
  <c r="D88" s="1"/>
</calcChain>
</file>

<file path=xl/sharedStrings.xml><?xml version="1.0" encoding="utf-8"?>
<sst xmlns="http://schemas.openxmlformats.org/spreadsheetml/2006/main" count="188" uniqueCount="169">
  <si>
    <t>資　産　の　部</t>
    <rPh sb="0" eb="1">
      <t>シ</t>
    </rPh>
    <rPh sb="2" eb="3">
      <t>サン</t>
    </rPh>
    <rPh sb="6" eb="7">
      <t>ブ</t>
    </rPh>
    <phoneticPr fontId="1"/>
  </si>
  <si>
    <t>科　　目</t>
    <rPh sb="0" eb="1">
      <t>カ</t>
    </rPh>
    <rPh sb="3" eb="4">
      <t>メ</t>
    </rPh>
    <phoneticPr fontId="1"/>
  </si>
  <si>
    <t>金　額</t>
    <rPh sb="0" eb="1">
      <t>キン</t>
    </rPh>
    <rPh sb="2" eb="3">
      <t>ガク</t>
    </rPh>
    <phoneticPr fontId="1"/>
  </si>
  <si>
    <t>特定非営利活動法人発起塾</t>
  </si>
  <si>
    <t>大阪市阿倍野区昭和町2-8-27</t>
  </si>
  <si>
    <t/>
  </si>
  <si>
    <t xml:space="preserve"> 【流動資産】</t>
  </si>
  <si>
    <t xml:space="preserve">  （現金・預金）</t>
  </si>
  <si>
    <t xml:space="preserve">   現　　　金</t>
  </si>
  <si>
    <t xml:space="preserve">    現金・預金 計</t>
  </si>
  <si>
    <t xml:space="preserve">  （その他流動資産）</t>
  </si>
  <si>
    <t xml:space="preserve">    その他流動資産  計</t>
  </si>
  <si>
    <t xml:space="preserve">     流動資産合計</t>
  </si>
  <si>
    <t xml:space="preserve"> 【固定資産】</t>
  </si>
  <si>
    <t xml:space="preserve">  （有形固定資産）</t>
  </si>
  <si>
    <t xml:space="preserve">   車両運搬具</t>
  </si>
  <si>
    <t xml:space="preserve">    有形固定資産  計</t>
  </si>
  <si>
    <t xml:space="preserve">  （投資その他の資産）</t>
  </si>
  <si>
    <t xml:space="preserve">    投資その他の資産  計</t>
  </si>
  <si>
    <t xml:space="preserve">     固定資産合計</t>
  </si>
  <si>
    <t>資産合計</t>
  </si>
  <si>
    <t xml:space="preserve"> 【流動負債】</t>
  </si>
  <si>
    <t xml:space="preserve">  未　払　金</t>
  </si>
  <si>
    <t xml:space="preserve">  前　受　金</t>
  </si>
  <si>
    <t xml:space="preserve">  未払法人税等</t>
  </si>
  <si>
    <t>負債合計</t>
  </si>
  <si>
    <t>正　味　財　産　の　部</t>
  </si>
  <si>
    <t xml:space="preserve"> 【正味財産】</t>
  </si>
  <si>
    <t xml:space="preserve">  前期繰越正味財産額</t>
  </si>
  <si>
    <t xml:space="preserve">  当期正味財産増減額</t>
  </si>
  <si>
    <t>正味財産合計</t>
  </si>
  <si>
    <t>負債及び正味財産合計</t>
  </si>
  <si>
    <t>《資産の部》</t>
  </si>
  <si>
    <t xml:space="preserve">  【流動資産】</t>
  </si>
  <si>
    <t xml:space="preserve">    （現金・預金）</t>
  </si>
  <si>
    <t xml:space="preserve">      現　　　金</t>
  </si>
  <si>
    <t xml:space="preserve">      普通　預金</t>
  </si>
  <si>
    <t xml:space="preserve">        現金・預金 計</t>
  </si>
  <si>
    <t xml:space="preserve">    （その他流動資産）</t>
  </si>
  <si>
    <t xml:space="preserve">        その他流動資産  計</t>
  </si>
  <si>
    <t xml:space="preserve">          流動資産合計</t>
  </si>
  <si>
    <t xml:space="preserve">  【固定資産】</t>
  </si>
  <si>
    <t xml:space="preserve">    （有形固定資産）</t>
  </si>
  <si>
    <t xml:space="preserve">      車両運搬具</t>
  </si>
  <si>
    <t xml:space="preserve">        有形固定資産  計</t>
  </si>
  <si>
    <t xml:space="preserve">    （投資その他の資産）</t>
  </si>
  <si>
    <t xml:space="preserve">        投資その他の資産  計</t>
  </si>
  <si>
    <t xml:space="preserve">          固定資産合計</t>
  </si>
  <si>
    <t xml:space="preserve">            資産の部  合計</t>
  </si>
  <si>
    <t>《負債の部》</t>
  </si>
  <si>
    <t xml:space="preserve">  【流動負債】</t>
  </si>
  <si>
    <t xml:space="preserve">    未　払　金</t>
  </si>
  <si>
    <t xml:space="preserve">    前　受　金</t>
  </si>
  <si>
    <t xml:space="preserve">    未払法人税等</t>
  </si>
  <si>
    <t xml:space="preserve">      流動負債  計</t>
  </si>
  <si>
    <t xml:space="preserve">        負債の部  合計</t>
  </si>
  <si>
    <t xml:space="preserve">        正味財産</t>
  </si>
  <si>
    <t>【経常収益】</t>
  </si>
  <si>
    <t xml:space="preserve">  【受取会費】</t>
  </si>
  <si>
    <t xml:space="preserve">    正会員受取会費</t>
  </si>
  <si>
    <t xml:space="preserve">  【受取寄付金】</t>
  </si>
  <si>
    <t xml:space="preserve">    受取寄付金</t>
  </si>
  <si>
    <t xml:space="preserve">  【受取助成金等】</t>
  </si>
  <si>
    <t xml:space="preserve">    受取助成金</t>
  </si>
  <si>
    <t xml:space="preserve">  【事業収益】</t>
  </si>
  <si>
    <t xml:space="preserve">    教室事業収益</t>
  </si>
  <si>
    <t xml:space="preserve">    公演事業収益</t>
  </si>
  <si>
    <t xml:space="preserve">  【その他収益】</t>
  </si>
  <si>
    <t xml:space="preserve">    受取　利息</t>
  </si>
  <si>
    <t xml:space="preserve">    雑　収　入</t>
  </si>
  <si>
    <t xml:space="preserve">        経常収益  計</t>
  </si>
  <si>
    <t>【経常費用】</t>
  </si>
  <si>
    <t xml:space="preserve">  【事業費】</t>
  </si>
  <si>
    <t xml:space="preserve">    （人件費）</t>
  </si>
  <si>
    <t xml:space="preserve">      給料　手当(事業)</t>
  </si>
  <si>
    <t xml:space="preserve">        人件費計</t>
  </si>
  <si>
    <t xml:space="preserve">    （その他経費）</t>
  </si>
  <si>
    <t xml:space="preserve">        その他経費計</t>
  </si>
  <si>
    <t xml:space="preserve">          事業費  計</t>
  </si>
  <si>
    <t xml:space="preserve">  【管理費】</t>
  </si>
  <si>
    <t xml:space="preserve">      旅費交通費</t>
  </si>
  <si>
    <t xml:space="preserve">      通信運搬費</t>
  </si>
  <si>
    <t xml:space="preserve">      消耗品　費</t>
  </si>
  <si>
    <t xml:space="preserve">      支払手数料</t>
  </si>
  <si>
    <t xml:space="preserve">          管理費  計</t>
  </si>
  <si>
    <t xml:space="preserve">            経常費用  計</t>
  </si>
  <si>
    <t xml:space="preserve">              当期経常増減額</t>
  </si>
  <si>
    <t>【経常外収益】</t>
  </si>
  <si>
    <t xml:space="preserve">  過年度損益修正益</t>
  </si>
  <si>
    <t xml:space="preserve">    経常外収益  計</t>
  </si>
  <si>
    <t>【経常外費用】</t>
  </si>
  <si>
    <t xml:space="preserve">  雑　損　失</t>
  </si>
  <si>
    <t xml:space="preserve">    経常外費用  計</t>
  </si>
  <si>
    <t xml:space="preserve">      税引前当期正味財産増減額</t>
  </si>
  <si>
    <t xml:space="preserve">      法人税、住民税及び事業税</t>
  </si>
  <si>
    <t xml:space="preserve">        当期正味財産増減額</t>
  </si>
  <si>
    <t xml:space="preserve">        前期繰越正味財産額</t>
  </si>
  <si>
    <t xml:space="preserve">        次期繰越正味財産額</t>
  </si>
  <si>
    <t>（単位：円）</t>
    <rPh sb="1" eb="3">
      <t>タンイ</t>
    </rPh>
    <rPh sb="4" eb="5">
      <t>エン</t>
    </rPh>
    <phoneticPr fontId="1"/>
  </si>
  <si>
    <t xml:space="preserve">        交　通　費(公演)</t>
    <rPh sb="14" eb="16">
      <t>コウエン</t>
    </rPh>
    <phoneticPr fontId="1"/>
  </si>
  <si>
    <t xml:space="preserve">        教　材　費(公演)</t>
    <rPh sb="14" eb="16">
      <t>コウエン</t>
    </rPh>
    <phoneticPr fontId="1"/>
  </si>
  <si>
    <t xml:space="preserve">        稽古場使用料(公演)</t>
    <rPh sb="15" eb="17">
      <t>コウエン</t>
    </rPh>
    <phoneticPr fontId="1"/>
  </si>
  <si>
    <t xml:space="preserve">        衣裳・小道具(公演)</t>
    <rPh sb="15" eb="17">
      <t>コウエン</t>
    </rPh>
    <phoneticPr fontId="1"/>
  </si>
  <si>
    <t xml:space="preserve">        劇　場　費(公演)</t>
    <rPh sb="14" eb="16">
      <t>コウエン</t>
    </rPh>
    <phoneticPr fontId="1"/>
  </si>
  <si>
    <t xml:space="preserve">        照　　　明(公演)</t>
    <rPh sb="14" eb="16">
      <t>コウエン</t>
    </rPh>
    <phoneticPr fontId="1"/>
  </si>
  <si>
    <t xml:space="preserve">        音　　　響(公演)</t>
    <rPh sb="14" eb="16">
      <t>コウエン</t>
    </rPh>
    <phoneticPr fontId="1"/>
  </si>
  <si>
    <t xml:space="preserve">        大　道　具(公演)</t>
    <rPh sb="14" eb="16">
      <t>コウエン</t>
    </rPh>
    <phoneticPr fontId="1"/>
  </si>
  <si>
    <t xml:space="preserve">        記　録　費(公演)</t>
    <rPh sb="14" eb="16">
      <t>コウエン</t>
    </rPh>
    <phoneticPr fontId="1"/>
  </si>
  <si>
    <t xml:space="preserve">        広告宣伝費(公演)</t>
    <rPh sb="14" eb="16">
      <t>コウエン</t>
    </rPh>
    <phoneticPr fontId="1"/>
  </si>
  <si>
    <t xml:space="preserve">        荷造発送運賃費(公演)</t>
    <rPh sb="16" eb="18">
      <t>コウエン</t>
    </rPh>
    <phoneticPr fontId="1"/>
  </si>
  <si>
    <t xml:space="preserve">        通　信　費(公演)</t>
    <rPh sb="14" eb="16">
      <t>コウエン</t>
    </rPh>
    <phoneticPr fontId="1"/>
  </si>
  <si>
    <t xml:space="preserve">        車両燃料費(公演)</t>
    <rPh sb="14" eb="16">
      <t>コウエン</t>
    </rPh>
    <phoneticPr fontId="1"/>
  </si>
  <si>
    <t xml:space="preserve">        公演　雑費(公演)</t>
    <rPh sb="14" eb="16">
      <t>コウエン</t>
    </rPh>
    <phoneticPr fontId="1"/>
  </si>
  <si>
    <t xml:space="preserve">        会　議　費(公演)</t>
    <rPh sb="14" eb="16">
      <t>コウエン</t>
    </rPh>
    <phoneticPr fontId="1"/>
  </si>
  <si>
    <t xml:space="preserve">        外　注　費(公演)</t>
    <rPh sb="14" eb="16">
      <t>コウエン</t>
    </rPh>
    <phoneticPr fontId="1"/>
  </si>
  <si>
    <t xml:space="preserve">      【公演事業】</t>
    <rPh sb="7" eb="9">
      <t>コウエン</t>
    </rPh>
    <rPh sb="9" eb="11">
      <t>ジギョウ</t>
    </rPh>
    <phoneticPr fontId="1"/>
  </si>
  <si>
    <t xml:space="preserve">          公演事業  計</t>
    <rPh sb="10" eb="12">
      <t>コウエン</t>
    </rPh>
    <rPh sb="12" eb="14">
      <t>ジギョウ</t>
    </rPh>
    <phoneticPr fontId="1"/>
  </si>
  <si>
    <t xml:space="preserve">      【教室事業】</t>
    <rPh sb="7" eb="9">
      <t>キョウシツ</t>
    </rPh>
    <rPh sb="9" eb="11">
      <t>ジギョウ</t>
    </rPh>
    <phoneticPr fontId="1"/>
  </si>
  <si>
    <t xml:space="preserve">      旅費交通費(教室)</t>
    <rPh sb="12" eb="14">
      <t>キョウシツ</t>
    </rPh>
    <phoneticPr fontId="1"/>
  </si>
  <si>
    <t xml:space="preserve">      通信運搬費(教室)</t>
    <rPh sb="12" eb="14">
      <t>キョウシツ</t>
    </rPh>
    <phoneticPr fontId="1"/>
  </si>
  <si>
    <t xml:space="preserve">      消耗品　費(教室)</t>
    <rPh sb="12" eb="14">
      <t>キョウシツ</t>
    </rPh>
    <phoneticPr fontId="1"/>
  </si>
  <si>
    <t xml:space="preserve">      地代　家賃(教室)</t>
    <rPh sb="12" eb="14">
      <t>キョウシツ</t>
    </rPh>
    <phoneticPr fontId="1"/>
  </si>
  <si>
    <t xml:space="preserve">      減価償却費(教室)</t>
    <rPh sb="12" eb="14">
      <t>キョウシツ</t>
    </rPh>
    <phoneticPr fontId="1"/>
  </si>
  <si>
    <t xml:space="preserve">      保　険　料(教室)</t>
    <rPh sb="12" eb="14">
      <t>キョウシツ</t>
    </rPh>
    <phoneticPr fontId="1"/>
  </si>
  <si>
    <t xml:space="preserve">      租税　公課(教室)</t>
    <rPh sb="12" eb="14">
      <t>キョウシツ</t>
    </rPh>
    <phoneticPr fontId="1"/>
  </si>
  <si>
    <t xml:space="preserve">      支払手数料(教室)</t>
    <rPh sb="12" eb="14">
      <t>キョウシツ</t>
    </rPh>
    <phoneticPr fontId="1"/>
  </si>
  <si>
    <t>（１）　教室事業</t>
    <rPh sb="4" eb="6">
      <t>キョウシツ</t>
    </rPh>
    <rPh sb="6" eb="8">
      <t>ジギョウ</t>
    </rPh>
    <phoneticPr fontId="1"/>
  </si>
  <si>
    <t>どこから算出したか</t>
    <rPh sb="4" eb="6">
      <t>サンシュツ</t>
    </rPh>
    <phoneticPr fontId="1"/>
  </si>
  <si>
    <t>（収益）</t>
    <rPh sb="1" eb="3">
      <t>シュウエキ</t>
    </rPh>
    <phoneticPr fontId="1"/>
  </si>
  <si>
    <t>円</t>
    <rPh sb="0" eb="1">
      <t>エン</t>
    </rPh>
    <phoneticPr fontId="1"/>
  </si>
  <si>
    <t>教室事業収益の金額</t>
    <rPh sb="0" eb="2">
      <t>キョウシツ</t>
    </rPh>
    <rPh sb="2" eb="4">
      <t>ジギョウ</t>
    </rPh>
    <rPh sb="4" eb="6">
      <t>シュウエキ</t>
    </rPh>
    <rPh sb="7" eb="9">
      <t>キンガク</t>
    </rPh>
    <phoneticPr fontId="1"/>
  </si>
  <si>
    <t>（費用）</t>
    <rPh sb="1" eb="3">
      <t>ヒヨウ</t>
    </rPh>
    <phoneticPr fontId="1"/>
  </si>
  <si>
    <t>（２）　公演事業</t>
    <rPh sb="4" eb="6">
      <t>コウエン</t>
    </rPh>
    <rPh sb="6" eb="8">
      <t>ジギョウ</t>
    </rPh>
    <phoneticPr fontId="1"/>
  </si>
  <si>
    <t>公演事業収益の金額</t>
    <rPh sb="0" eb="2">
      <t>コウエン</t>
    </rPh>
    <rPh sb="2" eb="4">
      <t>ジギョウ</t>
    </rPh>
    <rPh sb="4" eb="6">
      <t>シュウエキ</t>
    </rPh>
    <rPh sb="7" eb="9">
      <t>キンガク</t>
    </rPh>
    <phoneticPr fontId="1"/>
  </si>
  <si>
    <t>※事業費人件費を教室に6割、公演に4割按分は、前年と同じ割合です</t>
    <rPh sb="1" eb="4">
      <t>ジギョウヒ</t>
    </rPh>
    <rPh sb="4" eb="7">
      <t>ジンケンヒ</t>
    </rPh>
    <rPh sb="8" eb="10">
      <t>キョウシツ</t>
    </rPh>
    <rPh sb="12" eb="13">
      <t>ワリ</t>
    </rPh>
    <rPh sb="14" eb="16">
      <t>コウエン</t>
    </rPh>
    <rPh sb="18" eb="19">
      <t>ワリ</t>
    </rPh>
    <rPh sb="19" eb="21">
      <t>アンブン</t>
    </rPh>
    <rPh sb="23" eb="25">
      <t>ゼンネン</t>
    </rPh>
    <rPh sb="26" eb="27">
      <t>オナ</t>
    </rPh>
    <rPh sb="28" eb="30">
      <t>ワリアイ</t>
    </rPh>
    <phoneticPr fontId="1"/>
  </si>
  <si>
    <t xml:space="preserve">        教室事業費計</t>
    <rPh sb="8" eb="10">
      <t>キョウシツ</t>
    </rPh>
    <rPh sb="10" eb="12">
      <t>ジギョウ</t>
    </rPh>
    <phoneticPr fontId="1"/>
  </si>
  <si>
    <t>科　　　　　目</t>
    <rPh sb="0" eb="1">
      <t>カ</t>
    </rPh>
    <rPh sb="6" eb="7">
      <t>メ</t>
    </rPh>
    <phoneticPr fontId="1"/>
  </si>
  <si>
    <t>金　　　　　額</t>
    <rPh sb="0" eb="1">
      <t>キン</t>
    </rPh>
    <rPh sb="6" eb="7">
      <t>ガク</t>
    </rPh>
    <phoneticPr fontId="1"/>
  </si>
  <si>
    <t>決　算　報　告　書</t>
    <phoneticPr fontId="1"/>
  </si>
  <si>
    <t xml:space="preserve">   普通　預金</t>
    <phoneticPr fontId="1"/>
  </si>
  <si>
    <t xml:space="preserve">   リサイクル預託金</t>
    <rPh sb="8" eb="11">
      <t>ヨタクキン</t>
    </rPh>
    <phoneticPr fontId="1"/>
  </si>
  <si>
    <t>負　債　の　部</t>
    <phoneticPr fontId="1"/>
  </si>
  <si>
    <t xml:space="preserve">      リサイクル預託金</t>
    <rPh sb="11" eb="14">
      <t>ヨタクキン</t>
    </rPh>
    <phoneticPr fontId="1"/>
  </si>
  <si>
    <t>　固定資産除却損</t>
    <rPh sb="1" eb="5">
      <t>コテイシサン</t>
    </rPh>
    <rPh sb="5" eb="7">
      <t>ジョキャク</t>
    </rPh>
    <rPh sb="7" eb="8">
      <t>ソン</t>
    </rPh>
    <phoneticPr fontId="1"/>
  </si>
  <si>
    <t xml:space="preserve">    流動負債 計</t>
    <rPh sb="4" eb="6">
      <t>リュウドウ</t>
    </rPh>
    <rPh sb="6" eb="8">
      <t>フサイ</t>
    </rPh>
    <phoneticPr fontId="1"/>
  </si>
  <si>
    <t xml:space="preserve">   正味財産　計</t>
    <phoneticPr fontId="1"/>
  </si>
  <si>
    <t>　預　り　金</t>
    <rPh sb="1" eb="2">
      <t>アズカ</t>
    </rPh>
    <rPh sb="5" eb="6">
      <t>キン</t>
    </rPh>
    <phoneticPr fontId="1"/>
  </si>
  <si>
    <t xml:space="preserve">  未払消費税等</t>
    <rPh sb="4" eb="7">
      <t>ショウヒゼイ</t>
    </rPh>
    <phoneticPr fontId="1"/>
  </si>
  <si>
    <t xml:space="preserve">    預　り　金</t>
    <rPh sb="4" eb="5">
      <t>アズカ</t>
    </rPh>
    <rPh sb="8" eb="9">
      <t>キン</t>
    </rPh>
    <phoneticPr fontId="1"/>
  </si>
  <si>
    <t xml:space="preserve">    未払消費税等</t>
    <rPh sb="6" eb="9">
      <t>ショウヒゼイ</t>
    </rPh>
    <phoneticPr fontId="1"/>
  </si>
  <si>
    <t xml:space="preserve">        消耗品費(公演)</t>
    <rPh sb="8" eb="11">
      <t>ショウモウヒン</t>
    </rPh>
    <rPh sb="11" eb="12">
      <t>ヒ</t>
    </rPh>
    <rPh sb="13" eb="15">
      <t>コウエン</t>
    </rPh>
    <phoneticPr fontId="1"/>
  </si>
  <si>
    <t xml:space="preserve">        脚　本　料(公演)</t>
    <rPh sb="8" eb="9">
      <t>アシ</t>
    </rPh>
    <rPh sb="10" eb="11">
      <t>ホン</t>
    </rPh>
    <rPh sb="12" eb="13">
      <t>リョウ</t>
    </rPh>
    <rPh sb="14" eb="16">
      <t>コウエン</t>
    </rPh>
    <phoneticPr fontId="1"/>
  </si>
  <si>
    <t>　　　業務委託費(教室)</t>
    <rPh sb="3" eb="5">
      <t>ギョウム</t>
    </rPh>
    <rPh sb="5" eb="7">
      <t>イタク</t>
    </rPh>
    <rPh sb="7" eb="8">
      <t>ヒ</t>
    </rPh>
    <rPh sb="9" eb="11">
      <t>キョウシツ</t>
    </rPh>
    <phoneticPr fontId="1"/>
  </si>
  <si>
    <t>　　　諸　会　費</t>
    <rPh sb="3" eb="4">
      <t>ショ</t>
    </rPh>
    <rPh sb="5" eb="6">
      <t>カイ</t>
    </rPh>
    <rPh sb="7" eb="8">
      <t>ヒ</t>
    </rPh>
    <phoneticPr fontId="1"/>
  </si>
  <si>
    <t>　　　租税　公課</t>
    <rPh sb="3" eb="5">
      <t>ソゼイ</t>
    </rPh>
    <rPh sb="6" eb="8">
      <t>コウカ</t>
    </rPh>
    <phoneticPr fontId="1"/>
  </si>
  <si>
    <t xml:space="preserve">        制　作　費(公演)</t>
    <rPh sb="8" eb="9">
      <t>セイ</t>
    </rPh>
    <rPh sb="10" eb="11">
      <t>サク</t>
    </rPh>
    <rPh sb="12" eb="13">
      <t>ヒ</t>
    </rPh>
    <rPh sb="14" eb="16">
      <t>コウエン</t>
    </rPh>
    <phoneticPr fontId="1"/>
  </si>
  <si>
    <t>第 22期</t>
    <phoneticPr fontId="1"/>
  </si>
  <si>
    <t>自 令和3年 9月 1日</t>
    <phoneticPr fontId="1"/>
  </si>
  <si>
    <t>至 令和4年 8月31日</t>
    <phoneticPr fontId="1"/>
  </si>
  <si>
    <t>2021年度(第22期)　貸借対照表</t>
    <rPh sb="4" eb="6">
      <t>ネンド</t>
    </rPh>
    <rPh sb="7" eb="8">
      <t>ダイ</t>
    </rPh>
    <rPh sb="10" eb="11">
      <t>キ</t>
    </rPh>
    <phoneticPr fontId="1"/>
  </si>
  <si>
    <t>令和4年 8月31日 現在</t>
    <phoneticPr fontId="1"/>
  </si>
  <si>
    <t xml:space="preserve">   未　収　金</t>
    <rPh sb="3" eb="4">
      <t>ミ</t>
    </rPh>
    <rPh sb="5" eb="6">
      <t>オサム</t>
    </rPh>
    <rPh sb="7" eb="8">
      <t>キン</t>
    </rPh>
    <phoneticPr fontId="1"/>
  </si>
  <si>
    <t>2021年度(第22期)　財産目録</t>
    <rPh sb="4" eb="6">
      <t>ネンド</t>
    </rPh>
    <rPh sb="7" eb="8">
      <t>ダイ</t>
    </rPh>
    <rPh sb="10" eb="11">
      <t>キ</t>
    </rPh>
    <phoneticPr fontId="1"/>
  </si>
  <si>
    <t>　　　未　収　金</t>
    <rPh sb="3" eb="4">
      <t>ミ</t>
    </rPh>
    <rPh sb="5" eb="6">
      <t>オサム</t>
    </rPh>
    <rPh sb="7" eb="8">
      <t>キン</t>
    </rPh>
    <phoneticPr fontId="1"/>
  </si>
  <si>
    <t>2021年度(第22期)　活動計算書</t>
    <rPh sb="4" eb="6">
      <t>ネンド</t>
    </rPh>
    <rPh sb="7" eb="8">
      <t>ダイ</t>
    </rPh>
    <rPh sb="10" eb="11">
      <t>キ</t>
    </rPh>
    <phoneticPr fontId="1"/>
  </si>
  <si>
    <t>令和3年 9月 1日から令和4年 8月31日まで</t>
    <rPh sb="0" eb="2">
      <t>レイワ</t>
    </rPh>
    <phoneticPr fontId="1"/>
  </si>
  <si>
    <t>　　　車両費(教室)</t>
    <rPh sb="3" eb="6">
      <t>シャリョウヒ</t>
    </rPh>
    <rPh sb="7" eb="9">
      <t>キョウシツ</t>
    </rPh>
    <phoneticPr fontId="1"/>
  </si>
  <si>
    <t>事業費の人件費計　356,000円×6割=213,600円と教室事業計　992,812円を足したもの</t>
    <rPh sb="0" eb="3">
      <t>ジギョウヒ</t>
    </rPh>
    <rPh sb="4" eb="7">
      <t>ジンケンヒ</t>
    </rPh>
    <rPh sb="7" eb="8">
      <t>ケイ</t>
    </rPh>
    <rPh sb="16" eb="17">
      <t>エン</t>
    </rPh>
    <rPh sb="19" eb="20">
      <t>ワリ</t>
    </rPh>
    <rPh sb="28" eb="29">
      <t>エン</t>
    </rPh>
    <rPh sb="30" eb="32">
      <t>キョウシツ</t>
    </rPh>
    <rPh sb="32" eb="34">
      <t>ジギョウ</t>
    </rPh>
    <rPh sb="34" eb="35">
      <t>ケイ</t>
    </rPh>
    <rPh sb="43" eb="44">
      <t>エン</t>
    </rPh>
    <rPh sb="45" eb="46">
      <t>タ</t>
    </rPh>
    <phoneticPr fontId="1"/>
  </si>
  <si>
    <t>事業費の人件費計　356,000円×4割=142,400円と公演事業計　1,244,509円を足したもの</t>
    <rPh sb="0" eb="3">
      <t>ジギョウヒ</t>
    </rPh>
    <rPh sb="4" eb="7">
      <t>ジンケンヒ</t>
    </rPh>
    <rPh sb="7" eb="8">
      <t>ケイ</t>
    </rPh>
    <rPh sb="16" eb="17">
      <t>エン</t>
    </rPh>
    <rPh sb="19" eb="20">
      <t>ワリ</t>
    </rPh>
    <rPh sb="28" eb="29">
      <t>エン</t>
    </rPh>
    <rPh sb="30" eb="32">
      <t>コウエン</t>
    </rPh>
    <rPh sb="32" eb="34">
      <t>ジギョウ</t>
    </rPh>
    <rPh sb="34" eb="35">
      <t>ケイ</t>
    </rPh>
    <rPh sb="45" eb="46">
      <t>エン</t>
    </rPh>
    <rPh sb="47" eb="48">
      <t>タ</t>
    </rPh>
    <phoneticPr fontId="1"/>
  </si>
</sst>
</file>

<file path=xl/styles.xml><?xml version="1.0" encoding="utf-8"?>
<styleSheet xmlns="http://schemas.openxmlformats.org/spreadsheetml/2006/main">
  <numFmts count="3">
    <numFmt numFmtId="176" formatCode="#,##0;&quot;△ &quot;#,##0"/>
    <numFmt numFmtId="177" formatCode="#,##0\ ;&quot;△ &quot;#,##0\ "/>
    <numFmt numFmtId="178" formatCode="#,##0;&quot;▲ &quot;#,##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2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6" xfId="0" applyNumberFormat="1" applyFont="1" applyBorder="1" applyAlignment="1">
      <alignment horizontal="right" vertical="center" shrinkToFit="1"/>
    </xf>
    <xf numFmtId="49" fontId="5" fillId="0" borderId="6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left" vertical="center" shrinkToFit="1"/>
    </xf>
    <xf numFmtId="177" fontId="5" fillId="0" borderId="3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left" vertical="center" shrinkToFit="1"/>
    </xf>
    <xf numFmtId="177" fontId="5" fillId="0" borderId="9" xfId="0" applyNumberFormat="1" applyFont="1" applyBorder="1" applyAlignment="1">
      <alignment vertical="center"/>
    </xf>
    <xf numFmtId="49" fontId="8" fillId="2" borderId="10" xfId="0" applyNumberFormat="1" applyFont="1" applyFill="1" applyBorder="1" applyAlignment="1">
      <alignment horizontal="center" vertical="center" shrinkToFit="1"/>
    </xf>
    <xf numFmtId="177" fontId="8" fillId="2" borderId="11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177" fontId="9" fillId="0" borderId="0" xfId="0" applyNumberFormat="1" applyFont="1" applyAlignment="1">
      <alignment vertical="center"/>
    </xf>
    <xf numFmtId="177" fontId="9" fillId="0" borderId="12" xfId="0" applyNumberFormat="1" applyFont="1" applyBorder="1" applyAlignment="1">
      <alignment vertical="center"/>
    </xf>
    <xf numFmtId="177" fontId="9" fillId="0" borderId="13" xfId="0" applyNumberFormat="1" applyFont="1" applyBorder="1" applyAlignment="1">
      <alignment vertical="center"/>
    </xf>
    <xf numFmtId="177" fontId="9" fillId="0" borderId="14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 shrinkToFit="1"/>
    </xf>
    <xf numFmtId="49" fontId="5" fillId="0" borderId="15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8" fontId="0" fillId="0" borderId="0" xfId="0" applyNumberFormat="1" applyAlignment="1">
      <alignment horizontal="left"/>
    </xf>
    <xf numFmtId="177" fontId="0" fillId="0" borderId="0" xfId="0" applyNumberFormat="1" applyAlignment="1">
      <alignment vertical="center"/>
    </xf>
    <xf numFmtId="49" fontId="8" fillId="2" borderId="4" xfId="0" applyNumberFormat="1" applyFont="1" applyFill="1" applyBorder="1" applyAlignment="1">
      <alignment horizontal="center" vertical="center" shrinkToFit="1"/>
    </xf>
    <xf numFmtId="177" fontId="8" fillId="2" borderId="5" xfId="0" applyNumberFormat="1" applyFont="1" applyFill="1" applyBorder="1" applyAlignment="1">
      <alignment vertical="center"/>
    </xf>
    <xf numFmtId="49" fontId="8" fillId="2" borderId="23" xfId="0" applyNumberFormat="1" applyFont="1" applyFill="1" applyBorder="1" applyAlignment="1">
      <alignment horizontal="center" vertical="center" shrinkToFit="1"/>
    </xf>
    <xf numFmtId="177" fontId="8" fillId="2" borderId="24" xfId="0" applyNumberFormat="1" applyFont="1" applyFill="1" applyBorder="1" applyAlignment="1">
      <alignment vertical="center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176" fontId="5" fillId="0" borderId="29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6" xfId="0" applyNumberFormat="1" applyFont="1" applyBorder="1" applyAlignment="1">
      <alignment horizontal="right" vertical="center" shrinkToFit="1"/>
    </xf>
    <xf numFmtId="49" fontId="0" fillId="0" borderId="6" xfId="0" applyNumberFormat="1" applyBorder="1" applyAlignment="1">
      <alignment horizontal="right" vertical="center" shrinkToFit="1"/>
    </xf>
    <xf numFmtId="49" fontId="5" fillId="0" borderId="6" xfId="0" applyNumberFormat="1" applyFont="1" applyBorder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49" fontId="5" fillId="0" borderId="0" xfId="0" applyNumberFormat="1" applyFont="1" applyAlignment="1">
      <alignment horizontal="right" vertical="center" shrinkToFit="1"/>
    </xf>
    <xf numFmtId="49" fontId="0" fillId="0" borderId="0" xfId="0" applyNumberFormat="1" applyAlignment="1">
      <alignment horizontal="right" vertical="center" shrinkToFit="1"/>
    </xf>
    <xf numFmtId="49" fontId="11" fillId="0" borderId="0" xfId="0" applyNumberFormat="1" applyFont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104775</xdr:rowOff>
    </xdr:from>
    <xdr:to>
      <xdr:col>10</xdr:col>
      <xdr:colOff>133350</xdr:colOff>
      <xdr:row>53</xdr:row>
      <xdr:rowOff>19050</xdr:rowOff>
    </xdr:to>
    <xdr:sp macro="" textlink="">
      <xdr:nvSpPr>
        <xdr:cNvPr id="10255" name="Text Box 2">
          <a:extLst>
            <a:ext uri="{FF2B5EF4-FFF2-40B4-BE49-F238E27FC236}">
              <a16:creationId xmlns:a16="http://schemas.microsoft.com/office/drawing/2014/main" xmlns="" id="{00000000-0008-0000-0000-00000F280000}"/>
            </a:ext>
          </a:extLst>
        </xdr:cNvPr>
        <xdr:cNvSpPr txBox="1">
          <a:spLocks noChangeArrowheads="1"/>
        </xdr:cNvSpPr>
      </xdr:nvSpPr>
      <xdr:spPr bwMode="auto">
        <a:xfrm>
          <a:off x="95250" y="104775"/>
          <a:ext cx="6381750" cy="9286875"/>
        </a:xfrm>
        <a:prstGeom prst="rect">
          <a:avLst/>
        </a:prstGeom>
        <a:noFill/>
        <a:ln w="57150" cmpd="thickThin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3:J45"/>
  <sheetViews>
    <sheetView topLeftCell="A10" zoomScaleNormal="100" workbookViewId="0">
      <selection activeCell="G20" sqref="G20"/>
    </sheetView>
  </sheetViews>
  <sheetFormatPr defaultRowHeight="13.5"/>
  <cols>
    <col min="1" max="1" width="2.875" style="1" customWidth="1"/>
    <col min="2" max="9" width="9.25" style="1" customWidth="1"/>
    <col min="10" max="10" width="6.375" style="1" customWidth="1"/>
    <col min="11" max="11" width="2.875" style="1" customWidth="1"/>
    <col min="12" max="16384" width="9" style="1"/>
  </cols>
  <sheetData>
    <row r="13" spans="2:10" ht="32.25">
      <c r="B13" s="54" t="s">
        <v>138</v>
      </c>
      <c r="C13" s="54"/>
      <c r="D13" s="54"/>
      <c r="E13" s="54"/>
      <c r="F13" s="54"/>
      <c r="G13" s="54"/>
      <c r="H13" s="54"/>
      <c r="I13" s="54"/>
      <c r="J13" s="54"/>
    </row>
    <row r="19" spans="2:10" ht="17.25" customHeight="1">
      <c r="B19" s="55" t="s">
        <v>156</v>
      </c>
      <c r="C19" s="55"/>
      <c r="D19" s="55"/>
      <c r="E19" s="55"/>
      <c r="F19" s="55"/>
      <c r="G19" s="55"/>
      <c r="H19" s="55"/>
      <c r="I19" s="55"/>
      <c r="J19" s="55"/>
    </row>
    <row r="23" spans="2:10">
      <c r="B23" s="53" t="s">
        <v>157</v>
      </c>
      <c r="C23" s="53"/>
      <c r="D23" s="53"/>
      <c r="E23" s="53"/>
      <c r="F23" s="53"/>
      <c r="G23" s="53"/>
      <c r="H23" s="53"/>
      <c r="I23" s="53"/>
      <c r="J23" s="53"/>
    </row>
    <row r="25" spans="2:10">
      <c r="B25" s="53" t="s">
        <v>158</v>
      </c>
      <c r="C25" s="53"/>
      <c r="D25" s="53"/>
      <c r="E25" s="53"/>
      <c r="F25" s="53"/>
      <c r="G25" s="53"/>
      <c r="H25" s="53"/>
      <c r="I25" s="53"/>
      <c r="J25" s="53"/>
    </row>
    <row r="40" spans="2:10">
      <c r="B40" s="56" t="s">
        <v>3</v>
      </c>
      <c r="C40" s="56"/>
      <c r="D40" s="56"/>
      <c r="E40" s="56"/>
      <c r="F40" s="56"/>
      <c r="G40" s="56"/>
      <c r="H40" s="56"/>
      <c r="I40" s="56"/>
      <c r="J40" s="56"/>
    </row>
    <row r="44" spans="2:10">
      <c r="B44" s="53" t="s">
        <v>4</v>
      </c>
      <c r="C44" s="53"/>
      <c r="D44" s="53"/>
      <c r="E44" s="53"/>
      <c r="F44" s="53"/>
      <c r="G44" s="53"/>
      <c r="H44" s="53"/>
      <c r="I44" s="53"/>
      <c r="J44" s="53"/>
    </row>
    <row r="45" spans="2:10">
      <c r="B45" s="53" t="s">
        <v>5</v>
      </c>
      <c r="C45" s="53"/>
      <c r="D45" s="53"/>
      <c r="E45" s="53"/>
      <c r="F45" s="53"/>
      <c r="G45" s="53"/>
      <c r="H45" s="53"/>
      <c r="I45" s="53"/>
      <c r="J45" s="53"/>
    </row>
  </sheetData>
  <mergeCells count="7">
    <mergeCell ref="B45:J45"/>
    <mergeCell ref="B13:J13"/>
    <mergeCell ref="B19:J19"/>
    <mergeCell ref="B23:J23"/>
    <mergeCell ref="B25:J25"/>
    <mergeCell ref="B40:J40"/>
    <mergeCell ref="B44:J44"/>
  </mergeCells>
  <phoneticPr fontId="1"/>
  <pageMargins left="0.78740157480314965" right="0.78740157480314965" top="0.98425196850393704" bottom="0.98425196850393704" header="0.51181102362204722" footer="0.51181102362204722"/>
  <pageSetup paperSize="9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26"/>
  <sheetViews>
    <sheetView zoomScaleNormal="100" workbookViewId="0">
      <pane xSplit="1" ySplit="7" topLeftCell="B14" activePane="bottomRight" state="frozen"/>
      <selection pane="topRight"/>
      <selection pane="bottomLeft"/>
      <selection pane="bottomRight" activeCell="G15" sqref="G15"/>
    </sheetView>
  </sheetViews>
  <sheetFormatPr defaultRowHeight="13.5"/>
  <cols>
    <col min="1" max="1" width="2.875" style="1" customWidth="1"/>
    <col min="2" max="2" width="30.625" style="7" customWidth="1"/>
    <col min="3" max="3" width="17.5" style="8" customWidth="1"/>
    <col min="4" max="4" width="30.625" style="7" customWidth="1"/>
    <col min="5" max="5" width="17.5" style="8" customWidth="1"/>
    <col min="6" max="16384" width="9" style="1"/>
  </cols>
  <sheetData>
    <row r="1" spans="2:5" ht="18.75">
      <c r="B1" s="57" t="s">
        <v>159</v>
      </c>
      <c r="C1" s="58"/>
      <c r="D1" s="58"/>
      <c r="E1" s="58"/>
    </row>
    <row r="2" spans="2:5" ht="18.75">
      <c r="B2" s="9"/>
      <c r="C2" s="10"/>
      <c r="D2" s="10"/>
      <c r="E2" s="10"/>
    </row>
    <row r="3" spans="2:5">
      <c r="B3" s="56" t="s">
        <v>160</v>
      </c>
      <c r="C3" s="56"/>
      <c r="D3" s="56"/>
      <c r="E3" s="56"/>
    </row>
    <row r="4" spans="2:5" ht="14.25" customHeight="1">
      <c r="B4" s="1"/>
      <c r="C4" s="25"/>
      <c r="D4" s="25"/>
      <c r="E4" s="26" t="s">
        <v>3</v>
      </c>
    </row>
    <row r="5" spans="2:5" ht="14.25" thickBot="1">
      <c r="B5" s="12"/>
      <c r="C5" s="12"/>
      <c r="D5" s="12"/>
      <c r="E5" s="11" t="s">
        <v>98</v>
      </c>
    </row>
    <row r="6" spans="2:5">
      <c r="B6" s="59" t="s">
        <v>0</v>
      </c>
      <c r="C6" s="60"/>
      <c r="D6" s="59" t="s">
        <v>141</v>
      </c>
      <c r="E6" s="60"/>
    </row>
    <row r="7" spans="2:5" ht="14.25" thickBot="1">
      <c r="B7" s="2" t="s">
        <v>1</v>
      </c>
      <c r="C7" s="3" t="s">
        <v>2</v>
      </c>
      <c r="D7" s="2" t="s">
        <v>1</v>
      </c>
      <c r="E7" s="3" t="s">
        <v>2</v>
      </c>
    </row>
    <row r="8" spans="2:5" ht="14.25" thickTop="1">
      <c r="B8" s="13" t="s">
        <v>6</v>
      </c>
      <c r="C8" s="4"/>
      <c r="D8" s="13" t="s">
        <v>21</v>
      </c>
      <c r="E8" s="4"/>
    </row>
    <row r="9" spans="2:5">
      <c r="B9" s="13" t="s">
        <v>7</v>
      </c>
      <c r="C9" s="4"/>
      <c r="D9" s="13" t="s">
        <v>22</v>
      </c>
      <c r="E9" s="14">
        <v>343423</v>
      </c>
    </row>
    <row r="10" spans="2:5">
      <c r="B10" s="13" t="s">
        <v>8</v>
      </c>
      <c r="C10" s="14">
        <v>28514</v>
      </c>
      <c r="D10" s="13" t="s">
        <v>23</v>
      </c>
      <c r="E10" s="14">
        <v>117100</v>
      </c>
    </row>
    <row r="11" spans="2:5">
      <c r="B11" s="13" t="s">
        <v>139</v>
      </c>
      <c r="C11" s="14">
        <v>4740947</v>
      </c>
      <c r="D11" s="13" t="s">
        <v>146</v>
      </c>
      <c r="E11" s="14">
        <v>2410</v>
      </c>
    </row>
    <row r="12" spans="2:5">
      <c r="B12" s="13" t="s">
        <v>9</v>
      </c>
      <c r="C12" s="14">
        <f>SUM(C10:C11)</f>
        <v>4769461</v>
      </c>
      <c r="D12" s="13" t="s">
        <v>24</v>
      </c>
      <c r="E12" s="14">
        <v>70000</v>
      </c>
    </row>
    <row r="13" spans="2:5">
      <c r="B13" s="13" t="s">
        <v>10</v>
      </c>
      <c r="C13" s="4"/>
      <c r="D13" s="13" t="s">
        <v>147</v>
      </c>
      <c r="E13" s="14">
        <v>68400</v>
      </c>
    </row>
    <row r="14" spans="2:5">
      <c r="B14" s="13" t="s">
        <v>161</v>
      </c>
      <c r="C14" s="14">
        <v>195000</v>
      </c>
      <c r="D14" s="13" t="s">
        <v>144</v>
      </c>
      <c r="E14" s="14">
        <f>SUM(E9:E13)</f>
        <v>601333</v>
      </c>
    </row>
    <row r="15" spans="2:5">
      <c r="B15" s="13" t="s">
        <v>11</v>
      </c>
      <c r="C15" s="14">
        <f>SUM(C14)</f>
        <v>195000</v>
      </c>
      <c r="D15" s="17" t="s">
        <v>25</v>
      </c>
      <c r="E15" s="18">
        <f>+E14</f>
        <v>601333</v>
      </c>
    </row>
    <row r="16" spans="2:5">
      <c r="B16" s="13" t="s">
        <v>12</v>
      </c>
      <c r="C16" s="14">
        <f>+C12+C15</f>
        <v>4964461</v>
      </c>
      <c r="D16" s="50" t="s">
        <v>26</v>
      </c>
      <c r="E16" s="51"/>
    </row>
    <row r="17" spans="2:5">
      <c r="B17" s="13" t="s">
        <v>13</v>
      </c>
      <c r="C17" s="4"/>
      <c r="D17" s="13" t="s">
        <v>27</v>
      </c>
      <c r="E17" s="4"/>
    </row>
    <row r="18" spans="2:5">
      <c r="B18" s="13" t="s">
        <v>14</v>
      </c>
      <c r="C18" s="4"/>
      <c r="D18" s="13" t="s">
        <v>28</v>
      </c>
      <c r="E18" s="14">
        <v>2398356</v>
      </c>
    </row>
    <row r="19" spans="2:5">
      <c r="B19" s="13" t="s">
        <v>15</v>
      </c>
      <c r="C19" s="14">
        <v>443020</v>
      </c>
      <c r="D19" s="13" t="s">
        <v>29</v>
      </c>
      <c r="E19" s="14">
        <v>2415302</v>
      </c>
    </row>
    <row r="20" spans="2:5">
      <c r="B20" s="13" t="s">
        <v>16</v>
      </c>
      <c r="C20" s="14">
        <f>SUM(C19)</f>
        <v>443020</v>
      </c>
      <c r="D20" s="15" t="s">
        <v>145</v>
      </c>
      <c r="E20" s="16">
        <f>SUM(E18:E19)</f>
        <v>4813658</v>
      </c>
    </row>
    <row r="21" spans="2:5">
      <c r="B21" s="13" t="s">
        <v>17</v>
      </c>
      <c r="C21" s="4"/>
      <c r="D21" s="17" t="s">
        <v>30</v>
      </c>
      <c r="E21" s="18">
        <f>+E20</f>
        <v>4813658</v>
      </c>
    </row>
    <row r="22" spans="2:5">
      <c r="B22" s="13" t="s">
        <v>140</v>
      </c>
      <c r="C22" s="14">
        <v>7510</v>
      </c>
      <c r="E22" s="4"/>
    </row>
    <row r="23" spans="2:5">
      <c r="B23" s="13" t="s">
        <v>18</v>
      </c>
      <c r="C23" s="14">
        <f>SUM(C22)</f>
        <v>7510</v>
      </c>
      <c r="E23" s="4"/>
    </row>
    <row r="24" spans="2:5">
      <c r="B24" s="15" t="s">
        <v>19</v>
      </c>
      <c r="C24" s="16">
        <f>+C20+C23</f>
        <v>450530</v>
      </c>
      <c r="D24" s="13" t="s">
        <v>5</v>
      </c>
      <c r="E24" s="4"/>
    </row>
    <row r="25" spans="2:5" ht="14.25" thickBot="1">
      <c r="B25" s="46" t="s">
        <v>20</v>
      </c>
      <c r="C25" s="47">
        <f>+C16+C24</f>
        <v>5414991</v>
      </c>
      <c r="D25" s="48" t="s">
        <v>31</v>
      </c>
      <c r="E25" s="49">
        <f>+E15+E21</f>
        <v>5414991</v>
      </c>
    </row>
    <row r="26" spans="2:5" ht="1.5" customHeight="1" thickBot="1">
      <c r="B26" s="5"/>
      <c r="C26" s="6"/>
      <c r="D26" s="5"/>
      <c r="E26" s="6"/>
    </row>
  </sheetData>
  <mergeCells count="4">
    <mergeCell ref="B1:E1"/>
    <mergeCell ref="B6:C6"/>
    <mergeCell ref="D6:E6"/>
    <mergeCell ref="B3:E3"/>
  </mergeCells>
  <phoneticPr fontId="1"/>
  <pageMargins left="0.78740157480314965" right="0.51181102362204722" top="0.98425196850393704" bottom="0.98425196850393704" header="0.51181102362204722" footer="0.51181102362204722"/>
  <pageSetup paperSize="9" scale="91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7"/>
  <sheetViews>
    <sheetView workbookViewId="0">
      <pane xSplit="1" ySplit="6" topLeftCell="B10" activePane="bottomRight" state="frozen"/>
      <selection pane="topRight"/>
      <selection pane="bottomLeft"/>
      <selection pane="bottomRight" activeCell="C29" sqref="C29"/>
    </sheetView>
  </sheetViews>
  <sheetFormatPr defaultRowHeight="13.5"/>
  <cols>
    <col min="1" max="1" width="2.875" style="1" customWidth="1"/>
    <col min="2" max="2" width="45.625" style="7" customWidth="1"/>
    <col min="3" max="4" width="15.625" style="8" customWidth="1"/>
    <col min="5" max="5" width="15.625" style="7" customWidth="1"/>
    <col min="6" max="16384" width="9" style="1"/>
  </cols>
  <sheetData>
    <row r="1" spans="2:5" ht="18.75">
      <c r="B1" s="57" t="s">
        <v>162</v>
      </c>
      <c r="C1" s="57"/>
      <c r="D1" s="64"/>
      <c r="E1" s="64"/>
    </row>
    <row r="2" spans="2:5" ht="18.75">
      <c r="B2" s="9"/>
      <c r="C2" s="9"/>
      <c r="D2" s="19"/>
      <c r="E2" s="19"/>
    </row>
    <row r="3" spans="2:5">
      <c r="B3" s="69" t="s">
        <v>160</v>
      </c>
      <c r="C3" s="70"/>
      <c r="D3" s="19"/>
      <c r="E3" s="19"/>
    </row>
    <row r="4" spans="2:5" ht="18.75">
      <c r="B4" s="9"/>
      <c r="C4" s="9"/>
      <c r="D4" s="19"/>
      <c r="E4" s="26" t="s">
        <v>3</v>
      </c>
    </row>
    <row r="5" spans="2:5" ht="14.25" customHeight="1">
      <c r="B5" s="25"/>
      <c r="C5" s="25"/>
      <c r="D5" s="27"/>
      <c r="E5" s="26"/>
    </row>
    <row r="6" spans="2:5" ht="14.25" thickBot="1">
      <c r="B6" s="67"/>
      <c r="C6" s="68"/>
      <c r="D6" s="65" t="s">
        <v>98</v>
      </c>
      <c r="E6" s="66"/>
    </row>
    <row r="7" spans="2:5">
      <c r="B7" s="61" t="s">
        <v>32</v>
      </c>
      <c r="C7" s="62"/>
      <c r="D7" s="62"/>
      <c r="E7" s="62"/>
    </row>
    <row r="8" spans="2:5">
      <c r="B8" s="20" t="s">
        <v>33</v>
      </c>
    </row>
    <row r="9" spans="2:5">
      <c r="B9" s="20" t="s">
        <v>34</v>
      </c>
    </row>
    <row r="10" spans="2:5">
      <c r="B10" s="20" t="s">
        <v>35</v>
      </c>
      <c r="C10" s="21">
        <v>28514</v>
      </c>
    </row>
    <row r="11" spans="2:5">
      <c r="B11" s="20" t="s">
        <v>36</v>
      </c>
      <c r="C11" s="22">
        <v>4740947</v>
      </c>
    </row>
    <row r="12" spans="2:5">
      <c r="B12" s="20" t="s">
        <v>37</v>
      </c>
      <c r="C12" s="21">
        <f>SUM(C10:C11)</f>
        <v>4769461</v>
      </c>
    </row>
    <row r="13" spans="2:5">
      <c r="B13" s="20" t="s">
        <v>38</v>
      </c>
    </row>
    <row r="14" spans="2:5">
      <c r="B14" s="20" t="s">
        <v>163</v>
      </c>
      <c r="C14" s="21">
        <v>195000</v>
      </c>
    </row>
    <row r="15" spans="2:5">
      <c r="B15" s="20" t="s">
        <v>39</v>
      </c>
      <c r="C15" s="23">
        <f>SUM(C14)</f>
        <v>195000</v>
      </c>
    </row>
    <row r="16" spans="2:5">
      <c r="B16" s="20" t="s">
        <v>40</v>
      </c>
      <c r="D16" s="21">
        <f>+C12+C15</f>
        <v>4964461</v>
      </c>
    </row>
    <row r="17" spans="2:5">
      <c r="B17" s="20" t="s">
        <v>41</v>
      </c>
    </row>
    <row r="18" spans="2:5">
      <c r="B18" s="20" t="s">
        <v>42</v>
      </c>
    </row>
    <row r="19" spans="2:5">
      <c r="B19" s="20" t="s">
        <v>43</v>
      </c>
      <c r="C19" s="22">
        <v>443020</v>
      </c>
    </row>
    <row r="20" spans="2:5">
      <c r="B20" s="20" t="s">
        <v>44</v>
      </c>
      <c r="C20" s="21">
        <f>SUM(C19)</f>
        <v>443020</v>
      </c>
    </row>
    <row r="21" spans="2:5">
      <c r="B21" s="20" t="s">
        <v>45</v>
      </c>
    </row>
    <row r="22" spans="2:5">
      <c r="B22" s="20" t="s">
        <v>142</v>
      </c>
      <c r="C22" s="21">
        <v>7510</v>
      </c>
    </row>
    <row r="23" spans="2:5">
      <c r="B23" s="20" t="s">
        <v>46</v>
      </c>
      <c r="C23" s="23">
        <f>SUM(C22)</f>
        <v>7510</v>
      </c>
    </row>
    <row r="24" spans="2:5">
      <c r="B24" s="20" t="s">
        <v>47</v>
      </c>
      <c r="D24" s="22">
        <f>+C20+C23</f>
        <v>450530</v>
      </c>
    </row>
    <row r="25" spans="2:5">
      <c r="B25" s="20" t="s">
        <v>48</v>
      </c>
      <c r="E25" s="21">
        <f>+D16+D24</f>
        <v>5414991</v>
      </c>
    </row>
    <row r="26" spans="2:5">
      <c r="B26" s="63" t="s">
        <v>49</v>
      </c>
      <c r="C26" s="64"/>
      <c r="D26" s="64"/>
      <c r="E26" s="64"/>
    </row>
    <row r="27" spans="2:5">
      <c r="B27" s="20" t="s">
        <v>50</v>
      </c>
    </row>
    <row r="28" spans="2:5">
      <c r="B28" s="20" t="s">
        <v>51</v>
      </c>
      <c r="C28" s="21">
        <v>343423</v>
      </c>
    </row>
    <row r="29" spans="2:5">
      <c r="B29" s="20" t="s">
        <v>52</v>
      </c>
      <c r="C29" s="21">
        <v>117100</v>
      </c>
    </row>
    <row r="30" spans="2:5">
      <c r="B30" s="20" t="s">
        <v>148</v>
      </c>
      <c r="C30" s="21">
        <v>2410</v>
      </c>
    </row>
    <row r="31" spans="2:5">
      <c r="B31" s="20" t="s">
        <v>53</v>
      </c>
      <c r="C31" s="21">
        <v>70000</v>
      </c>
    </row>
    <row r="32" spans="2:5">
      <c r="B32" s="20" t="s">
        <v>149</v>
      </c>
      <c r="C32" s="22">
        <v>68400</v>
      </c>
    </row>
    <row r="33" spans="2:5">
      <c r="B33" s="20" t="s">
        <v>54</v>
      </c>
      <c r="D33" s="22">
        <f>SUM(C28:C32)</f>
        <v>601333</v>
      </c>
    </row>
    <row r="34" spans="2:5">
      <c r="B34" s="20" t="s">
        <v>55</v>
      </c>
      <c r="E34" s="22">
        <f>+D33</f>
        <v>601333</v>
      </c>
    </row>
    <row r="35" spans="2:5">
      <c r="B35" s="20" t="s">
        <v>5</v>
      </c>
    </row>
    <row r="36" spans="2:5" ht="14.25" thickBot="1">
      <c r="B36" s="20" t="s">
        <v>56</v>
      </c>
      <c r="E36" s="24">
        <f>+E25-E34</f>
        <v>4813658</v>
      </c>
    </row>
    <row r="37" spans="2:5" ht="14.25" thickTop="1"/>
  </sheetData>
  <mergeCells count="6">
    <mergeCell ref="B7:E7"/>
    <mergeCell ref="B26:E26"/>
    <mergeCell ref="B1:E1"/>
    <mergeCell ref="D6:E6"/>
    <mergeCell ref="B6:C6"/>
    <mergeCell ref="B3:C3"/>
  </mergeCells>
  <phoneticPr fontId="1"/>
  <pageMargins left="0.78740157480314965" right="0.51181102362204722" top="0.98425196850393704" bottom="0.98425196850393704" header="0.51181102362204722" footer="0.51181102362204722"/>
  <pageSetup paperSize="9" scale="95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88"/>
  <sheetViews>
    <sheetView workbookViewId="0">
      <pane xSplit="1" ySplit="5" topLeftCell="B72" activePane="bottomRight" state="frozen"/>
      <selection pane="topRight"/>
      <selection pane="bottomLeft"/>
      <selection pane="bottomRight" activeCell="F21" sqref="F21"/>
    </sheetView>
  </sheetViews>
  <sheetFormatPr defaultRowHeight="13.5"/>
  <cols>
    <col min="1" max="1" width="2.875" style="1" customWidth="1"/>
    <col min="2" max="2" width="53.625" style="7" customWidth="1"/>
    <col min="3" max="4" width="20" style="8" customWidth="1"/>
    <col min="5" max="16384" width="9" style="1"/>
  </cols>
  <sheetData>
    <row r="1" spans="2:4" ht="18.75">
      <c r="B1" s="57" t="s">
        <v>164</v>
      </c>
      <c r="C1" s="57"/>
      <c r="D1" s="64"/>
    </row>
    <row r="2" spans="2:4" ht="18.75">
      <c r="B2" s="9"/>
      <c r="C2" s="9"/>
      <c r="D2" s="19"/>
    </row>
    <row r="3" spans="2:4" ht="18.75" customHeight="1">
      <c r="B3" s="71" t="s">
        <v>165</v>
      </c>
      <c r="C3" s="71"/>
      <c r="D3" s="71"/>
    </row>
    <row r="4" spans="2:4" ht="14.25" customHeight="1">
      <c r="B4" s="1"/>
      <c r="C4" s="25"/>
      <c r="D4" s="26" t="s">
        <v>3</v>
      </c>
    </row>
    <row r="5" spans="2:4">
      <c r="B5" s="25"/>
      <c r="C5" s="25"/>
      <c r="D5" s="28" t="s">
        <v>98</v>
      </c>
    </row>
    <row r="6" spans="2:4">
      <c r="B6" s="32" t="s">
        <v>136</v>
      </c>
      <c r="C6" s="72" t="s">
        <v>137</v>
      </c>
      <c r="D6" s="72"/>
    </row>
    <row r="7" spans="2:4">
      <c r="B7" s="29" t="s">
        <v>57</v>
      </c>
      <c r="C7" s="33"/>
      <c r="D7" s="38"/>
    </row>
    <row r="8" spans="2:4">
      <c r="B8" s="30" t="s">
        <v>58</v>
      </c>
      <c r="C8" s="34"/>
      <c r="D8" s="39"/>
    </row>
    <row r="9" spans="2:4">
      <c r="B9" s="30" t="s">
        <v>59</v>
      </c>
      <c r="C9" s="35">
        <v>84600</v>
      </c>
      <c r="D9" s="39"/>
    </row>
    <row r="10" spans="2:4">
      <c r="B10" s="30" t="s">
        <v>60</v>
      </c>
      <c r="C10" s="34"/>
      <c r="D10" s="39"/>
    </row>
    <row r="11" spans="2:4">
      <c r="B11" s="30" t="s">
        <v>61</v>
      </c>
      <c r="C11" s="35">
        <v>176300</v>
      </c>
      <c r="D11" s="39"/>
    </row>
    <row r="12" spans="2:4">
      <c r="B12" s="30" t="s">
        <v>62</v>
      </c>
      <c r="C12" s="34"/>
      <c r="D12" s="39"/>
    </row>
    <row r="13" spans="2:4">
      <c r="B13" s="30" t="s">
        <v>63</v>
      </c>
      <c r="C13" s="35">
        <v>2319000</v>
      </c>
      <c r="D13" s="39"/>
    </row>
    <row r="14" spans="2:4">
      <c r="B14" s="30" t="s">
        <v>64</v>
      </c>
      <c r="C14" s="34"/>
      <c r="D14" s="39"/>
    </row>
    <row r="15" spans="2:4">
      <c r="B15" s="30" t="s">
        <v>65</v>
      </c>
      <c r="C15" s="35">
        <v>1463000</v>
      </c>
      <c r="D15" s="39"/>
    </row>
    <row r="16" spans="2:4">
      <c r="B16" s="30" t="s">
        <v>66</v>
      </c>
      <c r="C16" s="35">
        <v>62160</v>
      </c>
      <c r="D16" s="39"/>
    </row>
    <row r="17" spans="2:4">
      <c r="B17" s="30" t="s">
        <v>67</v>
      </c>
      <c r="C17" s="34"/>
      <c r="D17" s="39"/>
    </row>
    <row r="18" spans="2:4">
      <c r="B18" s="30" t="s">
        <v>68</v>
      </c>
      <c r="C18" s="35">
        <v>51</v>
      </c>
      <c r="D18" s="39"/>
    </row>
    <row r="19" spans="2:4">
      <c r="B19" s="30" t="s">
        <v>69</v>
      </c>
      <c r="C19" s="36">
        <v>1000000</v>
      </c>
      <c r="D19" s="39"/>
    </row>
    <row r="20" spans="2:4">
      <c r="B20" s="30" t="s">
        <v>70</v>
      </c>
      <c r="C20" s="34"/>
      <c r="D20" s="41">
        <f>SUM(C9:C19)</f>
        <v>5105111</v>
      </c>
    </row>
    <row r="21" spans="2:4">
      <c r="B21" s="30" t="s">
        <v>71</v>
      </c>
      <c r="C21" s="34"/>
      <c r="D21" s="39"/>
    </row>
    <row r="22" spans="2:4">
      <c r="B22" s="30" t="s">
        <v>72</v>
      </c>
      <c r="C22" s="34"/>
      <c r="D22" s="39"/>
    </row>
    <row r="23" spans="2:4">
      <c r="B23" s="30" t="s">
        <v>73</v>
      </c>
      <c r="C23" s="34"/>
      <c r="D23" s="39"/>
    </row>
    <row r="24" spans="2:4">
      <c r="B24" s="30" t="s">
        <v>74</v>
      </c>
      <c r="C24" s="35">
        <v>356000</v>
      </c>
      <c r="D24" s="39"/>
    </row>
    <row r="25" spans="2:4">
      <c r="B25" s="30" t="s">
        <v>75</v>
      </c>
      <c r="C25" s="35">
        <f>SUM(C24:C24)</f>
        <v>356000</v>
      </c>
      <c r="D25" s="39"/>
    </row>
    <row r="26" spans="2:4">
      <c r="B26" s="30" t="s">
        <v>76</v>
      </c>
      <c r="C26" s="34"/>
      <c r="D26" s="39"/>
    </row>
    <row r="27" spans="2:4">
      <c r="B27" s="30" t="s">
        <v>115</v>
      </c>
      <c r="C27" s="34"/>
      <c r="D27" s="39"/>
    </row>
    <row r="28" spans="2:4">
      <c r="B28" s="30" t="s">
        <v>99</v>
      </c>
      <c r="C28" s="35">
        <v>153665</v>
      </c>
      <c r="D28" s="39"/>
    </row>
    <row r="29" spans="2:4">
      <c r="B29" s="30" t="s">
        <v>100</v>
      </c>
      <c r="C29" s="35">
        <v>0</v>
      </c>
      <c r="D29" s="39"/>
    </row>
    <row r="30" spans="2:4">
      <c r="B30" s="30" t="s">
        <v>101</v>
      </c>
      <c r="C30" s="35">
        <v>29100</v>
      </c>
      <c r="D30" s="39"/>
    </row>
    <row r="31" spans="2:4">
      <c r="B31" s="30" t="s">
        <v>102</v>
      </c>
      <c r="C31" s="35">
        <v>12389</v>
      </c>
      <c r="D31" s="39"/>
    </row>
    <row r="32" spans="2:4">
      <c r="B32" s="30" t="s">
        <v>103</v>
      </c>
      <c r="C32" s="35">
        <v>17506</v>
      </c>
      <c r="D32" s="39"/>
    </row>
    <row r="33" spans="2:4">
      <c r="B33" s="30" t="s">
        <v>104</v>
      </c>
      <c r="C33" s="35">
        <v>0</v>
      </c>
      <c r="D33" s="39"/>
    </row>
    <row r="34" spans="2:4">
      <c r="B34" s="30" t="s">
        <v>105</v>
      </c>
      <c r="C34" s="35">
        <v>82500</v>
      </c>
      <c r="D34" s="39"/>
    </row>
    <row r="35" spans="2:4">
      <c r="B35" s="30" t="s">
        <v>106</v>
      </c>
      <c r="C35" s="35">
        <v>0</v>
      </c>
      <c r="D35" s="39"/>
    </row>
    <row r="36" spans="2:4">
      <c r="B36" s="30" t="s">
        <v>107</v>
      </c>
      <c r="C36" s="35">
        <v>0</v>
      </c>
      <c r="D36" s="39"/>
    </row>
    <row r="37" spans="2:4">
      <c r="B37" s="30" t="s">
        <v>108</v>
      </c>
      <c r="C37" s="35">
        <v>7560</v>
      </c>
      <c r="D37" s="39"/>
    </row>
    <row r="38" spans="2:4">
      <c r="B38" s="30" t="s">
        <v>109</v>
      </c>
      <c r="C38" s="35">
        <v>800</v>
      </c>
      <c r="D38" s="39"/>
    </row>
    <row r="39" spans="2:4">
      <c r="B39" s="30" t="s">
        <v>150</v>
      </c>
      <c r="C39" s="35">
        <v>13680</v>
      </c>
      <c r="D39" s="39"/>
    </row>
    <row r="40" spans="2:4">
      <c r="B40" s="30" t="s">
        <v>110</v>
      </c>
      <c r="C40" s="35">
        <v>420</v>
      </c>
      <c r="D40" s="39"/>
    </row>
    <row r="41" spans="2:4">
      <c r="B41" s="30" t="s">
        <v>111</v>
      </c>
      <c r="C41" s="35">
        <v>8473</v>
      </c>
      <c r="D41" s="39"/>
    </row>
    <row r="42" spans="2:4">
      <c r="B42" s="30" t="s">
        <v>112</v>
      </c>
      <c r="C42" s="35">
        <v>1976</v>
      </c>
      <c r="D42" s="39"/>
    </row>
    <row r="43" spans="2:4">
      <c r="B43" s="30" t="s">
        <v>113</v>
      </c>
      <c r="C43" s="40">
        <v>0</v>
      </c>
      <c r="D43" s="52"/>
    </row>
    <row r="44" spans="2:4">
      <c r="B44" s="30" t="s">
        <v>114</v>
      </c>
      <c r="C44" s="40">
        <v>3000</v>
      </c>
      <c r="D44" s="52"/>
    </row>
    <row r="45" spans="2:4">
      <c r="B45" s="30" t="s">
        <v>151</v>
      </c>
      <c r="C45" s="40">
        <v>0</v>
      </c>
      <c r="D45" s="52"/>
    </row>
    <row r="46" spans="2:4">
      <c r="B46" s="30" t="s">
        <v>155</v>
      </c>
      <c r="C46" s="41">
        <v>913440</v>
      </c>
      <c r="D46" s="52"/>
    </row>
    <row r="47" spans="2:4">
      <c r="B47" s="30" t="s">
        <v>116</v>
      </c>
      <c r="C47" s="35">
        <f>SUM(C28:C46)</f>
        <v>1244509</v>
      </c>
      <c r="D47" s="39"/>
    </row>
    <row r="48" spans="2:4">
      <c r="B48" s="30" t="s">
        <v>117</v>
      </c>
      <c r="C48" s="35"/>
      <c r="D48" s="39"/>
    </row>
    <row r="49" spans="2:4">
      <c r="B49" s="30" t="s">
        <v>152</v>
      </c>
      <c r="C49" s="35">
        <v>0</v>
      </c>
      <c r="D49" s="39"/>
    </row>
    <row r="50" spans="2:4">
      <c r="B50" s="30" t="s">
        <v>118</v>
      </c>
      <c r="C50" s="35">
        <v>0</v>
      </c>
      <c r="D50" s="39"/>
    </row>
    <row r="51" spans="2:4">
      <c r="B51" s="30" t="s">
        <v>166</v>
      </c>
      <c r="C51" s="35">
        <v>82500</v>
      </c>
      <c r="D51" s="39"/>
    </row>
    <row r="52" spans="2:4">
      <c r="B52" s="30" t="s">
        <v>119</v>
      </c>
      <c r="C52" s="35">
        <v>264730</v>
      </c>
      <c r="D52" s="39"/>
    </row>
    <row r="53" spans="2:4">
      <c r="B53" s="30" t="s">
        <v>120</v>
      </c>
      <c r="C53" s="35">
        <v>550</v>
      </c>
      <c r="D53" s="39"/>
    </row>
    <row r="54" spans="2:4">
      <c r="B54" s="30" t="s">
        <v>121</v>
      </c>
      <c r="C54" s="35">
        <v>135980</v>
      </c>
      <c r="D54" s="39"/>
    </row>
    <row r="55" spans="2:4">
      <c r="B55" s="30" t="s">
        <v>122</v>
      </c>
      <c r="C55" s="35">
        <v>221177</v>
      </c>
      <c r="D55" s="39"/>
    </row>
    <row r="56" spans="2:4">
      <c r="B56" s="30" t="s">
        <v>123</v>
      </c>
      <c r="C56" s="35">
        <v>206840</v>
      </c>
      <c r="D56" s="39"/>
    </row>
    <row r="57" spans="2:4">
      <c r="B57" s="30" t="s">
        <v>124</v>
      </c>
      <c r="C57" s="35">
        <v>76400</v>
      </c>
      <c r="D57" s="39"/>
    </row>
    <row r="58" spans="2:4">
      <c r="B58" s="30" t="s">
        <v>125</v>
      </c>
      <c r="C58" s="35">
        <v>4635</v>
      </c>
      <c r="D58" s="39"/>
    </row>
    <row r="59" spans="2:4">
      <c r="B59" s="30" t="s">
        <v>135</v>
      </c>
      <c r="C59" s="43">
        <f>SUM(C49:C58)</f>
        <v>992812</v>
      </c>
      <c r="D59" s="39"/>
    </row>
    <row r="60" spans="2:4">
      <c r="B60" s="30" t="s">
        <v>78</v>
      </c>
      <c r="C60" s="34"/>
      <c r="D60" s="41">
        <f>+C25+C47+C59</f>
        <v>2593321</v>
      </c>
    </row>
    <row r="61" spans="2:4">
      <c r="B61" s="30" t="s">
        <v>79</v>
      </c>
      <c r="C61" s="34"/>
      <c r="D61" s="39"/>
    </row>
    <row r="62" spans="2:4">
      <c r="B62" s="30" t="s">
        <v>73</v>
      </c>
      <c r="C62" s="34"/>
      <c r="D62" s="39"/>
    </row>
    <row r="63" spans="2:4">
      <c r="B63" s="30"/>
      <c r="C63" s="36"/>
      <c r="D63" s="39"/>
    </row>
    <row r="64" spans="2:4">
      <c r="B64" s="30" t="s">
        <v>75</v>
      </c>
      <c r="C64" s="35">
        <f>SUM(C63:C63)</f>
        <v>0</v>
      </c>
      <c r="D64" s="39"/>
    </row>
    <row r="65" spans="2:4">
      <c r="B65" s="30" t="s">
        <v>76</v>
      </c>
      <c r="C65" s="34"/>
      <c r="D65" s="39"/>
    </row>
    <row r="66" spans="2:4">
      <c r="B66" s="30" t="s">
        <v>80</v>
      </c>
      <c r="C66" s="35">
        <v>0</v>
      </c>
      <c r="D66" s="39"/>
    </row>
    <row r="67" spans="2:4">
      <c r="B67" s="30" t="s">
        <v>81</v>
      </c>
      <c r="C67" s="35">
        <v>638</v>
      </c>
      <c r="D67" s="39"/>
    </row>
    <row r="68" spans="2:4">
      <c r="B68" s="30" t="s">
        <v>82</v>
      </c>
      <c r="C68" s="35">
        <v>1706</v>
      </c>
      <c r="D68" s="39"/>
    </row>
    <row r="69" spans="2:4">
      <c r="B69" s="30" t="s">
        <v>153</v>
      </c>
      <c r="C69" s="35">
        <v>20000</v>
      </c>
      <c r="D69" s="39"/>
    </row>
    <row r="70" spans="2:4">
      <c r="B70" s="30" t="s">
        <v>154</v>
      </c>
      <c r="C70" s="35">
        <v>1054</v>
      </c>
      <c r="D70" s="39"/>
    </row>
    <row r="71" spans="2:4">
      <c r="B71" s="30" t="s">
        <v>83</v>
      </c>
      <c r="C71" s="35">
        <v>3090</v>
      </c>
      <c r="D71" s="39"/>
    </row>
    <row r="72" spans="2:4">
      <c r="B72" s="30" t="s">
        <v>77</v>
      </c>
      <c r="C72" s="43">
        <f>SUM(C66:C71)</f>
        <v>26488</v>
      </c>
      <c r="D72" s="39"/>
    </row>
    <row r="73" spans="2:4">
      <c r="B73" s="30" t="s">
        <v>84</v>
      </c>
      <c r="C73" s="34"/>
      <c r="D73" s="41">
        <f>+C64+C72</f>
        <v>26488</v>
      </c>
    </row>
    <row r="74" spans="2:4">
      <c r="B74" s="30" t="s">
        <v>85</v>
      </c>
      <c r="C74" s="34"/>
      <c r="D74" s="42">
        <f>+D60+D73</f>
        <v>2619809</v>
      </c>
    </row>
    <row r="75" spans="2:4">
      <c r="B75" s="30" t="s">
        <v>86</v>
      </c>
      <c r="C75" s="34"/>
      <c r="D75" s="40">
        <f>+D20-D74</f>
        <v>2485302</v>
      </c>
    </row>
    <row r="76" spans="2:4">
      <c r="B76" s="30" t="s">
        <v>87</v>
      </c>
      <c r="C76" s="34"/>
      <c r="D76" s="39"/>
    </row>
    <row r="77" spans="2:4">
      <c r="B77" s="30" t="s">
        <v>88</v>
      </c>
      <c r="C77" s="36">
        <v>0</v>
      </c>
      <c r="D77" s="39"/>
    </row>
    <row r="78" spans="2:4">
      <c r="B78" s="30" t="s">
        <v>89</v>
      </c>
      <c r="C78" s="34"/>
      <c r="D78" s="41">
        <f>SUM(C77)</f>
        <v>0</v>
      </c>
    </row>
    <row r="79" spans="2:4">
      <c r="B79" s="30" t="s">
        <v>90</v>
      </c>
      <c r="C79" s="34"/>
      <c r="D79" s="39"/>
    </row>
    <row r="80" spans="2:4">
      <c r="B80" s="30" t="s">
        <v>143</v>
      </c>
      <c r="C80" s="40">
        <v>0</v>
      </c>
      <c r="D80" s="39"/>
    </row>
    <row r="81" spans="2:4">
      <c r="B81" s="30" t="s">
        <v>91</v>
      </c>
      <c r="C81" s="36">
        <v>0</v>
      </c>
      <c r="D81" s="39"/>
    </row>
    <row r="82" spans="2:4">
      <c r="B82" s="30" t="s">
        <v>92</v>
      </c>
      <c r="C82" s="34"/>
      <c r="D82" s="41">
        <f>SUM(C80:C81)</f>
        <v>0</v>
      </c>
    </row>
    <row r="83" spans="2:4">
      <c r="B83" s="30" t="s">
        <v>5</v>
      </c>
      <c r="C83" s="34"/>
      <c r="D83" s="39"/>
    </row>
    <row r="84" spans="2:4">
      <c r="B84" s="30" t="s">
        <v>93</v>
      </c>
      <c r="C84" s="34"/>
      <c r="D84" s="40">
        <f>+D75+D78-D82</f>
        <v>2485302</v>
      </c>
    </row>
    <row r="85" spans="2:4">
      <c r="B85" s="30" t="s">
        <v>94</v>
      </c>
      <c r="C85" s="34"/>
      <c r="D85" s="41">
        <v>70000</v>
      </c>
    </row>
    <row r="86" spans="2:4">
      <c r="B86" s="30" t="s">
        <v>95</v>
      </c>
      <c r="C86" s="34"/>
      <c r="D86" s="40">
        <f>+D84-D85</f>
        <v>2415302</v>
      </c>
    </row>
    <row r="87" spans="2:4">
      <c r="B87" s="30" t="s">
        <v>96</v>
      </c>
      <c r="C87" s="34"/>
      <c r="D87" s="41">
        <v>2398356</v>
      </c>
    </row>
    <row r="88" spans="2:4">
      <c r="B88" s="31" t="s">
        <v>97</v>
      </c>
      <c r="C88" s="37"/>
      <c r="D88" s="42">
        <f>+D86+D87</f>
        <v>4813658</v>
      </c>
    </row>
  </sheetData>
  <mergeCells count="3">
    <mergeCell ref="B1:D1"/>
    <mergeCell ref="B3:D3"/>
    <mergeCell ref="C6:D6"/>
  </mergeCells>
  <phoneticPr fontId="1"/>
  <pageMargins left="0.78740157480314965" right="0.51181102362204722" top="0.98425196850393704" bottom="0.98425196850393704" header="0.51181102362204722" footer="0.51181102362204722"/>
  <pageSetup paperSize="9" scale="93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0"/>
  <sheetViews>
    <sheetView tabSelected="1" workbookViewId="0">
      <selection activeCell="E13" sqref="E13"/>
    </sheetView>
  </sheetViews>
  <sheetFormatPr defaultRowHeight="13.5"/>
  <cols>
    <col min="1" max="1" width="7.25" customWidth="1"/>
    <col min="2" max="2" width="8.75" customWidth="1"/>
    <col min="3" max="3" width="13" style="44" customWidth="1"/>
    <col min="4" max="4" width="4.25" style="44" customWidth="1"/>
    <col min="5" max="5" width="80.75" bestFit="1" customWidth="1"/>
  </cols>
  <sheetData>
    <row r="2" spans="1:5">
      <c r="A2" t="s">
        <v>126</v>
      </c>
      <c r="E2" t="s">
        <v>127</v>
      </c>
    </row>
    <row r="3" spans="1:5">
      <c r="B3" t="s">
        <v>128</v>
      </c>
      <c r="C3" s="45">
        <v>1463000</v>
      </c>
      <c r="D3" s="44" t="s">
        <v>129</v>
      </c>
      <c r="E3" t="s">
        <v>130</v>
      </c>
    </row>
    <row r="4" spans="1:5">
      <c r="B4" t="s">
        <v>131</v>
      </c>
      <c r="C4" s="45">
        <v>1206412</v>
      </c>
      <c r="D4" s="44" t="s">
        <v>129</v>
      </c>
      <c r="E4" t="s">
        <v>167</v>
      </c>
    </row>
    <row r="6" spans="1:5">
      <c r="A6" t="s">
        <v>132</v>
      </c>
    </row>
    <row r="7" spans="1:5">
      <c r="B7" t="s">
        <v>128</v>
      </c>
      <c r="C7" s="45">
        <v>62160</v>
      </c>
      <c r="D7" s="44" t="s">
        <v>129</v>
      </c>
      <c r="E7" t="s">
        <v>133</v>
      </c>
    </row>
    <row r="8" spans="1:5">
      <c r="B8" t="s">
        <v>131</v>
      </c>
      <c r="C8" s="45">
        <v>1386909</v>
      </c>
      <c r="D8" s="44" t="s">
        <v>129</v>
      </c>
      <c r="E8" t="s">
        <v>168</v>
      </c>
    </row>
    <row r="10" spans="1:5">
      <c r="E10" t="s">
        <v>134</v>
      </c>
    </row>
  </sheetData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表紙</vt:lpstr>
      <vt:lpstr>貸借対照表（勘定式）</vt:lpstr>
      <vt:lpstr>財産目録</vt:lpstr>
      <vt:lpstr>活動計算書</vt:lpstr>
      <vt:lpstr>教室と公演の収益費用</vt:lpstr>
      <vt:lpstr>活動計算書!Print_Titles</vt:lpstr>
      <vt:lpstr>財産目録!Print_Titles</vt:lpstr>
      <vt:lpstr>'貸借対照表（勘定式）'!Print_Titles</vt:lpstr>
    </vt:vector>
  </TitlesOfParts>
  <Company>ソリマチ株式会社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ソリマチ株式会社</dc:creator>
  <cp:lastModifiedBy>user</cp:lastModifiedBy>
  <cp:revision>1</cp:revision>
  <cp:lastPrinted>2022-10-21T06:08:24Z</cp:lastPrinted>
  <dcterms:created xsi:type="dcterms:W3CDTF">2006-12-01T00:00:00Z</dcterms:created>
  <dcterms:modified xsi:type="dcterms:W3CDTF">2022-11-24T04:28:17Z</dcterms:modified>
</cp:coreProperties>
</file>