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tlas-wsv\e\共有フォルダ2\nisiyama\1西山芳樹フォルダ\発起塾＆クリエイティブ\NPO発起塾\0308期\決算資料\"/>
    </mc:Choice>
  </mc:AlternateContent>
  <bookViews>
    <workbookView xWindow="-15" yWindow="-15" windowWidth="17400" windowHeight="5340" tabRatio="939" activeTab="1"/>
  </bookViews>
  <sheets>
    <sheet name="表紙" sheetId="14" r:id="rId1"/>
    <sheet name="貸借対照表（勘定式）" sheetId="1" r:id="rId2"/>
    <sheet name="財産目録" sheetId="12" r:id="rId3"/>
    <sheet name="活動計算書" sheetId="2" r:id="rId4"/>
    <sheet name="教室と公演の収益費用" sheetId="13" r:id="rId5"/>
  </sheets>
  <definedNames>
    <definedName name="_xlnm.Print_Titles" localSheetId="3">活動計算書!$1:$6</definedName>
    <definedName name="_xlnm.Print_Titles" localSheetId="2">財産目録!$1:$6</definedName>
    <definedName name="_xlnm.Print_Titles" localSheetId="1">'貸借対照表（勘定式）'!$1:$7</definedName>
  </definedNames>
  <calcPr calcId="152511"/>
</workbook>
</file>

<file path=xl/calcChain.xml><?xml version="1.0" encoding="utf-8"?>
<calcChain xmlns="http://schemas.openxmlformats.org/spreadsheetml/2006/main">
  <c r="C47" i="2" l="1"/>
  <c r="C58" i="2" l="1"/>
  <c r="D33" i="12"/>
  <c r="E34" i="12" s="1"/>
  <c r="C23" i="12"/>
  <c r="C20" i="12"/>
  <c r="D24" i="12" s="1"/>
  <c r="C15" i="12"/>
  <c r="C12" i="12"/>
  <c r="E20" i="1"/>
  <c r="E21" i="1" s="1"/>
  <c r="E14" i="1"/>
  <c r="E15" i="1" s="1"/>
  <c r="E25" i="1" s="1"/>
  <c r="C23" i="1"/>
  <c r="C20" i="1"/>
  <c r="C24" i="1" s="1"/>
  <c r="C15" i="1"/>
  <c r="C12" i="1"/>
  <c r="C16" i="1"/>
  <c r="D81" i="2"/>
  <c r="D77" i="2"/>
  <c r="C71" i="2"/>
  <c r="D20" i="2"/>
  <c r="C25" i="2"/>
  <c r="C63" i="2"/>
  <c r="D72" i="2" s="1"/>
  <c r="D59" i="2"/>
  <c r="D73" i="2" s="1"/>
  <c r="D74" i="2" s="1"/>
  <c r="D83" i="2" s="1"/>
  <c r="D85" i="2" s="1"/>
  <c r="D87" i="2" s="1"/>
  <c r="D16" i="12" l="1"/>
  <c r="E25" i="12" s="1"/>
  <c r="E36" i="12" s="1"/>
  <c r="C25" i="1"/>
</calcChain>
</file>

<file path=xl/sharedStrings.xml><?xml version="1.0" encoding="utf-8"?>
<sst xmlns="http://schemas.openxmlformats.org/spreadsheetml/2006/main" count="185" uniqueCount="166">
  <si>
    <t>資　産　の　部</t>
    <rPh sb="0" eb="1">
      <t>シ</t>
    </rPh>
    <rPh sb="2" eb="3">
      <t>サン</t>
    </rPh>
    <rPh sb="6" eb="7">
      <t>ブ</t>
    </rPh>
    <phoneticPr fontId="1"/>
  </si>
  <si>
    <t>科　　目</t>
    <rPh sb="0" eb="1">
      <t>カ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</si>
  <si>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</si>
  <si>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特定非営利活動法人発起塾</t>
  </si>
  <si>
    <t>大阪市阿倍野区昭和町2-8-27</t>
  </si>
  <si>
    <t/>
  </si>
  <si>
    <t xml:space="preserve"> 【流動資産】</t>
  </si>
  <si>
    <t xml:space="preserve">  （現金・預金）</t>
  </si>
  <si>
    <t xml:space="preserve">   現　　　金</t>
  </si>
  <si>
    <t xml:space="preserve">    現金・預金 計</t>
  </si>
  <si>
    <t xml:space="preserve">  （その他流動資産）</t>
  </si>
  <si>
    <t xml:space="preserve">    その他流動資産  計</t>
  </si>
  <si>
    <t xml:space="preserve">     流動資産合計</t>
  </si>
  <si>
    <t xml:space="preserve"> 【固定資産】</t>
  </si>
  <si>
    <t xml:space="preserve">  （有形固定資産）</t>
  </si>
  <si>
    <t xml:space="preserve">   車両運搬具</t>
  </si>
  <si>
    <t xml:space="preserve">    有形固定資産  計</t>
  </si>
  <si>
    <t xml:space="preserve">  （投資その他の資産）</t>
  </si>
  <si>
    <t xml:space="preserve">    投資その他の資産  計</t>
  </si>
  <si>
    <t xml:space="preserve">     固定資産合計</t>
  </si>
  <si>
    <t>資産合計</t>
  </si>
  <si>
    <t xml:space="preserve"> 【流動負債】</t>
  </si>
  <si>
    <t xml:space="preserve">  未　払　金</t>
  </si>
  <si>
    <t xml:space="preserve">  前　受　金</t>
  </si>
  <si>
    <t xml:space="preserve">  未払法人税等</t>
  </si>
  <si>
    <t>負債合計</t>
  </si>
  <si>
    <t>正　味　財　産　の　部</t>
  </si>
  <si>
    <t xml:space="preserve"> 【正味財産】</t>
  </si>
  <si>
    <t xml:space="preserve">  前期繰越正味財産額</t>
  </si>
  <si>
    <t xml:space="preserve">  当期正味財産増減額</t>
  </si>
  <si>
    <t>正味財産合計</t>
  </si>
  <si>
    <t>負債及び正味財産合計</t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</si>
  <si>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</si>
  <si>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</si>
  <si>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</si>
  <si>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</si>
  <si>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</si>
  <si>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現金・預金 計</t>
  </si>
  <si>
    <t xml:space="preserve">    （その他流動資産）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</si>
  <si>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</si>
  <si>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</si>
  <si>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</si>
  <si>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</si>
  <si>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車両運搬具</t>
  </si>
  <si>
    <t xml:space="preserve">        有形固定資産  計</t>
  </si>
  <si>
    <t xml:space="preserve">    （投資その他の資産）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</si>
  <si>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</si>
  <si>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</si>
  <si>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</si>
  <si>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</si>
  <si>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</si>
  <si>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　払　金</t>
  </si>
  <si>
    <t xml:space="preserve">    前　受　金</t>
  </si>
  <si>
    <t xml:space="preserve">    未払法人税等</t>
  </si>
  <si>
    <t xml:space="preserve">      流動負債  計</t>
  </si>
  <si>
    <t xml:space="preserve">        負債の部  合計</t>
  </si>
  <si>
    <t xml:space="preserve">        正味財産</t>
  </si>
  <si>
    <t>【経常収益】</t>
  </si>
  <si>
    <t xml:space="preserve">  【受取会費】</t>
  </si>
  <si>
    <t xml:space="preserve">    正会員受取会費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</si>
  <si>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</si>
  <si>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</si>
  <si>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</si>
  <si>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</si>
  <si>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【事業収益】</t>
  </si>
  <si>
    <t xml:space="preserve">    教室事業収益</t>
  </si>
  <si>
    <t xml:space="preserve">    公演事業収益</t>
  </si>
  <si>
    <t xml:space="preserve">  【その他収益】</t>
  </si>
  <si>
    <t xml:space="preserve">    受取　利息</t>
  </si>
  <si>
    <t xml:space="preserve">    雑　収　入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</si>
  <si>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</si>
  <si>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</si>
  <si>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</si>
  <si>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</si>
  <si>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</si>
  <si>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</si>
  <si>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</si>
  <si>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  その他経費計</t>
  </si>
  <si>
    <t xml:space="preserve">          事業費  計</t>
  </si>
  <si>
    <t xml:space="preserve">  【管理費】</t>
  </si>
  <si>
    <t xml:space="preserve">      旅費交通費</t>
  </si>
  <si>
    <t xml:space="preserve">      通信運搬費</t>
  </si>
  <si>
    <t xml:space="preserve">      消耗品　費</t>
  </si>
  <si>
    <t xml:space="preserve">      支払手数料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</si>
  <si>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</si>
  <si>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</si>
  <si>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</si>
  <si>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</si>
  <si>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過年度損益修正益</t>
  </si>
  <si>
    <t xml:space="preserve">    経常外収益  計</t>
  </si>
  <si>
    <t>【経常外費用】</t>
  </si>
  <si>
    <t xml:space="preserve">  雑　損　失</t>
  </si>
  <si>
    <t xml:space="preserve">    経常外費用  計</t>
  </si>
  <si>
    <t xml:space="preserve">      税引前当期正味財産増減額</t>
  </si>
  <si>
    <t xml:space="preserve">      法人税、住民税及び事業税</t>
  </si>
  <si>
    <t xml:space="preserve">        当期正味財産増減額</t>
  </si>
  <si>
    <t xml:space="preserve">        前期繰越正味財産額</t>
  </si>
  <si>
    <t xml:space="preserve">        次期繰越正味財産額</t>
  </si>
  <si>
    <t>（単位：円）</t>
    <rPh sb="1" eb="3">
      <t>タンイ</t>
    </rPh>
    <rPh sb="4" eb="5">
      <t>エン</t>
    </rPh>
    <phoneticPr fontId="1"/>
  </si>
  <si>
    <t xml:space="preserve">        交　通　費(公演)</t>
    <rPh sb="14" eb="16">
      <t>コウエン</t>
    </rPh>
    <phoneticPr fontId="1"/>
  </si>
  <si>
    <t xml:space="preserve">        教　材　費(公演)</t>
    <rPh sb="14" eb="16">
      <t>コウエン</t>
    </rPh>
    <phoneticPr fontId="1"/>
  </si>
  <si>
    <t xml:space="preserve">        稽古場使用料(公演)</t>
    <rPh sb="15" eb="17">
      <t>コウエン</t>
    </rPh>
    <phoneticPr fontId="1"/>
  </si>
  <si>
    <t xml:space="preserve">        衣裳・小道具(公演)</t>
    <rPh sb="15" eb="17">
      <t>コウエン</t>
    </rPh>
    <phoneticPr fontId="1"/>
  </si>
  <si>
    <t xml:space="preserve">        劇　場　費(公演)</t>
    <rPh sb="14" eb="16">
      <t>コウエン</t>
    </rPh>
    <phoneticPr fontId="1"/>
  </si>
  <si>
    <t xml:space="preserve">        照　　　明(公演)</t>
    <rPh sb="14" eb="16">
      <t>コウエン</t>
    </rPh>
    <phoneticPr fontId="1"/>
  </si>
  <si>
    <t xml:space="preserve">        音　　　響(公演)</t>
    <rPh sb="14" eb="16">
      <t>コウエン</t>
    </rPh>
    <phoneticPr fontId="1"/>
  </si>
  <si>
    <t xml:space="preserve">        大　道　具(公演)</t>
    <rPh sb="14" eb="16">
      <t>コウエン</t>
    </rPh>
    <phoneticPr fontId="1"/>
  </si>
  <si>
    <t xml:space="preserve">        記　録　費(公演)</t>
    <rPh sb="14" eb="16">
      <t>コウエン</t>
    </rPh>
    <phoneticPr fontId="1"/>
  </si>
  <si>
    <t xml:space="preserve">        広告宣伝費(公演)</t>
    <rPh sb="14" eb="16">
      <t>コウエン</t>
    </rPh>
    <phoneticPr fontId="1"/>
  </si>
  <si>
    <t xml:space="preserve">        荷造発送運賃費(公演)</t>
    <rPh sb="16" eb="18">
      <t>コウエン</t>
    </rPh>
    <phoneticPr fontId="1"/>
  </si>
  <si>
    <t xml:space="preserve">        通　信　費(公演)</t>
    <rPh sb="14" eb="16">
      <t>コウエン</t>
    </rPh>
    <phoneticPr fontId="1"/>
  </si>
  <si>
    <t xml:space="preserve">        車両燃料費(公演)</t>
    <rPh sb="14" eb="16">
      <t>コウエン</t>
    </rPh>
    <phoneticPr fontId="1"/>
  </si>
  <si>
    <t xml:space="preserve">        公演　雑費(公演)</t>
    <rPh sb="14" eb="16">
      <t>コウエン</t>
    </rPh>
    <phoneticPr fontId="1"/>
  </si>
  <si>
    <t xml:space="preserve">        会　議　費(公演)</t>
    <rPh sb="14" eb="16">
      <t>コウエン</t>
    </rPh>
    <phoneticPr fontId="1"/>
  </si>
  <si>
    <t xml:space="preserve">        外　注　費(公演)</t>
    <rPh sb="14" eb="16">
      <t>コウエン</t>
    </rPh>
    <phoneticPr fontId="1"/>
  </si>
  <si>
    <t xml:space="preserve">      【公演事業】</t>
    <rPh sb="7" eb="9">
      <t>コウエン</t>
    </rPh>
    <rPh sb="9" eb="11">
      <t>ジギョウ</t>
    </rPh>
    <phoneticPr fontId="1"/>
  </si>
  <si>
    <t xml:space="preserve">          公演事業  計</t>
    <rPh sb="10" eb="12">
      <t>コウエン</t>
    </rPh>
    <rPh sb="12" eb="14">
      <t>ジギョウ</t>
    </rPh>
    <phoneticPr fontId="1"/>
  </si>
  <si>
    <t xml:space="preserve">      【教室事業】</t>
    <rPh sb="7" eb="9">
      <t>キョウシツ</t>
    </rPh>
    <rPh sb="9" eb="11">
      <t>ジギョウ</t>
    </rPh>
    <phoneticPr fontId="1"/>
  </si>
  <si>
    <t xml:space="preserve">      旅費交通費(教室)</t>
    <rPh sb="12" eb="14">
      <t>キョウシツ</t>
    </rPh>
    <phoneticPr fontId="1"/>
  </si>
  <si>
    <t xml:space="preserve">      通信運搬費(教室)</t>
    <rPh sb="12" eb="14">
      <t>キョウシツ</t>
    </rPh>
    <phoneticPr fontId="1"/>
  </si>
  <si>
    <t xml:space="preserve">      消耗品　費(教室)</t>
    <rPh sb="12" eb="14">
      <t>キョウシツ</t>
    </rPh>
    <phoneticPr fontId="1"/>
  </si>
  <si>
    <t xml:space="preserve">      地代　家賃(教室)</t>
    <rPh sb="12" eb="14">
      <t>キョウシツ</t>
    </rPh>
    <phoneticPr fontId="1"/>
  </si>
  <si>
    <t xml:space="preserve">      減価償却費(教室)</t>
    <rPh sb="12" eb="14">
      <t>キョウシツ</t>
    </rPh>
    <phoneticPr fontId="1"/>
  </si>
  <si>
    <t xml:space="preserve">      保　険　料(教室)</t>
    <rPh sb="12" eb="14">
      <t>キョウシツ</t>
    </rPh>
    <phoneticPr fontId="1"/>
  </si>
  <si>
    <t xml:space="preserve">      租税　公課(教室)</t>
    <rPh sb="12" eb="14">
      <t>キョウシツ</t>
    </rPh>
    <phoneticPr fontId="1"/>
  </si>
  <si>
    <t xml:space="preserve">      支払手数料(教室)</t>
    <rPh sb="12" eb="14">
      <t>キョウシツ</t>
    </rPh>
    <phoneticPr fontId="1"/>
  </si>
  <si>
    <t>（１）　教室事業</t>
    <rPh sb="4" eb="6">
      <t>キョウシツ</t>
    </rPh>
    <rPh sb="6" eb="8">
      <t>ジギョウ</t>
    </rPh>
    <phoneticPr fontId="1"/>
  </si>
  <si>
    <t>どこから算出したか</t>
    <rPh sb="4" eb="6">
      <t>サンシュツ</t>
    </rPh>
    <phoneticPr fontId="1"/>
  </si>
  <si>
    <t>（収益）</t>
    <rPh sb="1" eb="3">
      <t>シュウエキ</t>
    </rPh>
    <phoneticPr fontId="1"/>
  </si>
  <si>
    <t>円</t>
    <rPh sb="0" eb="1">
      <t>エン</t>
    </rPh>
    <phoneticPr fontId="1"/>
  </si>
  <si>
    <t>教室事業収益の金額</t>
    <rPh sb="0" eb="2">
      <t>キョウシツ</t>
    </rPh>
    <rPh sb="2" eb="4">
      <t>ジギョウ</t>
    </rPh>
    <rPh sb="4" eb="6">
      <t>シュウエキ</t>
    </rPh>
    <rPh sb="7" eb="9">
      <t>キンガク</t>
    </rPh>
    <phoneticPr fontId="1"/>
  </si>
  <si>
    <t>（費用）</t>
    <rPh sb="1" eb="3">
      <t>ヒヨウ</t>
    </rPh>
    <phoneticPr fontId="1"/>
  </si>
  <si>
    <t>（２）　公演事業</t>
    <rPh sb="4" eb="6">
      <t>コウエン</t>
    </rPh>
    <rPh sb="6" eb="8">
      <t>ジギョウ</t>
    </rPh>
    <phoneticPr fontId="1"/>
  </si>
  <si>
    <t>公演事業収益の金額</t>
    <rPh sb="0" eb="2">
      <t>コウエン</t>
    </rPh>
    <rPh sb="2" eb="4">
      <t>ジギョウ</t>
    </rPh>
    <rPh sb="4" eb="6">
      <t>シュウエキ</t>
    </rPh>
    <rPh sb="7" eb="9">
      <t>キンガク</t>
    </rPh>
    <phoneticPr fontId="1"/>
  </si>
  <si>
    <t>※事業費人件費を教室に6割、公演に4割按分は、前年と同じ割合です</t>
    <rPh sb="1" eb="4">
      <t>ジギョウヒ</t>
    </rPh>
    <rPh sb="4" eb="7">
      <t>ジンケンヒ</t>
    </rPh>
    <rPh sb="8" eb="10">
      <t>キョウシツ</t>
    </rPh>
    <rPh sb="12" eb="13">
      <t>ワリ</t>
    </rPh>
    <rPh sb="14" eb="16">
      <t>コウエン</t>
    </rPh>
    <rPh sb="18" eb="19">
      <t>ワリ</t>
    </rPh>
    <rPh sb="19" eb="21">
      <t>アンブン</t>
    </rPh>
    <rPh sb="23" eb="25">
      <t>ゼンネン</t>
    </rPh>
    <rPh sb="26" eb="27">
      <t>オナ</t>
    </rPh>
    <rPh sb="28" eb="30">
      <t>ワリアイ</t>
    </rPh>
    <phoneticPr fontId="1"/>
  </si>
  <si>
    <t xml:space="preserve">        教室事業費計</t>
    <rPh sb="8" eb="10">
      <t>キョウシツ</t>
    </rPh>
    <rPh sb="10" eb="12">
      <t>ジギョウ</t>
    </rPh>
    <phoneticPr fontId="1"/>
  </si>
  <si>
    <t>科　　　　　目</t>
    <rPh sb="0" eb="1">
      <t>カ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</si>
  <si>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</si>
  <si>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決　算　報　告　書</t>
    <phoneticPr fontId="1"/>
  </si>
  <si>
    <t xml:space="preserve">   普通　預金</t>
    <phoneticPr fontId="1"/>
  </si>
  <si>
    <t xml:space="preserve">   リサイクル預託金</t>
    <rPh sb="8" eb="11">
      <t>ヨタクキン</t>
    </rPh>
    <phoneticPr fontId="1"/>
  </si>
  <si>
    <t>負　債　の　部</t>
    <phoneticPr fontId="1"/>
  </si>
  <si>
    <t xml:space="preserve">      リサイクル預託金</t>
    <rPh sb="11" eb="14">
      <t>ヨタクキン</t>
    </rPh>
    <phoneticPr fontId="1"/>
  </si>
  <si>
    <t>　固定資産除却損</t>
    <rPh sb="1" eb="5">
      <t>コテイシサン</t>
    </rPh>
    <rPh sb="5" eb="7">
      <t>ジョキャク</t>
    </rPh>
    <rPh sb="7" eb="8">
      <t>ソン</t>
    </rPh>
    <phoneticPr fontId="1"/>
  </si>
  <si>
    <t>第 21期</t>
    <phoneticPr fontId="1"/>
  </si>
  <si>
    <t>自 令和2年 9月 1日</t>
    <phoneticPr fontId="1"/>
  </si>
  <si>
    <t>至 令和3年 8月31日</t>
    <phoneticPr fontId="1"/>
  </si>
  <si>
    <t>2020年度(第21期)　貸借対照表</t>
    <rPh sb="4" eb="6">
      <t>ネンド</t>
    </rPh>
    <rPh sb="7" eb="8">
      <t>ダイ</t>
    </rPh>
    <rPh sb="10" eb="11">
      <t>キ</t>
    </rPh>
    <phoneticPr fontId="1"/>
  </si>
  <si>
    <t>令和3年 8月31日 現在</t>
    <phoneticPr fontId="1"/>
  </si>
  <si>
    <t xml:space="preserve">    流動負債 計</t>
    <rPh sb="4" eb="6">
      <t>リュウドウ</t>
    </rPh>
    <rPh sb="6" eb="8">
      <t>フサイ</t>
    </rPh>
    <phoneticPr fontId="1"/>
  </si>
  <si>
    <t xml:space="preserve">   正味財産　計</t>
    <phoneticPr fontId="1"/>
  </si>
  <si>
    <t>　預　り　金</t>
    <rPh sb="1" eb="2">
      <t>アズカ</t>
    </rPh>
    <rPh sb="5" eb="6">
      <t>キン</t>
    </rPh>
    <phoneticPr fontId="1"/>
  </si>
  <si>
    <t xml:space="preserve">  未払消費税等</t>
    <rPh sb="4" eb="7">
      <t>ショウヒゼイ</t>
    </rPh>
    <phoneticPr fontId="1"/>
  </si>
  <si>
    <t>2020年度(第21期)　財産目録</t>
    <rPh sb="4" eb="6">
      <t>ネンド</t>
    </rPh>
    <rPh sb="7" eb="8">
      <t>ダイ</t>
    </rPh>
    <rPh sb="10" eb="11">
      <t>キ</t>
    </rPh>
    <phoneticPr fontId="1"/>
  </si>
  <si>
    <t xml:space="preserve">    預　り　金</t>
    <rPh sb="4" eb="5">
      <t>アズカ</t>
    </rPh>
    <rPh sb="8" eb="9">
      <t>キン</t>
    </rPh>
    <phoneticPr fontId="1"/>
  </si>
  <si>
    <t xml:space="preserve">    未払消費税等</t>
    <rPh sb="6" eb="9">
      <t>ショウヒゼイ</t>
    </rPh>
    <phoneticPr fontId="1"/>
  </si>
  <si>
    <t>2020年度(第21期)　活動計算書</t>
    <rPh sb="4" eb="6">
      <t>ネンド</t>
    </rPh>
    <rPh sb="7" eb="8">
      <t>ダイ</t>
    </rPh>
    <rPh sb="10" eb="11">
      <t>キ</t>
    </rPh>
    <phoneticPr fontId="1"/>
  </si>
  <si>
    <t>令和2年 9月 1日から令和3年 8月31日まで</t>
    <rPh sb="0" eb="2">
      <t>レイワ</t>
    </rPh>
    <phoneticPr fontId="1"/>
  </si>
  <si>
    <t xml:space="preserve">        消耗品費(公演)</t>
    <rPh sb="8" eb="11">
      <t>ショウモウヒン</t>
    </rPh>
    <rPh sb="11" eb="12">
      <t>ヒ</t>
    </rPh>
    <rPh sb="13" eb="15">
      <t>コウエン</t>
    </rPh>
    <phoneticPr fontId="1"/>
  </si>
  <si>
    <t xml:space="preserve">        脚　本　料(公演)</t>
    <rPh sb="8" eb="9">
      <t>アシ</t>
    </rPh>
    <rPh sb="10" eb="11">
      <t>ホン</t>
    </rPh>
    <rPh sb="12" eb="13">
      <t>リョウ</t>
    </rPh>
    <rPh sb="14" eb="16">
      <t>コウエン</t>
    </rPh>
    <phoneticPr fontId="1"/>
  </si>
  <si>
    <t>　　　業務委託費(教室)</t>
    <rPh sb="3" eb="5">
      <t>ギョウム</t>
    </rPh>
    <rPh sb="5" eb="7">
      <t>イタク</t>
    </rPh>
    <rPh sb="7" eb="8">
      <t>ヒ</t>
    </rPh>
    <rPh sb="9" eb="11">
      <t>キョウシツ</t>
    </rPh>
    <phoneticPr fontId="1"/>
  </si>
  <si>
    <t>　　　諸　会　費</t>
    <rPh sb="3" eb="4">
      <t>ショ</t>
    </rPh>
    <rPh sb="5" eb="6">
      <t>カイ</t>
    </rPh>
    <rPh sb="7" eb="8">
      <t>ヒ</t>
    </rPh>
    <phoneticPr fontId="1"/>
  </si>
  <si>
    <t>　　　租税　公課</t>
    <rPh sb="3" eb="5">
      <t>ソゼイ</t>
    </rPh>
    <rPh sb="6" eb="8">
      <t>コウカ</t>
    </rPh>
    <phoneticPr fontId="1"/>
  </si>
  <si>
    <t>事業費の人件費計　200,500円×6割=120,300円と教室事業計　3,087,428円を足したもの</t>
    <rPh sb="0" eb="3">
      <t>ジギョウヒ</t>
    </rPh>
    <rPh sb="4" eb="7">
      <t>ジンケンヒ</t>
    </rPh>
    <rPh sb="7" eb="8">
      <t>ケイ</t>
    </rPh>
    <rPh sb="16" eb="17">
      <t>エン</t>
    </rPh>
    <rPh sb="19" eb="20">
      <t>ワリ</t>
    </rPh>
    <rPh sb="28" eb="29">
      <t>エン</t>
    </rPh>
    <rPh sb="30" eb="32">
      <t>キョウシツ</t>
    </rPh>
    <rPh sb="32" eb="34">
      <t>ジギョウ</t>
    </rPh>
    <rPh sb="34" eb="35">
      <t>ケイ</t>
    </rPh>
    <rPh sb="45" eb="46">
      <t>エン</t>
    </rPh>
    <rPh sb="47" eb="48">
      <t>タ</t>
    </rPh>
    <phoneticPr fontId="1"/>
  </si>
  <si>
    <t xml:space="preserve">        制　作　費(公演)</t>
    <rPh sb="8" eb="9">
      <t>セイ</t>
    </rPh>
    <rPh sb="10" eb="11">
      <t>サク</t>
    </rPh>
    <rPh sb="12" eb="13">
      <t>ヒ</t>
    </rPh>
    <rPh sb="14" eb="16">
      <t>コウエン</t>
    </rPh>
    <phoneticPr fontId="1"/>
  </si>
  <si>
    <t>事業費の人件費計　200,500円×4割=80,200円と公演事業計　2,283,659円を足したもの</t>
    <rPh sb="0" eb="3">
      <t>ジギョウヒ</t>
    </rPh>
    <rPh sb="4" eb="7">
      <t>ジンケンヒ</t>
    </rPh>
    <rPh sb="7" eb="8">
      <t>ケイ</t>
    </rPh>
    <rPh sb="16" eb="17">
      <t>エン</t>
    </rPh>
    <rPh sb="19" eb="20">
      <t>ワリ</t>
    </rPh>
    <rPh sb="27" eb="28">
      <t>エン</t>
    </rPh>
    <rPh sb="29" eb="31">
      <t>コウエン</t>
    </rPh>
    <rPh sb="31" eb="33">
      <t>ジギョウ</t>
    </rPh>
    <rPh sb="33" eb="34">
      <t>ケイ</t>
    </rPh>
    <rPh sb="44" eb="45">
      <t>エン</t>
    </rPh>
    <rPh sb="46" eb="47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</si>
</sst>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\ ;&quot;△ &quot;#,##0\ "/>
    <numFmt numFmtId="178" formatCode="#,##0;&quot;▲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shrinkToFit="1"/>
    </xf>
    <xf numFmtId="49" fontId="5" fillId="0" borderId="6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 shrinkToFit="1"/>
    </xf>
    <xf numFmtId="177" fontId="5" fillId="0" borderId="9" xfId="0" applyNumberFormat="1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center" vertical="center" shrinkToFit="1"/>
    </xf>
    <xf numFmtId="177" fontId="8" fillId="2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0" fillId="0" borderId="0" xfId="0" applyFont="1"/>
    <xf numFmtId="178" fontId="0" fillId="0" borderId="0" xfId="0" applyNumberFormat="1" applyFont="1" applyAlignment="1">
      <alignment horizontal="left"/>
    </xf>
    <xf numFmtId="177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9" fontId="8" fillId="2" borderId="4" xfId="0" applyNumberFormat="1" applyFont="1" applyFill="1" applyBorder="1" applyAlignment="1">
      <alignment horizontal="center" vertical="center" shrinkToFit="1"/>
    </xf>
    <xf numFmtId="177" fontId="8" fillId="2" borderId="5" xfId="0" applyNumberFormat="1" applyFont="1" applyFill="1" applyBorder="1" applyAlignment="1">
      <alignment vertical="center"/>
    </xf>
    <xf numFmtId="49" fontId="8" fillId="2" borderId="23" xfId="0" applyNumberFormat="1" applyFont="1" applyFill="1" applyBorder="1" applyAlignment="1">
      <alignment horizontal="center" vertical="center" shrinkToFit="1"/>
    </xf>
    <xf numFmtId="177" fontId="8" fillId="2" borderId="24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shrinkToFit="1"/>
    </xf>
    <xf numFmtId="49" fontId="0" fillId="0" borderId="6" xfId="0" applyNumberFormat="1" applyBorder="1" applyAlignment="1">
      <alignment horizontal="right" vertical="center" shrinkToFit="1"/>
    </xf>
    <xf numFmtId="49" fontId="5" fillId="0" borderId="6" xfId="0" applyNumberFormat="1" applyFon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0" fillId="0" borderId="0" xfId="0" applyNumberFormat="1" applyBorder="1" applyAlignment="1">
      <alignment horizontal="right" vertical="center" shrinkToFit="1"/>
    </xf>
    <xf numFmtId="49" fontId="11" fillId="0" borderId="0" xfId="0" applyNumberFormat="1" applyFont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11</xdr:col>
      <xdr:colOff>9525</xdr:colOff>
      <xdr:row>52</xdr:row>
      <xdr:rowOff>161925</xdr:rowOff>
    </xdr:to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190500" y="76200"/>
          <a:ext cx="6381750" cy="9286875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J45"/>
  <sheetViews>
    <sheetView topLeftCell="A25" zoomScaleNormal="100" workbookViewId="0">
      <selection activeCell="N14" sqref="N14"/>
    </sheetView>
  </sheetViews>
  <sheetFormatPr defaultRowHeight="13.5"/>
  <cols>
    <col min="1" max="1" width="2.875" style="1" customWidth="1"/>
    <col min="2" max="9" width="9.25" style="1" customWidth="1"/>
    <col min="10" max="10" width="6.375" style="1" customWidth="1"/>
    <col min="11" max="11" width="2.875" style="1" customWidth="1"/>
    <col min="12" max="16384" width="9" style="1"/>
  </cols>
  <sheetData>
    <row r="13" spans="2:10" ht="32.25">
      <c r="B13" s="58" t="s">
        <v>138</v>
      </c>
      <c r="C13" s="58"/>
      <c r="D13" s="58"/>
      <c r="E13" s="58"/>
      <c r="F13" s="58"/>
      <c r="G13" s="58"/>
      <c r="H13" s="58"/>
      <c r="I13" s="58"/>
      <c r="J13" s="58"/>
    </row>
    <row r="19" spans="2:10" ht="17.25" customHeight="1">
      <c r="B19" s="59" t="s">
        <v>144</v>
      </c>
      <c r="C19" s="59"/>
      <c r="D19" s="59"/>
      <c r="E19" s="59"/>
      <c r="F19" s="59"/>
      <c r="G19" s="59"/>
      <c r="H19" s="59"/>
      <c r="I19" s="59"/>
      <c r="J19" s="59"/>
    </row>
    <row r="23" spans="2:10">
      <c r="B23" s="57" t="s">
        <v>145</v>
      </c>
      <c r="C23" s="57"/>
      <c r="D23" s="57"/>
      <c r="E23" s="57"/>
      <c r="F23" s="57"/>
      <c r="G23" s="57"/>
      <c r="H23" s="57"/>
      <c r="I23" s="57"/>
      <c r="J23" s="57"/>
    </row>
    <row r="25" spans="2:10">
      <c r="B25" s="57" t="s">
        <v>146</v>
      </c>
      <c r="C25" s="57"/>
      <c r="D25" s="57"/>
      <c r="E25" s="57"/>
      <c r="F25" s="57"/>
      <c r="G25" s="57"/>
      <c r="H25" s="57"/>
      <c r="I25" s="57"/>
      <c r="J25" s="57"/>
    </row>
    <row r="40" spans="2:10">
      <c r="B40" s="60" t="s">
        <v>3</v>
      </c>
      <c r="C40" s="60"/>
      <c r="D40" s="60"/>
      <c r="E40" s="60"/>
      <c r="F40" s="60"/>
      <c r="G40" s="60"/>
      <c r="H40" s="60"/>
      <c r="I40" s="60"/>
      <c r="J40" s="60"/>
    </row>
    <row r="44" spans="2:10">
      <c r="B44" s="57" t="s">
        <v>4</v>
      </c>
      <c r="C44" s="57"/>
      <c r="D44" s="57"/>
      <c r="E44" s="57"/>
      <c r="F44" s="57"/>
      <c r="G44" s="57"/>
      <c r="H44" s="57"/>
      <c r="I44" s="57"/>
      <c r="J44" s="57"/>
    </row>
    <row r="45" spans="2:10">
      <c r="B45" s="57" t="s">
        <v>5</v>
      </c>
      <c r="C45" s="57"/>
      <c r="D45" s="57"/>
      <c r="E45" s="57"/>
      <c r="F45" s="57"/>
      <c r="G45" s="57"/>
      <c r="H45" s="57"/>
      <c r="I45" s="57"/>
      <c r="J45" s="57"/>
    </row>
  </sheetData>
  <mergeCells count="7">
    <mergeCell ref="B45:J45"/>
    <mergeCell ref="B13:J13"/>
    <mergeCell ref="B19:J19"/>
    <mergeCell ref="B23:J23"/>
    <mergeCell ref="B25:J25"/>
    <mergeCell ref="B40:J40"/>
    <mergeCell ref="B44:J44"/>
  </mergeCells>
  <phoneticPr fontId="1"/>
  <pageMargins left="0.78740157480314965" right="0.78740157480314965" top="0.98425196850393704" bottom="0.98425196850393704" header="0.51181102362204722" footer="0.51181102362204722"/>
  <pageSetup paperSize="9" scale="91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6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 activeCell="B2" sqref="B2"/>
    </sheetView>
  </sheetViews>
  <sheetFormatPr defaultRowHeight="13.5"/>
  <cols>
    <col min="1" max="1" width="2.875" style="1" customWidth="1"/>
    <col min="2" max="2" width="30.625" style="7" customWidth="1"/>
    <col min="3" max="3" width="17.5" style="8" customWidth="1"/>
    <col min="4" max="4" width="30.625" style="7" customWidth="1"/>
    <col min="5" max="5" width="17.5" style="8" customWidth="1"/>
    <col min="6" max="16384" width="9" style="1"/>
  </cols>
  <sheetData>
    <row r="1" spans="2:5" ht="18.75">
      <c r="B1" s="61" t="s">
        <v>147</v>
      </c>
      <c r="C1" s="62"/>
      <c r="D1" s="62"/>
      <c r="E1" s="62"/>
    </row>
    <row r="2" spans="2:5" ht="18.75">
      <c r="B2" s="9"/>
      <c r="C2" s="10"/>
      <c r="D2" s="10"/>
      <c r="E2" s="10"/>
    </row>
    <row r="3" spans="2:5">
      <c r="B3" s="65" t="s">
        <v>148</v>
      </c>
      <c r="C3" s="65"/>
      <c r="D3" s="65"/>
      <c r="E3" s="65"/>
    </row>
    <row r="4" spans="2:5" ht="14.25" customHeight="1">
      <c r="B4" s="1"/>
      <c r="C4" s="25"/>
      <c r="D4" s="25"/>
      <c r="E4" s="27" t="s">
        <v>3</v>
      </c>
    </row>
    <row r="5" spans="2:5" ht="14.25" thickBot="1">
      <c r="B5" s="12"/>
      <c r="C5" s="12"/>
      <c r="D5" s="12"/>
      <c r="E5" s="11" t="s">
        <v>98</v>
      </c>
    </row>
    <row r="6" spans="2:5">
      <c r="B6" s="63" t="s">
        <v>0</v>
      </c>
      <c r="C6" s="64"/>
      <c r="D6" s="63" t="s">
        <v>141</v>
      </c>
      <c r="E6" s="64"/>
    </row>
    <row r="7" spans="2:5" ht="14.25" thickBot="1">
      <c r="B7" s="2" t="s">
        <v>1</v>
      </c>
      <c r="C7" s="3" t="s">
        <v>2</v>
      </c>
      <c r="D7" s="2" t="s">
        <v>1</v>
      </c>
      <c r="E7" s="3" t="s">
        <v>2</v>
      </c>
    </row>
    <row r="8" spans="2:5" ht="14.25" thickTop="1">
      <c r="B8" s="13" t="s">
        <v>6</v>
      </c>
      <c r="C8" s="4"/>
      <c r="D8" s="13" t="s">
        <v>21</v>
      </c>
      <c r="E8" s="4"/>
    </row>
    <row r="9" spans="2:5">
      <c r="B9" s="13" t="s">
        <v>7</v>
      </c>
      <c r="C9" s="4"/>
      <c r="D9" s="13" t="s">
        <v>22</v>
      </c>
      <c r="E9" s="14">
        <v>1355102</v>
      </c>
    </row>
    <row r="10" spans="2:5">
      <c r="B10" s="13" t="s">
        <v>8</v>
      </c>
      <c r="C10" s="14">
        <v>27752</v>
      </c>
      <c r="D10" s="13" t="s">
        <v>23</v>
      </c>
      <c r="E10" s="14">
        <v>168800</v>
      </c>
    </row>
    <row r="11" spans="2:5">
      <c r="B11" s="13" t="s">
        <v>139</v>
      </c>
      <c r="C11" s="14">
        <v>3372858</v>
      </c>
      <c r="D11" s="13" t="s">
        <v>151</v>
      </c>
      <c r="E11" s="14">
        <v>1559</v>
      </c>
    </row>
    <row r="12" spans="2:5">
      <c r="B12" s="13" t="s">
        <v>9</v>
      </c>
      <c r="C12" s="14">
        <f>SUM(C10:C11)</f>
        <v>3400610</v>
      </c>
      <c r="D12" s="13" t="s">
        <v>24</v>
      </c>
      <c r="E12" s="14">
        <v>70000</v>
      </c>
    </row>
    <row r="13" spans="2:5">
      <c r="B13" s="13" t="s">
        <v>10</v>
      </c>
      <c r="C13" s="4"/>
      <c r="D13" s="13" t="s">
        <v>152</v>
      </c>
      <c r="E13" s="14">
        <v>78500</v>
      </c>
    </row>
    <row r="14" spans="2:5">
      <c r="B14" s="13"/>
      <c r="C14" s="14"/>
      <c r="D14" s="13" t="s">
        <v>149</v>
      </c>
      <c r="E14" s="14">
        <f>SUM(E9:E13)</f>
        <v>1673961</v>
      </c>
    </row>
    <row r="15" spans="2:5">
      <c r="B15" s="13" t="s">
        <v>11</v>
      </c>
      <c r="C15" s="14">
        <f>SUM(C14)</f>
        <v>0</v>
      </c>
      <c r="D15" s="17" t="s">
        <v>25</v>
      </c>
      <c r="E15" s="18">
        <f>+E14</f>
        <v>1673961</v>
      </c>
    </row>
    <row r="16" spans="2:5">
      <c r="B16" s="13" t="s">
        <v>12</v>
      </c>
      <c r="C16" s="14">
        <f>+C12+C15</f>
        <v>3400610</v>
      </c>
      <c r="D16" s="53" t="s">
        <v>26</v>
      </c>
      <c r="E16" s="54"/>
    </row>
    <row r="17" spans="2:5">
      <c r="B17" s="13" t="s">
        <v>13</v>
      </c>
      <c r="C17" s="4"/>
      <c r="D17" s="13" t="s">
        <v>27</v>
      </c>
      <c r="E17" s="4"/>
    </row>
    <row r="18" spans="2:5">
      <c r="B18" s="13" t="s">
        <v>14</v>
      </c>
      <c r="C18" s="4"/>
      <c r="D18" s="13" t="s">
        <v>28</v>
      </c>
      <c r="E18" s="14">
        <v>3146063</v>
      </c>
    </row>
    <row r="19" spans="2:5">
      <c r="B19" s="13" t="s">
        <v>15</v>
      </c>
      <c r="C19" s="14">
        <v>664197</v>
      </c>
      <c r="D19" s="13" t="s">
        <v>29</v>
      </c>
      <c r="E19" s="14">
        <v>-747707</v>
      </c>
    </row>
    <row r="20" spans="2:5">
      <c r="B20" s="13" t="s">
        <v>16</v>
      </c>
      <c r="C20" s="14">
        <f>SUM(C19)</f>
        <v>664197</v>
      </c>
      <c r="D20" s="15" t="s">
        <v>150</v>
      </c>
      <c r="E20" s="16">
        <f>SUM(E18:E19)</f>
        <v>2398356</v>
      </c>
    </row>
    <row r="21" spans="2:5">
      <c r="B21" s="13" t="s">
        <v>17</v>
      </c>
      <c r="C21" s="4"/>
      <c r="D21" s="17" t="s">
        <v>30</v>
      </c>
      <c r="E21" s="18">
        <f>+E20</f>
        <v>2398356</v>
      </c>
    </row>
    <row r="22" spans="2:5">
      <c r="B22" s="13" t="s">
        <v>140</v>
      </c>
      <c r="C22" s="14">
        <v>7510</v>
      </c>
      <c r="D22" s="48"/>
      <c r="E22" s="4"/>
    </row>
    <row r="23" spans="2:5">
      <c r="B23" s="13" t="s">
        <v>18</v>
      </c>
      <c r="C23" s="14">
        <f>SUM(C22)</f>
        <v>7510</v>
      </c>
      <c r="D23" s="48"/>
      <c r="E23" s="4"/>
    </row>
    <row r="24" spans="2:5">
      <c r="B24" s="15" t="s">
        <v>19</v>
      </c>
      <c r="C24" s="16">
        <f>+C20+C23</f>
        <v>671707</v>
      </c>
      <c r="D24" s="13" t="s">
        <v>5</v>
      </c>
      <c r="E24" s="4"/>
    </row>
    <row r="25" spans="2:5" ht="14.25" thickBot="1">
      <c r="B25" s="49" t="s">
        <v>20</v>
      </c>
      <c r="C25" s="50">
        <f>+C16+C24</f>
        <v>4072317</v>
      </c>
      <c r="D25" s="51" t="s">
        <v>31</v>
      </c>
      <c r="E25" s="52">
        <f>+E15+E21</f>
        <v>4072317</v>
      </c>
    </row>
    <row r="26" spans="2:5" ht="1.5" customHeight="1" thickBot="1">
      <c r="B26" s="5"/>
      <c r="C26" s="6"/>
      <c r="D26" s="5"/>
      <c r="E26" s="6"/>
    </row>
  </sheetData>
  <mergeCells count="4">
    <mergeCell ref="B1:E1"/>
    <mergeCell ref="B6:C6"/>
    <mergeCell ref="D6:E6"/>
    <mergeCell ref="B3:E3"/>
  </mergeCells>
  <phoneticPr fontId="1"/>
  <pageMargins left="0.78740157480314965" right="0.51181102362204722" top="0.98425196850393704" bottom="0.98425196850393704" header="0.51181102362204722" footer="0.51181102362204722"/>
  <pageSetup paperSize="9" scale="91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7"/>
  <sheetViews>
    <sheetView workbookViewId="0">
      <pane xSplit="1" ySplit="6" topLeftCell="B10" activePane="bottomRight" state="frozen"/>
      <selection pane="topRight"/>
      <selection pane="bottomLeft"/>
      <selection pane="bottomRight" activeCell="C29" sqref="C29"/>
    </sheetView>
  </sheetViews>
  <sheetFormatPr defaultRowHeight="13.5"/>
  <cols>
    <col min="1" max="1" width="2.875" style="1" customWidth="1"/>
    <col min="2" max="2" width="45.625" style="7" customWidth="1"/>
    <col min="3" max="4" width="15.625" style="8" customWidth="1"/>
    <col min="5" max="5" width="15.625" style="7" customWidth="1"/>
    <col min="6" max="16384" width="9" style="1"/>
  </cols>
  <sheetData>
    <row r="1" spans="2:5" ht="18.75">
      <c r="B1" s="61" t="s">
        <v>153</v>
      </c>
      <c r="C1" s="61"/>
      <c r="D1" s="69"/>
      <c r="E1" s="69"/>
    </row>
    <row r="2" spans="2:5" ht="18.75">
      <c r="B2" s="9"/>
      <c r="C2" s="9"/>
      <c r="D2" s="19"/>
      <c r="E2" s="19"/>
    </row>
    <row r="3" spans="2:5">
      <c r="B3" s="74" t="s">
        <v>148</v>
      </c>
      <c r="C3" s="75"/>
      <c r="D3" s="19"/>
      <c r="E3" s="19"/>
    </row>
    <row r="4" spans="2:5" ht="18.75">
      <c r="B4" s="9"/>
      <c r="C4" s="9"/>
      <c r="D4" s="19"/>
      <c r="E4" s="27" t="s">
        <v>3</v>
      </c>
    </row>
    <row r="5" spans="2:5" ht="14.25" customHeight="1">
      <c r="B5" s="25"/>
      <c r="C5" s="25"/>
      <c r="D5" s="28"/>
      <c r="E5" s="27"/>
    </row>
    <row r="6" spans="2:5" ht="14.25" thickBot="1">
      <c r="B6" s="72"/>
      <c r="C6" s="73"/>
      <c r="D6" s="70" t="s">
        <v>98</v>
      </c>
      <c r="E6" s="71"/>
    </row>
    <row r="7" spans="2:5">
      <c r="B7" s="66" t="s">
        <v>32</v>
      </c>
      <c r="C7" s="67"/>
      <c r="D7" s="67"/>
      <c r="E7" s="67"/>
    </row>
    <row r="8" spans="2:5">
      <c r="B8" s="20" t="s">
        <v>33</v>
      </c>
    </row>
    <row r="9" spans="2:5">
      <c r="B9" s="20" t="s">
        <v>34</v>
      </c>
    </row>
    <row r="10" spans="2:5">
      <c r="B10" s="20" t="s">
        <v>35</v>
      </c>
      <c r="C10" s="21">
        <v>27752</v>
      </c>
    </row>
    <row r="11" spans="2:5">
      <c r="B11" s="20" t="s">
        <v>36</v>
      </c>
      <c r="C11" s="22">
        <v>3372858</v>
      </c>
    </row>
    <row r="12" spans="2:5">
      <c r="B12" s="20" t="s">
        <v>37</v>
      </c>
      <c r="C12" s="21">
        <f>SUM(C10:C11)</f>
        <v>3400610</v>
      </c>
    </row>
    <row r="13" spans="2:5">
      <c r="B13" s="20" t="s">
        <v>38</v>
      </c>
    </row>
    <row r="14" spans="2:5">
      <c r="B14" s="20"/>
      <c r="C14" s="21"/>
    </row>
    <row r="15" spans="2:5">
      <c r="B15" s="20" t="s">
        <v>39</v>
      </c>
      <c r="C15" s="23">
        <f>SUM(C14)</f>
        <v>0</v>
      </c>
    </row>
    <row r="16" spans="2:5">
      <c r="B16" s="20" t="s">
        <v>40</v>
      </c>
      <c r="D16" s="21">
        <f>+C12+C15</f>
        <v>3400610</v>
      </c>
    </row>
    <row r="17" spans="2:5">
      <c r="B17" s="20" t="s">
        <v>41</v>
      </c>
    </row>
    <row r="18" spans="2:5">
      <c r="B18" s="20" t="s">
        <v>42</v>
      </c>
    </row>
    <row r="19" spans="2:5">
      <c r="B19" s="20" t="s">
        <v>43</v>
      </c>
      <c r="C19" s="22">
        <v>664197</v>
      </c>
    </row>
    <row r="20" spans="2:5">
      <c r="B20" s="20" t="s">
        <v>44</v>
      </c>
      <c r="C20" s="21">
        <f>SUM(C19)</f>
        <v>664197</v>
      </c>
    </row>
    <row r="21" spans="2:5">
      <c r="B21" s="20" t="s">
        <v>45</v>
      </c>
    </row>
    <row r="22" spans="2:5">
      <c r="B22" s="20" t="s">
        <v>142</v>
      </c>
      <c r="C22" s="21">
        <v>7510</v>
      </c>
    </row>
    <row r="23" spans="2:5">
      <c r="B23" s="20" t="s">
        <v>46</v>
      </c>
      <c r="C23" s="23">
        <f>SUM(C22)</f>
        <v>7510</v>
      </c>
    </row>
    <row r="24" spans="2:5">
      <c r="B24" s="20" t="s">
        <v>47</v>
      </c>
      <c r="D24" s="22">
        <f>+C20+C23</f>
        <v>671707</v>
      </c>
    </row>
    <row r="25" spans="2:5">
      <c r="B25" s="20" t="s">
        <v>48</v>
      </c>
      <c r="E25" s="21">
        <f>+D16+D24</f>
        <v>4072317</v>
      </c>
    </row>
    <row r="26" spans="2:5">
      <c r="B26" s="68" t="s">
        <v>49</v>
      </c>
      <c r="C26" s="69"/>
      <c r="D26" s="69"/>
      <c r="E26" s="69"/>
    </row>
    <row r="27" spans="2:5">
      <c r="B27" s="20" t="s">
        <v>50</v>
      </c>
    </row>
    <row r="28" spans="2:5">
      <c r="B28" s="20" t="s">
        <v>51</v>
      </c>
      <c r="C28" s="21">
        <v>1355102</v>
      </c>
    </row>
    <row r="29" spans="2:5">
      <c r="B29" s="20" t="s">
        <v>52</v>
      </c>
      <c r="C29" s="21">
        <v>168800</v>
      </c>
    </row>
    <row r="30" spans="2:5">
      <c r="B30" s="20" t="s">
        <v>154</v>
      </c>
      <c r="C30" s="21">
        <v>1559</v>
      </c>
    </row>
    <row r="31" spans="2:5">
      <c r="B31" s="20" t="s">
        <v>53</v>
      </c>
      <c r="C31" s="55">
        <v>70000</v>
      </c>
    </row>
    <row r="32" spans="2:5">
      <c r="B32" s="20" t="s">
        <v>155</v>
      </c>
      <c r="C32" s="22">
        <v>78500</v>
      </c>
    </row>
    <row r="33" spans="2:5">
      <c r="B33" s="20" t="s">
        <v>54</v>
      </c>
      <c r="D33" s="22">
        <f>SUM(C28:C32)</f>
        <v>1673961</v>
      </c>
    </row>
    <row r="34" spans="2:5">
      <c r="B34" s="20" t="s">
        <v>55</v>
      </c>
      <c r="E34" s="22">
        <f>+D33</f>
        <v>1673961</v>
      </c>
    </row>
    <row r="35" spans="2:5">
      <c r="B35" s="20" t="s">
        <v>5</v>
      </c>
    </row>
    <row r="36" spans="2:5" ht="14.25" thickBot="1">
      <c r="B36" s="20" t="s">
        <v>56</v>
      </c>
      <c r="E36" s="24">
        <f>+E25-E34</f>
        <v>2398356</v>
      </c>
    </row>
    <row r="37" spans="2:5" ht="14.25" thickTop="1"/>
  </sheetData>
  <mergeCells count="6">
    <mergeCell ref="B7:E7"/>
    <mergeCell ref="B26:E26"/>
    <mergeCell ref="B1:E1"/>
    <mergeCell ref="D6:E6"/>
    <mergeCell ref="B6:C6"/>
    <mergeCell ref="B3:C3"/>
  </mergeCells>
  <phoneticPr fontId="1"/>
  <pageMargins left="0.78740157480314965" right="0.51181102362204722" top="0.98425196850393704" bottom="0.98425196850393704" header="0.51181102362204722" footer="0.51181102362204722"/>
  <pageSetup paperSize="9" scale="95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7"/>
  <sheetViews>
    <sheetView workbookViewId="0">
      <pane xSplit="1" ySplit="5" topLeftCell="B6" activePane="bottomRight" state="frozen"/>
      <selection pane="topRight"/>
      <selection pane="bottomLeft"/>
      <selection pane="bottomRight" activeCell="C64" sqref="C64"/>
    </sheetView>
  </sheetViews>
  <sheetFormatPr defaultRowHeight="13.5"/>
  <cols>
    <col min="1" max="1" width="2.875" style="1" customWidth="1"/>
    <col min="2" max="2" width="53.625" style="7" customWidth="1"/>
    <col min="3" max="4" width="20" style="8" customWidth="1"/>
    <col min="5" max="16384" width="9" style="1"/>
  </cols>
  <sheetData>
    <row r="1" spans="2:4" ht="18.75">
      <c r="B1" s="61" t="s">
        <v>156</v>
      </c>
      <c r="C1" s="61"/>
      <c r="D1" s="69"/>
    </row>
    <row r="2" spans="2:4" ht="18.75">
      <c r="B2" s="9"/>
      <c r="C2" s="9"/>
      <c r="D2" s="19"/>
    </row>
    <row r="3" spans="2:4" ht="18.75" customHeight="1">
      <c r="B3" s="76" t="s">
        <v>157</v>
      </c>
      <c r="C3" s="76"/>
      <c r="D3" s="76"/>
    </row>
    <row r="4" spans="2:4" ht="14.25" customHeight="1">
      <c r="B4" s="1"/>
      <c r="C4" s="25"/>
      <c r="D4" s="27" t="s">
        <v>3</v>
      </c>
    </row>
    <row r="5" spans="2:4">
      <c r="B5" s="26"/>
      <c r="C5" s="26"/>
      <c r="D5" s="29" t="s">
        <v>98</v>
      </c>
    </row>
    <row r="6" spans="2:4">
      <c r="B6" s="33" t="s">
        <v>136</v>
      </c>
      <c r="C6" s="77" t="s">
        <v>137</v>
      </c>
      <c r="D6" s="77"/>
    </row>
    <row r="7" spans="2:4">
      <c r="B7" s="30" t="s">
        <v>57</v>
      </c>
      <c r="C7" s="34"/>
      <c r="D7" s="39"/>
    </row>
    <row r="8" spans="2:4">
      <c r="B8" s="31" t="s">
        <v>58</v>
      </c>
      <c r="C8" s="35"/>
      <c r="D8" s="40"/>
    </row>
    <row r="9" spans="2:4">
      <c r="B9" s="31" t="s">
        <v>59</v>
      </c>
      <c r="C9" s="36">
        <v>87600</v>
      </c>
      <c r="D9" s="40"/>
    </row>
    <row r="10" spans="2:4">
      <c r="B10" s="31" t="s">
        <v>60</v>
      </c>
      <c r="C10" s="35"/>
      <c r="D10" s="40"/>
    </row>
    <row r="11" spans="2:4">
      <c r="B11" s="31" t="s">
        <v>61</v>
      </c>
      <c r="C11" s="36">
        <v>104300</v>
      </c>
      <c r="D11" s="40"/>
    </row>
    <row r="12" spans="2:4">
      <c r="B12" s="31" t="s">
        <v>62</v>
      </c>
      <c r="C12" s="35"/>
      <c r="D12" s="40"/>
    </row>
    <row r="13" spans="2:4">
      <c r="B13" s="31" t="s">
        <v>63</v>
      </c>
      <c r="C13" s="36">
        <v>2645000</v>
      </c>
      <c r="D13" s="40"/>
    </row>
    <row r="14" spans="2:4">
      <c r="B14" s="31" t="s">
        <v>64</v>
      </c>
      <c r="C14" s="35"/>
      <c r="D14" s="40"/>
    </row>
    <row r="15" spans="2:4">
      <c r="B15" s="31" t="s">
        <v>65</v>
      </c>
      <c r="C15" s="36">
        <v>1529900</v>
      </c>
      <c r="D15" s="40"/>
    </row>
    <row r="16" spans="2:4">
      <c r="B16" s="31" t="s">
        <v>66</v>
      </c>
      <c r="C16" s="36">
        <v>178000</v>
      </c>
      <c r="D16" s="40"/>
    </row>
    <row r="17" spans="2:4">
      <c r="B17" s="31" t="s">
        <v>67</v>
      </c>
      <c r="C17" s="35"/>
      <c r="D17" s="40"/>
    </row>
    <row r="18" spans="2:4">
      <c r="B18" s="31" t="s">
        <v>68</v>
      </c>
      <c r="C18" s="36">
        <v>33</v>
      </c>
      <c r="D18" s="40"/>
    </row>
    <row r="19" spans="2:4">
      <c r="B19" s="31" t="s">
        <v>69</v>
      </c>
      <c r="C19" s="37">
        <v>399006</v>
      </c>
      <c r="D19" s="40"/>
    </row>
    <row r="20" spans="2:4">
      <c r="B20" s="31" t="s">
        <v>70</v>
      </c>
      <c r="C20" s="35"/>
      <c r="D20" s="42">
        <f>SUM(C9:C19)</f>
        <v>4943839</v>
      </c>
    </row>
    <row r="21" spans="2:4">
      <c r="B21" s="31" t="s">
        <v>71</v>
      </c>
      <c r="C21" s="35"/>
      <c r="D21" s="40"/>
    </row>
    <row r="22" spans="2:4">
      <c r="B22" s="31" t="s">
        <v>72</v>
      </c>
      <c r="C22" s="35"/>
      <c r="D22" s="40"/>
    </row>
    <row r="23" spans="2:4">
      <c r="B23" s="31" t="s">
        <v>73</v>
      </c>
      <c r="C23" s="35"/>
      <c r="D23" s="40"/>
    </row>
    <row r="24" spans="2:4">
      <c r="B24" s="31" t="s">
        <v>74</v>
      </c>
      <c r="C24" s="36">
        <v>200500</v>
      </c>
      <c r="D24" s="40"/>
    </row>
    <row r="25" spans="2:4">
      <c r="B25" s="31" t="s">
        <v>75</v>
      </c>
      <c r="C25" s="36">
        <f>SUM(C24:C24)</f>
        <v>200500</v>
      </c>
      <c r="D25" s="40"/>
    </row>
    <row r="26" spans="2:4">
      <c r="B26" s="31" t="s">
        <v>76</v>
      </c>
      <c r="C26" s="35"/>
      <c r="D26" s="40"/>
    </row>
    <row r="27" spans="2:4">
      <c r="B27" s="31" t="s">
        <v>115</v>
      </c>
      <c r="C27" s="35"/>
      <c r="D27" s="40"/>
    </row>
    <row r="28" spans="2:4">
      <c r="B28" s="31" t="s">
        <v>99</v>
      </c>
      <c r="C28" s="36">
        <v>129650</v>
      </c>
      <c r="D28" s="40"/>
    </row>
    <row r="29" spans="2:4">
      <c r="B29" s="31" t="s">
        <v>100</v>
      </c>
      <c r="C29" s="36">
        <v>330</v>
      </c>
      <c r="D29" s="40"/>
    </row>
    <row r="30" spans="2:4">
      <c r="B30" s="31" t="s">
        <v>101</v>
      </c>
      <c r="C30" s="36">
        <v>53400</v>
      </c>
      <c r="D30" s="40"/>
    </row>
    <row r="31" spans="2:4">
      <c r="B31" s="31" t="s">
        <v>102</v>
      </c>
      <c r="C31" s="36">
        <v>2580</v>
      </c>
      <c r="D31" s="40"/>
    </row>
    <row r="32" spans="2:4">
      <c r="B32" s="31" t="s">
        <v>103</v>
      </c>
      <c r="C32" s="36">
        <v>30000</v>
      </c>
      <c r="D32" s="40"/>
    </row>
    <row r="33" spans="2:4">
      <c r="B33" s="31" t="s">
        <v>104</v>
      </c>
      <c r="C33" s="36">
        <v>0</v>
      </c>
      <c r="D33" s="40"/>
    </row>
    <row r="34" spans="2:4">
      <c r="B34" s="31" t="s">
        <v>105</v>
      </c>
      <c r="C34" s="36">
        <v>22000</v>
      </c>
      <c r="D34" s="40"/>
    </row>
    <row r="35" spans="2:4">
      <c r="B35" s="31" t="s">
        <v>106</v>
      </c>
      <c r="C35" s="36">
        <v>0</v>
      </c>
      <c r="D35" s="40"/>
    </row>
    <row r="36" spans="2:4">
      <c r="B36" s="31" t="s">
        <v>107</v>
      </c>
      <c r="C36" s="36">
        <v>50000</v>
      </c>
      <c r="D36" s="40"/>
    </row>
    <row r="37" spans="2:4">
      <c r="B37" s="31" t="s">
        <v>108</v>
      </c>
      <c r="C37" s="36">
        <v>25280</v>
      </c>
      <c r="D37" s="40"/>
    </row>
    <row r="38" spans="2:4">
      <c r="B38" s="31" t="s">
        <v>109</v>
      </c>
      <c r="C38" s="36">
        <v>0</v>
      </c>
      <c r="D38" s="40"/>
    </row>
    <row r="39" spans="2:4">
      <c r="B39" s="31" t="s">
        <v>158</v>
      </c>
      <c r="C39" s="36">
        <v>2935</v>
      </c>
      <c r="D39" s="40"/>
    </row>
    <row r="40" spans="2:4">
      <c r="B40" s="31" t="s">
        <v>110</v>
      </c>
      <c r="C40" s="36">
        <v>0</v>
      </c>
      <c r="D40" s="40"/>
    </row>
    <row r="41" spans="2:4">
      <c r="B41" s="31" t="s">
        <v>111</v>
      </c>
      <c r="C41" s="36">
        <v>4550</v>
      </c>
      <c r="D41" s="40"/>
    </row>
    <row r="42" spans="2:4">
      <c r="B42" s="31" t="s">
        <v>112</v>
      </c>
      <c r="C42" s="36">
        <v>406644</v>
      </c>
      <c r="D42" s="40"/>
    </row>
    <row r="43" spans="2:4">
      <c r="B43" s="31" t="s">
        <v>113</v>
      </c>
      <c r="C43" s="41">
        <v>1290</v>
      </c>
      <c r="D43" s="56"/>
    </row>
    <row r="44" spans="2:4">
      <c r="B44" s="31" t="s">
        <v>114</v>
      </c>
      <c r="C44" s="41">
        <v>105000</v>
      </c>
      <c r="D44" s="56"/>
    </row>
    <row r="45" spans="2:4">
      <c r="B45" s="31" t="s">
        <v>159</v>
      </c>
      <c r="C45" s="41">
        <v>60000</v>
      </c>
      <c r="D45" s="56"/>
    </row>
    <row r="46" spans="2:4">
      <c r="B46" s="31" t="s">
        <v>164</v>
      </c>
      <c r="C46" s="42">
        <v>1390000</v>
      </c>
      <c r="D46" s="56"/>
    </row>
    <row r="47" spans="2:4">
      <c r="B47" s="31" t="s">
        <v>116</v>
      </c>
      <c r="C47" s="36">
        <f>SUM(C28:C46)</f>
        <v>2283659</v>
      </c>
      <c r="D47" s="40"/>
    </row>
    <row r="48" spans="2:4">
      <c r="B48" s="31" t="s">
        <v>117</v>
      </c>
      <c r="C48" s="36"/>
      <c r="D48" s="40"/>
    </row>
    <row r="49" spans="2:4">
      <c r="B49" s="31" t="s">
        <v>160</v>
      </c>
      <c r="C49" s="36">
        <v>2000000</v>
      </c>
      <c r="D49" s="40"/>
    </row>
    <row r="50" spans="2:4">
      <c r="B50" s="31" t="s">
        <v>118</v>
      </c>
      <c r="C50" s="36">
        <v>0</v>
      </c>
      <c r="D50" s="40"/>
    </row>
    <row r="51" spans="2:4">
      <c r="B51" s="31" t="s">
        <v>119</v>
      </c>
      <c r="C51" s="36">
        <v>432334</v>
      </c>
      <c r="D51" s="40"/>
    </row>
    <row r="52" spans="2:4">
      <c r="B52" s="31" t="s">
        <v>120</v>
      </c>
      <c r="C52" s="36">
        <v>9200</v>
      </c>
      <c r="D52" s="40"/>
    </row>
    <row r="53" spans="2:4">
      <c r="B53" s="31" t="s">
        <v>121</v>
      </c>
      <c r="C53" s="36">
        <v>104600</v>
      </c>
      <c r="D53" s="40"/>
    </row>
    <row r="54" spans="2:4">
      <c r="B54" s="31" t="s">
        <v>122</v>
      </c>
      <c r="C54" s="36">
        <v>331600</v>
      </c>
      <c r="D54" s="40"/>
    </row>
    <row r="55" spans="2:4">
      <c r="B55" s="31" t="s">
        <v>123</v>
      </c>
      <c r="C55" s="36">
        <v>119990</v>
      </c>
      <c r="D55" s="40"/>
    </row>
    <row r="56" spans="2:4">
      <c r="B56" s="31" t="s">
        <v>124</v>
      </c>
      <c r="C56" s="36">
        <v>83500</v>
      </c>
      <c r="D56" s="40"/>
    </row>
    <row r="57" spans="2:4">
      <c r="B57" s="31" t="s">
        <v>125</v>
      </c>
      <c r="C57" s="36">
        <v>6204</v>
      </c>
      <c r="D57" s="40"/>
    </row>
    <row r="58" spans="2:4">
      <c r="B58" s="31" t="s">
        <v>135</v>
      </c>
      <c r="C58" s="44">
        <f>SUM(C49:C57)</f>
        <v>3087428</v>
      </c>
      <c r="D58" s="40"/>
    </row>
    <row r="59" spans="2:4">
      <c r="B59" s="31" t="s">
        <v>78</v>
      </c>
      <c r="C59" s="35"/>
      <c r="D59" s="42">
        <f>+C25+C47+C58</f>
        <v>5571587</v>
      </c>
    </row>
    <row r="60" spans="2:4">
      <c r="B60" s="31" t="s">
        <v>79</v>
      </c>
      <c r="C60" s="35"/>
      <c r="D60" s="40"/>
    </row>
    <row r="61" spans="2:4">
      <c r="B61" s="31" t="s">
        <v>73</v>
      </c>
      <c r="C61" s="35"/>
      <c r="D61" s="40"/>
    </row>
    <row r="62" spans="2:4">
      <c r="B62" s="31"/>
      <c r="C62" s="37"/>
      <c r="D62" s="40"/>
    </row>
    <row r="63" spans="2:4">
      <c r="B63" s="31" t="s">
        <v>75</v>
      </c>
      <c r="C63" s="36">
        <f>SUM(C62:C62)</f>
        <v>0</v>
      </c>
      <c r="D63" s="40"/>
    </row>
    <row r="64" spans="2:4">
      <c r="B64" s="31" t="s">
        <v>76</v>
      </c>
      <c r="C64" s="35"/>
      <c r="D64" s="40"/>
    </row>
    <row r="65" spans="2:4">
      <c r="B65" s="31" t="s">
        <v>80</v>
      </c>
      <c r="C65" s="36">
        <v>27240</v>
      </c>
      <c r="D65" s="40"/>
    </row>
    <row r="66" spans="2:4">
      <c r="B66" s="31" t="s">
        <v>81</v>
      </c>
      <c r="C66" s="36">
        <v>1958</v>
      </c>
      <c r="D66" s="40"/>
    </row>
    <row r="67" spans="2:4">
      <c r="B67" s="31" t="s">
        <v>82</v>
      </c>
      <c r="C67" s="36">
        <v>1233</v>
      </c>
      <c r="D67" s="40"/>
    </row>
    <row r="68" spans="2:4">
      <c r="B68" s="31" t="s">
        <v>161</v>
      </c>
      <c r="C68" s="36">
        <v>15388</v>
      </c>
      <c r="D68" s="40"/>
    </row>
    <row r="69" spans="2:4">
      <c r="B69" s="31" t="s">
        <v>162</v>
      </c>
      <c r="C69" s="36">
        <v>4</v>
      </c>
      <c r="D69" s="40"/>
    </row>
    <row r="70" spans="2:4">
      <c r="B70" s="31" t="s">
        <v>83</v>
      </c>
      <c r="C70" s="36">
        <v>4136</v>
      </c>
      <c r="D70" s="40"/>
    </row>
    <row r="71" spans="2:4">
      <c r="B71" s="31" t="s">
        <v>77</v>
      </c>
      <c r="C71" s="44">
        <f>SUM(C65:C70)</f>
        <v>49959</v>
      </c>
      <c r="D71" s="40"/>
    </row>
    <row r="72" spans="2:4">
      <c r="B72" s="31" t="s">
        <v>84</v>
      </c>
      <c r="C72" s="35"/>
      <c r="D72" s="42">
        <f>+C63+C71</f>
        <v>49959</v>
      </c>
    </row>
    <row r="73" spans="2:4">
      <c r="B73" s="31" t="s">
        <v>85</v>
      </c>
      <c r="C73" s="35"/>
      <c r="D73" s="43">
        <f>+D59+D72</f>
        <v>5621546</v>
      </c>
    </row>
    <row r="74" spans="2:4">
      <c r="B74" s="31" t="s">
        <v>86</v>
      </c>
      <c r="C74" s="35"/>
      <c r="D74" s="41">
        <f>+D20-D73</f>
        <v>-677707</v>
      </c>
    </row>
    <row r="75" spans="2:4">
      <c r="B75" s="31" t="s">
        <v>87</v>
      </c>
      <c r="C75" s="35"/>
      <c r="D75" s="40"/>
    </row>
    <row r="76" spans="2:4">
      <c r="B76" s="31" t="s">
        <v>88</v>
      </c>
      <c r="C76" s="37">
        <v>0</v>
      </c>
      <c r="D76" s="40"/>
    </row>
    <row r="77" spans="2:4">
      <c r="B77" s="31" t="s">
        <v>89</v>
      </c>
      <c r="C77" s="35"/>
      <c r="D77" s="42">
        <f>SUM(C76)</f>
        <v>0</v>
      </c>
    </row>
    <row r="78" spans="2:4">
      <c r="B78" s="31" t="s">
        <v>90</v>
      </c>
      <c r="C78" s="35"/>
      <c r="D78" s="40"/>
    </row>
    <row r="79" spans="2:4">
      <c r="B79" s="31" t="s">
        <v>143</v>
      </c>
      <c r="C79" s="41">
        <v>0</v>
      </c>
      <c r="D79" s="40"/>
    </row>
    <row r="80" spans="2:4">
      <c r="B80" s="31" t="s">
        <v>91</v>
      </c>
      <c r="C80" s="37">
        <v>0</v>
      </c>
      <c r="D80" s="40"/>
    </row>
    <row r="81" spans="2:4">
      <c r="B81" s="31" t="s">
        <v>92</v>
      </c>
      <c r="C81" s="35"/>
      <c r="D81" s="42">
        <f>SUM(C79:C80)</f>
        <v>0</v>
      </c>
    </row>
    <row r="82" spans="2:4">
      <c r="B82" s="31" t="s">
        <v>5</v>
      </c>
      <c r="C82" s="35"/>
      <c r="D82" s="40"/>
    </row>
    <row r="83" spans="2:4">
      <c r="B83" s="31" t="s">
        <v>93</v>
      </c>
      <c r="C83" s="35"/>
      <c r="D83" s="41">
        <f>+D74+D77-D81</f>
        <v>-677707</v>
      </c>
    </row>
    <row r="84" spans="2:4">
      <c r="B84" s="31" t="s">
        <v>94</v>
      </c>
      <c r="C84" s="35"/>
      <c r="D84" s="42">
        <v>70000</v>
      </c>
    </row>
    <row r="85" spans="2:4">
      <c r="B85" s="31" t="s">
        <v>95</v>
      </c>
      <c r="C85" s="35"/>
      <c r="D85" s="41">
        <f>+D83-D84</f>
        <v>-747707</v>
      </c>
    </row>
    <row r="86" spans="2:4">
      <c r="B86" s="31" t="s">
        <v>96</v>
      </c>
      <c r="C86" s="35"/>
      <c r="D86" s="42">
        <v>3146063</v>
      </c>
    </row>
    <row r="87" spans="2:4">
      <c r="B87" s="32" t="s">
        <v>97</v>
      </c>
      <c r="C87" s="38"/>
      <c r="D87" s="43">
        <f>+D85+D86</f>
        <v>2398356</v>
      </c>
    </row>
  </sheetData>
  <mergeCells count="3">
    <mergeCell ref="B1:D1"/>
    <mergeCell ref="B3:D3"/>
    <mergeCell ref="C6:D6"/>
  </mergeCells>
  <phoneticPr fontId="1"/>
  <pageMargins left="0.78740157480314965" right="0.51181102362204722" top="0.98425196850393704" bottom="0.98425196850393704" header="0.51181102362204722" footer="0.51181102362204722"/>
  <pageSetup paperSize="9" scale="9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"/>
  <sheetViews>
    <sheetView workbookViewId="0">
      <selection activeCell="C4" sqref="C4"/>
    </sheetView>
  </sheetViews>
  <sheetFormatPr defaultRowHeight="13.5"/>
  <cols>
    <col min="1" max="1" width="7.25" style="45" customWidth="1"/>
    <col min="2" max="2" width="8.75" style="45" customWidth="1"/>
    <col min="3" max="3" width="13" style="46" customWidth="1"/>
    <col min="4" max="4" width="4.25" style="46" customWidth="1"/>
    <col min="5" max="5" width="80.75" style="45" bestFit="1" customWidth="1"/>
    <col min="6" max="16384" width="9" style="45"/>
  </cols>
  <sheetData>
    <row r="2" spans="1:5">
      <c r="A2" s="45" t="s">
        <v>126</v>
      </c>
      <c r="E2" s="45" t="s">
        <v>127</v>
      </c>
    </row>
    <row r="3" spans="1:5">
      <c r="B3" s="45" t="s">
        <v>128</v>
      </c>
      <c r="C3" s="47">
        <v>1429900</v>
      </c>
      <c r="D3" s="46" t="s">
        <v>129</v>
      </c>
      <c r="E3" s="45" t="s">
        <v>130</v>
      </c>
    </row>
    <row r="4" spans="1:5">
      <c r="B4" s="45" t="s">
        <v>131</v>
      </c>
      <c r="C4" s="47">
        <v>3207728</v>
      </c>
      <c r="D4" s="46" t="s">
        <v>129</v>
      </c>
      <c r="E4" s="45" t="s">
        <v>163</v>
      </c>
    </row>
    <row r="6" spans="1:5">
      <c r="A6" s="45" t="s">
        <v>132</v>
      </c>
    </row>
    <row r="7" spans="1:5">
      <c r="B7" s="45" t="s">
        <v>128</v>
      </c>
      <c r="C7" s="47">
        <v>178000</v>
      </c>
      <c r="D7" s="46" t="s">
        <v>129</v>
      </c>
      <c r="E7" s="45" t="s">
        <v>133</v>
      </c>
    </row>
    <row r="8" spans="1:5">
      <c r="B8" s="45" t="s">
        <v>131</v>
      </c>
      <c r="C8" s="47">
        <v>2363859</v>
      </c>
      <c r="D8" s="46" t="s">
        <v>129</v>
      </c>
      <c r="E8" s="45" t="s">
        <v>165</v>
      </c>
    </row>
    <row r="10" spans="1:5">
      <c r="E10" s="45" t="s">
        <v>134</v>
      </c>
    </row>
  </sheetData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貸借対照表（勘定式）</vt:lpstr>
      <vt:lpstr>財産目録</vt:lpstr>
      <vt:lpstr>活動計算書</vt:lpstr>
      <vt:lpstr>教室と公演の収益費用</vt:lpstr>
      <vt:lpstr>活動計算書!Print_Titles</vt:lpstr>
      <vt:lpstr>財産目録!Print_Titles</vt:lpstr>
      <vt:lpstr>'貸借対照表（勘定式）'!Print_Titles</vt:lpstr>
    </vt:vector>
  </TitlesOfParts>
  <Company>ソリマチ株式会社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ソリマチ株式会社</dc:creator>
  <cp:lastModifiedBy>nishiyamaTS4</cp:lastModifiedBy>
  <cp:revision>1</cp:revision>
  <cp:lastPrinted>2021-10-04T06:22:01Z</cp:lastPrinted>
  <dcterms:created xsi:type="dcterms:W3CDTF">2006-12-01T00:00:00Z</dcterms:created>
  <dcterms:modified xsi:type="dcterms:W3CDTF">2021-10-11T05:27:07Z</dcterms:modified>
</cp:coreProperties>
</file>