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66b\共有\佐原\2019年度 財務諸表等入力シート_一括ダウンロード\"/>
    </mc:Choice>
  </mc:AlternateContent>
  <bookViews>
    <workbookView xWindow="0" yWindow="0" windowWidth="19200" windowHeight="11340"/>
  </bookViews>
  <sheets>
    <sheet name="第一号第一様式" sheetId="1" r:id="rId1"/>
  </sheets>
  <definedNames>
    <definedName name="_xlnm.Print_Titles" localSheetId="0">第一号第一様式!$1:$7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5" i="1"/>
  <c r="G53" i="1"/>
  <c r="F53" i="1"/>
  <c r="E53" i="1"/>
  <c r="G52" i="1"/>
  <c r="G51" i="1"/>
  <c r="G50" i="1"/>
  <c r="G49" i="1"/>
  <c r="G48" i="1"/>
  <c r="G47" i="1"/>
  <c r="F46" i="1"/>
  <c r="F54" i="1" s="1"/>
  <c r="E46" i="1"/>
  <c r="G46" i="1" s="1"/>
  <c r="G45" i="1"/>
  <c r="G44" i="1"/>
  <c r="G43" i="1"/>
  <c r="G42" i="1"/>
  <c r="G41" i="1"/>
  <c r="G40" i="1"/>
  <c r="G39" i="1"/>
  <c r="F38" i="1"/>
  <c r="F37" i="1"/>
  <c r="E37" i="1"/>
  <c r="G37" i="1" s="1"/>
  <c r="G36" i="1"/>
  <c r="G35" i="1"/>
  <c r="G34" i="1"/>
  <c r="G33" i="1"/>
  <c r="G32" i="1"/>
  <c r="F31" i="1"/>
  <c r="E31" i="1"/>
  <c r="E38" i="1" s="1"/>
  <c r="G38" i="1" s="1"/>
  <c r="G30" i="1"/>
  <c r="G29" i="1"/>
  <c r="G28" i="1"/>
  <c r="G27" i="1"/>
  <c r="G26" i="1"/>
  <c r="E25" i="1"/>
  <c r="F24" i="1"/>
  <c r="E24" i="1"/>
  <c r="G24" i="1" s="1"/>
  <c r="G23" i="1"/>
  <c r="G22" i="1"/>
  <c r="G21" i="1"/>
  <c r="G20" i="1"/>
  <c r="G19" i="1"/>
  <c r="G18" i="1"/>
  <c r="G17" i="1"/>
  <c r="G16" i="1"/>
  <c r="G15" i="1"/>
  <c r="F15" i="1"/>
  <c r="F25" i="1" s="1"/>
  <c r="E15" i="1"/>
  <c r="G14" i="1"/>
  <c r="G13" i="1"/>
  <c r="G12" i="1"/>
  <c r="G11" i="1"/>
  <c r="G10" i="1"/>
  <c r="G9" i="1"/>
  <c r="G8" i="1"/>
  <c r="F57" i="1" l="1"/>
  <c r="F59" i="1" s="1"/>
  <c r="G25" i="1"/>
  <c r="E54" i="1"/>
  <c r="G54" i="1" s="1"/>
  <c r="E57" i="1"/>
  <c r="G31" i="1"/>
  <c r="G57" i="1" l="1"/>
  <c r="E59" i="1"/>
  <c r="G59" i="1" s="1"/>
</calcChain>
</file>

<file path=xl/sharedStrings.xml><?xml version="1.0" encoding="utf-8"?>
<sst xmlns="http://schemas.openxmlformats.org/spreadsheetml/2006/main" count="69" uniqueCount="65">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</sst>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34260000</v>
      </c>
      <c r="F8" s="13">
        <v>39744172</v>
      </c>
      <c r="G8" s="13">
        <f>E8-F8</f>
        <v>-5484172</v>
      </c>
      <c r="H8" s="13"/>
    </row>
    <row r="9" spans="2:8" ht="14.25">
      <c r="B9" s="14"/>
      <c r="C9" s="14"/>
      <c r="D9" s="15" t="s">
        <v>12</v>
      </c>
      <c r="E9" s="16">
        <v>168449000</v>
      </c>
      <c r="F9" s="17">
        <v>165077094</v>
      </c>
      <c r="G9" s="17">
        <f t="shared" ref="G9:G59" si="0">E9-F9</f>
        <v>3371906</v>
      </c>
      <c r="H9" s="17"/>
    </row>
    <row r="10" spans="2:8" ht="14.25">
      <c r="B10" s="14"/>
      <c r="C10" s="14"/>
      <c r="D10" s="15" t="s">
        <v>13</v>
      </c>
      <c r="E10" s="16"/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/>
      <c r="F11" s="17">
        <v>100000</v>
      </c>
      <c r="G11" s="17">
        <f t="shared" si="0"/>
        <v>-100000</v>
      </c>
      <c r="H11" s="17"/>
    </row>
    <row r="12" spans="2:8" ht="14.25">
      <c r="B12" s="14"/>
      <c r="C12" s="14"/>
      <c r="D12" s="15" t="s">
        <v>15</v>
      </c>
      <c r="E12" s="16">
        <v>11000</v>
      </c>
      <c r="F12" s="17">
        <v>858</v>
      </c>
      <c r="G12" s="17">
        <f t="shared" si="0"/>
        <v>10142</v>
      </c>
      <c r="H12" s="17"/>
    </row>
    <row r="13" spans="2:8" ht="14.25">
      <c r="B13" s="14"/>
      <c r="C13" s="14"/>
      <c r="D13" s="15" t="s">
        <v>16</v>
      </c>
      <c r="E13" s="16">
        <v>1090000</v>
      </c>
      <c r="F13" s="17">
        <v>1918381</v>
      </c>
      <c r="G13" s="17">
        <f t="shared" si="0"/>
        <v>-828381</v>
      </c>
      <c r="H13" s="17"/>
    </row>
    <row r="14" spans="2:8" ht="14.25">
      <c r="B14" s="14"/>
      <c r="C14" s="14"/>
      <c r="D14" s="15" t="s">
        <v>17</v>
      </c>
      <c r="E14" s="18"/>
      <c r="F14" s="17">
        <v>0</v>
      </c>
      <c r="G14" s="17">
        <f t="shared" si="0"/>
        <v>0</v>
      </c>
      <c r="H14" s="17"/>
    </row>
    <row r="15" spans="2:8" ht="14.25">
      <c r="B15" s="14"/>
      <c r="C15" s="19"/>
      <c r="D15" s="20" t="s">
        <v>18</v>
      </c>
      <c r="E15" s="21">
        <f>+E8+E9+E10+E11+E12+E13+E14</f>
        <v>203810000</v>
      </c>
      <c r="F15" s="22">
        <f>+F8+F9+F10+F11+F12+F13+F14</f>
        <v>206840505</v>
      </c>
      <c r="G15" s="22">
        <f t="shared" si="0"/>
        <v>-3030505</v>
      </c>
      <c r="H15" s="22"/>
    </row>
    <row r="16" spans="2:8" ht="14.25">
      <c r="B16" s="14"/>
      <c r="C16" s="10" t="s">
        <v>19</v>
      </c>
      <c r="D16" s="15" t="s">
        <v>20</v>
      </c>
      <c r="E16" s="12">
        <v>134335400</v>
      </c>
      <c r="F16" s="17">
        <v>128452936</v>
      </c>
      <c r="G16" s="17">
        <f t="shared" si="0"/>
        <v>5882464</v>
      </c>
      <c r="H16" s="17"/>
    </row>
    <row r="17" spans="2:8" ht="14.25">
      <c r="B17" s="14"/>
      <c r="C17" s="14"/>
      <c r="D17" s="15" t="s">
        <v>21</v>
      </c>
      <c r="E17" s="16">
        <v>9570000</v>
      </c>
      <c r="F17" s="17">
        <v>7096608</v>
      </c>
      <c r="G17" s="17">
        <f t="shared" si="0"/>
        <v>2473392</v>
      </c>
      <c r="H17" s="17"/>
    </row>
    <row r="18" spans="2:8" ht="14.25">
      <c r="B18" s="14"/>
      <c r="C18" s="14"/>
      <c r="D18" s="15" t="s">
        <v>22</v>
      </c>
      <c r="E18" s="16">
        <v>20007000</v>
      </c>
      <c r="F18" s="17">
        <v>16972426</v>
      </c>
      <c r="G18" s="17">
        <f t="shared" si="0"/>
        <v>3034574</v>
      </c>
      <c r="H18" s="17"/>
    </row>
    <row r="19" spans="2:8" ht="14.25">
      <c r="B19" s="14"/>
      <c r="C19" s="14"/>
      <c r="D19" s="15" t="s">
        <v>23</v>
      </c>
      <c r="E19" s="16">
        <v>38350000</v>
      </c>
      <c r="F19" s="17">
        <v>37162934</v>
      </c>
      <c r="G19" s="17">
        <f t="shared" si="0"/>
        <v>1187066</v>
      </c>
      <c r="H19" s="17"/>
    </row>
    <row r="20" spans="2:8" ht="14.25">
      <c r="B20" s="14"/>
      <c r="C20" s="14"/>
      <c r="D20" s="15" t="s">
        <v>24</v>
      </c>
      <c r="E20" s="16"/>
      <c r="F20" s="17">
        <v>0</v>
      </c>
      <c r="G20" s="17">
        <f t="shared" si="0"/>
        <v>0</v>
      </c>
      <c r="H20" s="17"/>
    </row>
    <row r="21" spans="2:8" ht="14.25">
      <c r="B21" s="14"/>
      <c r="C21" s="14"/>
      <c r="D21" s="15" t="s">
        <v>25</v>
      </c>
      <c r="E21" s="16"/>
      <c r="F21" s="17">
        <v>0</v>
      </c>
      <c r="G21" s="17">
        <f t="shared" si="0"/>
        <v>0</v>
      </c>
      <c r="H21" s="17"/>
    </row>
    <row r="22" spans="2:8" ht="14.25">
      <c r="B22" s="14"/>
      <c r="C22" s="14"/>
      <c r="D22" s="15" t="s">
        <v>26</v>
      </c>
      <c r="E22" s="16">
        <v>600000</v>
      </c>
      <c r="F22" s="17">
        <v>594385</v>
      </c>
      <c r="G22" s="17">
        <f t="shared" si="0"/>
        <v>5615</v>
      </c>
      <c r="H22" s="17"/>
    </row>
    <row r="23" spans="2:8" ht="14.25">
      <c r="B23" s="14"/>
      <c r="C23" s="14"/>
      <c r="D23" s="15" t="s">
        <v>27</v>
      </c>
      <c r="E23" s="18"/>
      <c r="F23" s="17">
        <v>0</v>
      </c>
      <c r="G23" s="17">
        <f t="shared" si="0"/>
        <v>0</v>
      </c>
      <c r="H23" s="17"/>
    </row>
    <row r="24" spans="2:8" ht="14.25">
      <c r="B24" s="14"/>
      <c r="C24" s="19"/>
      <c r="D24" s="20" t="s">
        <v>28</v>
      </c>
      <c r="E24" s="21">
        <f>+E16+E17+E18+E19+E20+E21+E22+E23</f>
        <v>202862400</v>
      </c>
      <c r="F24" s="22">
        <f>+F16+F17+F18+F19+F20+F21+F22+F23</f>
        <v>190279289</v>
      </c>
      <c r="G24" s="22">
        <f t="shared" si="0"/>
        <v>12583111</v>
      </c>
      <c r="H24" s="22"/>
    </row>
    <row r="25" spans="2:8" ht="14.25">
      <c r="B25" s="19"/>
      <c r="C25" s="23" t="s">
        <v>29</v>
      </c>
      <c r="D25" s="24"/>
      <c r="E25" s="21">
        <f xml:space="preserve"> +E15 - E24</f>
        <v>947600</v>
      </c>
      <c r="F25" s="25">
        <f xml:space="preserve"> +F15 - F24</f>
        <v>16561216</v>
      </c>
      <c r="G25" s="25">
        <f t="shared" si="0"/>
        <v>-15613616</v>
      </c>
      <c r="H25" s="25"/>
    </row>
    <row r="26" spans="2:8" ht="14.25">
      <c r="B26" s="10" t="s">
        <v>30</v>
      </c>
      <c r="C26" s="10" t="s">
        <v>10</v>
      </c>
      <c r="D26" s="15" t="s">
        <v>31</v>
      </c>
      <c r="E26" s="12">
        <v>2550000</v>
      </c>
      <c r="F26" s="17">
        <v>2550000</v>
      </c>
      <c r="G26" s="17">
        <f t="shared" si="0"/>
        <v>0</v>
      </c>
      <c r="H26" s="17"/>
    </row>
    <row r="27" spans="2:8" ht="14.25">
      <c r="B27" s="14"/>
      <c r="C27" s="14"/>
      <c r="D27" s="15" t="s">
        <v>32</v>
      </c>
      <c r="E27" s="16"/>
      <c r="F27" s="17">
        <v>0</v>
      </c>
      <c r="G27" s="17">
        <f t="shared" si="0"/>
        <v>0</v>
      </c>
      <c r="H27" s="17"/>
    </row>
    <row r="28" spans="2:8" ht="14.25">
      <c r="B28" s="14"/>
      <c r="C28" s="14"/>
      <c r="D28" s="15" t="s">
        <v>33</v>
      </c>
      <c r="E28" s="16"/>
      <c r="F28" s="17">
        <v>0</v>
      </c>
      <c r="G28" s="17">
        <f t="shared" si="0"/>
        <v>0</v>
      </c>
      <c r="H28" s="17"/>
    </row>
    <row r="29" spans="2:8" ht="14.25">
      <c r="B29" s="14"/>
      <c r="C29" s="14"/>
      <c r="D29" s="15" t="s">
        <v>34</v>
      </c>
      <c r="E29" s="16"/>
      <c r="F29" s="17">
        <v>0</v>
      </c>
      <c r="G29" s="17">
        <f t="shared" si="0"/>
        <v>0</v>
      </c>
      <c r="H29" s="17"/>
    </row>
    <row r="30" spans="2:8" ht="14.25">
      <c r="B30" s="14"/>
      <c r="C30" s="14"/>
      <c r="D30" s="15" t="s">
        <v>35</v>
      </c>
      <c r="E30" s="18"/>
      <c r="F30" s="17">
        <v>0</v>
      </c>
      <c r="G30" s="17">
        <f t="shared" si="0"/>
        <v>0</v>
      </c>
      <c r="H30" s="17"/>
    </row>
    <row r="31" spans="2:8" ht="14.25">
      <c r="B31" s="14"/>
      <c r="C31" s="19"/>
      <c r="D31" s="20" t="s">
        <v>36</v>
      </c>
      <c r="E31" s="21">
        <f>+E26+E27+E28+E29+E30</f>
        <v>2550000</v>
      </c>
      <c r="F31" s="22">
        <f>+F26+F27+F28+F29+F30</f>
        <v>2550000</v>
      </c>
      <c r="G31" s="22">
        <f t="shared" si="0"/>
        <v>0</v>
      </c>
      <c r="H31" s="22"/>
    </row>
    <row r="32" spans="2:8" ht="14.25">
      <c r="B32" s="14"/>
      <c r="C32" s="10" t="s">
        <v>19</v>
      </c>
      <c r="D32" s="15" t="s">
        <v>37</v>
      </c>
      <c r="E32" s="12"/>
      <c r="F32" s="17">
        <v>0</v>
      </c>
      <c r="G32" s="17">
        <f t="shared" si="0"/>
        <v>0</v>
      </c>
      <c r="H32" s="17"/>
    </row>
    <row r="33" spans="2:8" ht="14.25">
      <c r="B33" s="14"/>
      <c r="C33" s="14"/>
      <c r="D33" s="15" t="s">
        <v>38</v>
      </c>
      <c r="E33" s="16">
        <v>11225000</v>
      </c>
      <c r="F33" s="17">
        <v>10617309</v>
      </c>
      <c r="G33" s="17">
        <f t="shared" si="0"/>
        <v>607691</v>
      </c>
      <c r="H33" s="17"/>
    </row>
    <row r="34" spans="2:8" ht="14.25">
      <c r="B34" s="14"/>
      <c r="C34" s="14"/>
      <c r="D34" s="15" t="s">
        <v>39</v>
      </c>
      <c r="E34" s="16">
        <v>1</v>
      </c>
      <c r="F34" s="17">
        <v>0</v>
      </c>
      <c r="G34" s="17">
        <f t="shared" si="0"/>
        <v>1</v>
      </c>
      <c r="H34" s="17"/>
    </row>
    <row r="35" spans="2:8" ht="14.25">
      <c r="B35" s="14"/>
      <c r="C35" s="14"/>
      <c r="D35" s="15" t="s">
        <v>40</v>
      </c>
      <c r="E35" s="16"/>
      <c r="F35" s="17">
        <v>0</v>
      </c>
      <c r="G35" s="17">
        <f t="shared" si="0"/>
        <v>0</v>
      </c>
      <c r="H35" s="17"/>
    </row>
    <row r="36" spans="2:8" ht="14.25">
      <c r="B36" s="14"/>
      <c r="C36" s="14"/>
      <c r="D36" s="15" t="s">
        <v>41</v>
      </c>
      <c r="E36" s="18"/>
      <c r="F36" s="17">
        <v>0</v>
      </c>
      <c r="G36" s="17">
        <f t="shared" si="0"/>
        <v>0</v>
      </c>
      <c r="H36" s="17"/>
    </row>
    <row r="37" spans="2:8" ht="14.25">
      <c r="B37" s="14"/>
      <c r="C37" s="19"/>
      <c r="D37" s="20" t="s">
        <v>42</v>
      </c>
      <c r="E37" s="21">
        <f>+E32+E33+E34+E35+E36</f>
        <v>11225001</v>
      </c>
      <c r="F37" s="22">
        <f>+F32+F33+F34+F35+F36</f>
        <v>10617309</v>
      </c>
      <c r="G37" s="22">
        <f t="shared" si="0"/>
        <v>607692</v>
      </c>
      <c r="H37" s="22"/>
    </row>
    <row r="38" spans="2:8" ht="14.25">
      <c r="B38" s="19"/>
      <c r="C38" s="26" t="s">
        <v>43</v>
      </c>
      <c r="D38" s="24"/>
      <c r="E38" s="21">
        <f xml:space="preserve"> +E31 - E37</f>
        <v>-8675001</v>
      </c>
      <c r="F38" s="25">
        <f xml:space="preserve"> +F31 - F37</f>
        <v>-8067309</v>
      </c>
      <c r="G38" s="25">
        <f t="shared" si="0"/>
        <v>-607692</v>
      </c>
      <c r="H38" s="25"/>
    </row>
    <row r="39" spans="2:8" ht="14.25">
      <c r="B39" s="10" t="s">
        <v>44</v>
      </c>
      <c r="C39" s="10" t="s">
        <v>10</v>
      </c>
      <c r="D39" s="15" t="s">
        <v>45</v>
      </c>
      <c r="E39" s="12"/>
      <c r="F39" s="17">
        <v>0</v>
      </c>
      <c r="G39" s="17">
        <f t="shared" si="0"/>
        <v>0</v>
      </c>
      <c r="H39" s="17"/>
    </row>
    <row r="40" spans="2:8" ht="14.25">
      <c r="B40" s="14"/>
      <c r="C40" s="14"/>
      <c r="D40" s="15" t="s">
        <v>46</v>
      </c>
      <c r="E40" s="16"/>
      <c r="F40" s="17">
        <v>0</v>
      </c>
      <c r="G40" s="17">
        <f t="shared" si="0"/>
        <v>0</v>
      </c>
      <c r="H40" s="17"/>
    </row>
    <row r="41" spans="2:8" ht="14.25">
      <c r="B41" s="14"/>
      <c r="C41" s="14"/>
      <c r="D41" s="15" t="s">
        <v>47</v>
      </c>
      <c r="E41" s="16"/>
      <c r="F41" s="17">
        <v>0</v>
      </c>
      <c r="G41" s="17">
        <f t="shared" si="0"/>
        <v>0</v>
      </c>
      <c r="H41" s="17"/>
    </row>
    <row r="42" spans="2:8" ht="14.25">
      <c r="B42" s="14"/>
      <c r="C42" s="14"/>
      <c r="D42" s="15" t="s">
        <v>48</v>
      </c>
      <c r="E42" s="16"/>
      <c r="F42" s="17">
        <v>0</v>
      </c>
      <c r="G42" s="17">
        <f t="shared" si="0"/>
        <v>0</v>
      </c>
      <c r="H42" s="17"/>
    </row>
    <row r="43" spans="2:8" ht="14.25">
      <c r="B43" s="14"/>
      <c r="C43" s="14"/>
      <c r="D43" s="15" t="s">
        <v>49</v>
      </c>
      <c r="E43" s="16"/>
      <c r="F43" s="17">
        <v>0</v>
      </c>
      <c r="G43" s="17">
        <f t="shared" si="0"/>
        <v>0</v>
      </c>
      <c r="H43" s="17"/>
    </row>
    <row r="44" spans="2:8" ht="14.25">
      <c r="B44" s="14"/>
      <c r="C44" s="14"/>
      <c r="D44" s="15" t="s">
        <v>50</v>
      </c>
      <c r="E44" s="16">
        <v>4500000</v>
      </c>
      <c r="F44" s="17">
        <v>4038419</v>
      </c>
      <c r="G44" s="17">
        <f t="shared" si="0"/>
        <v>461581</v>
      </c>
      <c r="H44" s="17"/>
    </row>
    <row r="45" spans="2:8" ht="14.25">
      <c r="B45" s="14"/>
      <c r="C45" s="14"/>
      <c r="D45" s="15" t="s">
        <v>51</v>
      </c>
      <c r="E45" s="18"/>
      <c r="F45" s="17">
        <v>0</v>
      </c>
      <c r="G45" s="17">
        <f t="shared" si="0"/>
        <v>0</v>
      </c>
      <c r="H45" s="17"/>
    </row>
    <row r="46" spans="2:8" ht="14.25">
      <c r="B46" s="14"/>
      <c r="C46" s="19"/>
      <c r="D46" s="20" t="s">
        <v>52</v>
      </c>
      <c r="E46" s="21">
        <f>+E39+E40+E41+E42+E43+E44+E45</f>
        <v>4500000</v>
      </c>
      <c r="F46" s="22">
        <f>+F39+F40+F41+F42+F43+F44+F45</f>
        <v>4038419</v>
      </c>
      <c r="G46" s="22">
        <f t="shared" si="0"/>
        <v>461581</v>
      </c>
      <c r="H46" s="22"/>
    </row>
    <row r="47" spans="2:8" ht="14.25">
      <c r="B47" s="14"/>
      <c r="C47" s="10" t="s">
        <v>19</v>
      </c>
      <c r="D47" s="15" t="s">
        <v>53</v>
      </c>
      <c r="E47" s="12"/>
      <c r="F47" s="17">
        <v>0</v>
      </c>
      <c r="G47" s="17">
        <f t="shared" si="0"/>
        <v>0</v>
      </c>
      <c r="H47" s="17"/>
    </row>
    <row r="48" spans="2:8" ht="14.25">
      <c r="B48" s="14"/>
      <c r="C48" s="14"/>
      <c r="D48" s="15" t="s">
        <v>54</v>
      </c>
      <c r="E48" s="16"/>
      <c r="F48" s="17">
        <v>0</v>
      </c>
      <c r="G48" s="17">
        <f t="shared" si="0"/>
        <v>0</v>
      </c>
      <c r="H48" s="17"/>
    </row>
    <row r="49" spans="2:8" ht="14.25">
      <c r="B49" s="14"/>
      <c r="C49" s="14"/>
      <c r="D49" s="15" t="s">
        <v>55</v>
      </c>
      <c r="E49" s="16"/>
      <c r="F49" s="17">
        <v>0</v>
      </c>
      <c r="G49" s="17">
        <f t="shared" si="0"/>
        <v>0</v>
      </c>
      <c r="H49" s="17"/>
    </row>
    <row r="50" spans="2:8" ht="14.25">
      <c r="B50" s="14"/>
      <c r="C50" s="14"/>
      <c r="D50" s="15" t="s">
        <v>56</v>
      </c>
      <c r="E50" s="16"/>
      <c r="F50" s="17">
        <v>0</v>
      </c>
      <c r="G50" s="17">
        <f t="shared" si="0"/>
        <v>0</v>
      </c>
      <c r="H50" s="17"/>
    </row>
    <row r="51" spans="2:8" ht="14.25">
      <c r="B51" s="14"/>
      <c r="C51" s="14"/>
      <c r="D51" s="15" t="s">
        <v>57</v>
      </c>
      <c r="E51" s="16">
        <v>16000000</v>
      </c>
      <c r="F51" s="17">
        <v>16000000</v>
      </c>
      <c r="G51" s="17">
        <f t="shared" si="0"/>
        <v>0</v>
      </c>
      <c r="H51" s="17"/>
    </row>
    <row r="52" spans="2:8" ht="14.25">
      <c r="B52" s="14"/>
      <c r="C52" s="14"/>
      <c r="D52" s="27" t="s">
        <v>58</v>
      </c>
      <c r="E52" s="18"/>
      <c r="F52" s="28">
        <v>0</v>
      </c>
      <c r="G52" s="28">
        <f t="shared" si="0"/>
        <v>0</v>
      </c>
      <c r="H52" s="28"/>
    </row>
    <row r="53" spans="2:8" ht="14.25">
      <c r="B53" s="14"/>
      <c r="C53" s="19"/>
      <c r="D53" s="29" t="s">
        <v>59</v>
      </c>
      <c r="E53" s="21">
        <f>+E47+E48+E49+E50+E51+E52</f>
        <v>16000000</v>
      </c>
      <c r="F53" s="30">
        <f>+F47+F48+F49+F50+F51+F52</f>
        <v>16000000</v>
      </c>
      <c r="G53" s="30">
        <f t="shared" si="0"/>
        <v>0</v>
      </c>
      <c r="H53" s="30"/>
    </row>
    <row r="54" spans="2:8" ht="14.25">
      <c r="B54" s="19"/>
      <c r="C54" s="26" t="s">
        <v>60</v>
      </c>
      <c r="D54" s="24"/>
      <c r="E54" s="21">
        <f xml:space="preserve"> +E46 - E53</f>
        <v>-11500000</v>
      </c>
      <c r="F54" s="25">
        <f xml:space="preserve"> +F46 - F53</f>
        <v>-11961581</v>
      </c>
      <c r="G54" s="25">
        <f t="shared" si="0"/>
        <v>461581</v>
      </c>
      <c r="H54" s="25"/>
    </row>
    <row r="55" spans="2:8" ht="14.25">
      <c r="B55" s="31" t="s">
        <v>61</v>
      </c>
      <c r="C55" s="32"/>
      <c r="D55" s="33"/>
      <c r="E55" s="12">
        <v>24817564</v>
      </c>
      <c r="F55" s="34"/>
      <c r="G55" s="34">
        <f>E55 + E56</f>
        <v>17909263</v>
      </c>
      <c r="H55" s="34"/>
    </row>
    <row r="56" spans="2:8" ht="14.25">
      <c r="B56" s="35"/>
      <c r="C56" s="36"/>
      <c r="D56" s="37"/>
      <c r="E56" s="18">
        <v>-6908301</v>
      </c>
      <c r="F56" s="38"/>
      <c r="G56" s="38"/>
      <c r="H56" s="38"/>
    </row>
    <row r="57" spans="2:8" ht="14.25">
      <c r="B57" s="26" t="s">
        <v>62</v>
      </c>
      <c r="C57" s="23"/>
      <c r="D57" s="24"/>
      <c r="E57" s="21">
        <f xml:space="preserve"> +E25 +E38 +E54 - (E55 + E56)</f>
        <v>-37136664</v>
      </c>
      <c r="F57" s="25">
        <f xml:space="preserve"> +F25 +F38 +F54 - (F55 + F56)</f>
        <v>-3467674</v>
      </c>
      <c r="G57" s="25">
        <f t="shared" si="0"/>
        <v>-33668990</v>
      </c>
      <c r="H57" s="25"/>
    </row>
    <row r="58" spans="2:8" ht="14.25">
      <c r="B58" s="26" t="s">
        <v>63</v>
      </c>
      <c r="C58" s="23"/>
      <c r="D58" s="24"/>
      <c r="E58" s="21">
        <v>70176664</v>
      </c>
      <c r="F58" s="25">
        <v>70176664</v>
      </c>
      <c r="G58" s="25">
        <f t="shared" si="0"/>
        <v>0</v>
      </c>
      <c r="H58" s="25"/>
    </row>
    <row r="59" spans="2:8" ht="14.25">
      <c r="B59" s="26" t="s">
        <v>64</v>
      </c>
      <c r="C59" s="23"/>
      <c r="D59" s="24"/>
      <c r="E59" s="21">
        <f xml:space="preserve"> +E57 +E58</f>
        <v>33040000</v>
      </c>
      <c r="F59" s="25">
        <f xml:space="preserve"> +F57 +F58</f>
        <v>66708990</v>
      </c>
      <c r="G59" s="25">
        <f t="shared" si="0"/>
        <v>-33668990</v>
      </c>
      <c r="H59" s="25"/>
    </row>
  </sheetData>
  <mergeCells count="12">
    <mergeCell ref="B26:B38"/>
    <mergeCell ref="C26:C31"/>
    <mergeCell ref="C32:C37"/>
    <mergeCell ref="B39:B54"/>
    <mergeCell ref="C39:C46"/>
    <mergeCell ref="C47:C53"/>
    <mergeCell ref="B3:H3"/>
    <mergeCell ref="B5:H5"/>
    <mergeCell ref="B7:D7"/>
    <mergeCell ref="B8:B25"/>
    <mergeCell ref="C8:C15"/>
    <mergeCell ref="C16:C24"/>
  </mergeCells>
  <phoneticPr fontId="1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Desk01</cp:lastModifiedBy>
  <dcterms:created xsi:type="dcterms:W3CDTF">2020-06-17T06:49:34Z</dcterms:created>
  <dcterms:modified xsi:type="dcterms:W3CDTF">2020-06-17T06:49:35Z</dcterms:modified>
</cp:coreProperties>
</file>