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決算\R2 決算\2020年度 財務諸表等入力シート_一括ダウンロード\令和3年度財務諸表\"/>
    </mc:Choice>
  </mc:AlternateContent>
  <xr:revisionPtr revIDLastSave="0" documentId="8_{38191A39-B78E-4D5B-A598-AC96F502D629}" xr6:coauthVersionLast="47" xr6:coauthVersionMax="47" xr10:uidLastSave="{00000000-0000-0000-0000-000000000000}"/>
  <bookViews>
    <workbookView xWindow="105" yWindow="600" windowWidth="19095" windowHeight="14760" xr2:uid="{9E62AB89-D6B3-4E8E-B651-59ECAB781969}"/>
  </bookViews>
  <sheets>
    <sheet name="第三号第一様式" sheetId="1" r:id="rId1"/>
  </sheets>
  <definedNames>
    <definedName name="_xlnm.Print_Titles" localSheetId="0">第三号第一様式!$1:$6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E49" i="1"/>
  <c r="E48" i="1"/>
  <c r="E47" i="1"/>
  <c r="E46" i="1"/>
  <c r="E45" i="1"/>
  <c r="I44" i="1"/>
  <c r="E44" i="1"/>
  <c r="I43" i="1"/>
  <c r="E43" i="1"/>
  <c r="I42" i="1"/>
  <c r="E42" i="1"/>
  <c r="I41" i="1"/>
  <c r="E41" i="1"/>
  <c r="I40" i="1"/>
  <c r="E40" i="1"/>
  <c r="I39" i="1"/>
  <c r="E39" i="1"/>
  <c r="H38" i="1"/>
  <c r="H50" i="1" s="1"/>
  <c r="G38" i="1"/>
  <c r="G50" i="1" s="1"/>
  <c r="I50" i="1" s="1"/>
  <c r="E38" i="1"/>
  <c r="I37" i="1"/>
  <c r="E37" i="1"/>
  <c r="I36" i="1"/>
  <c r="E36" i="1"/>
  <c r="E35" i="1"/>
  <c r="H34" i="1"/>
  <c r="H51" i="1" s="1"/>
  <c r="E34" i="1"/>
  <c r="I33" i="1"/>
  <c r="E33" i="1"/>
  <c r="I32" i="1"/>
  <c r="E32" i="1"/>
  <c r="I31" i="1"/>
  <c r="D31" i="1"/>
  <c r="D27" i="1" s="1"/>
  <c r="D51" i="1" s="1"/>
  <c r="C31" i="1"/>
  <c r="C27" i="1" s="1"/>
  <c r="I30" i="1"/>
  <c r="E30" i="1"/>
  <c r="I29" i="1"/>
  <c r="E29" i="1"/>
  <c r="I28" i="1"/>
  <c r="E28" i="1"/>
  <c r="D28" i="1"/>
  <c r="C28" i="1"/>
  <c r="H27" i="1"/>
  <c r="G27" i="1"/>
  <c r="I27" i="1" s="1"/>
  <c r="I26" i="1"/>
  <c r="I25" i="1"/>
  <c r="I24" i="1"/>
  <c r="I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G9" i="1"/>
  <c r="G34" i="1" s="1"/>
  <c r="E9" i="1"/>
  <c r="D9" i="1"/>
  <c r="C9" i="1"/>
  <c r="I34" i="1" l="1"/>
  <c r="G51" i="1"/>
  <c r="I51" i="1" s="1"/>
  <c r="E27" i="1"/>
  <c r="C51" i="1"/>
  <c r="E51" i="1" s="1"/>
  <c r="E31" i="1"/>
  <c r="I38" i="1"/>
  <c r="I9" i="1"/>
</calcChain>
</file>

<file path=xl/sharedStrings.xml><?xml version="1.0" encoding="utf-8"?>
<sst xmlns="http://schemas.openxmlformats.org/spreadsheetml/2006/main" count="89" uniqueCount="84">
  <si>
    <t>第三号第一様式（第二十七条第四項関係）</t>
    <phoneticPr fontId="4"/>
  </si>
  <si>
    <t>法人単位貸借対照表</t>
    <phoneticPr fontId="2"/>
  </si>
  <si>
    <t>令和3年3月31日現在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</si>
  <si>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</si>
  <si>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</si>
  <si>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</si>
  <si>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</si>
  <si>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</si>
  <si>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</si>
  <si>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</si>
  <si>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</si>
  <si>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</si>
  <si>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</si>
  <si>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事業未収金</t>
  </si>
  <si>
    <t>　事業未払金</t>
  </si>
  <si>
    <t>　未収金</t>
  </si>
  <si>
    <t>　その他の未払金</t>
  </si>
  <si>
    <t>　未収補助金</t>
  </si>
  <si>
    <t>　支払手形</t>
  </si>
  <si>
    <t>　貯蔵品</t>
  </si>
  <si>
    <t>　役員等短期借入金</t>
  </si>
  <si>
    <t>　商品・製品</t>
  </si>
  <si>
    <t>　１年以内返済予定設備資金借入金</t>
  </si>
  <si>
    <t>　原材料</t>
  </si>
  <si>
    <t>　１年以内返済予定長期運営資金借入金</t>
  </si>
  <si>
    <t>　立替金</t>
  </si>
  <si>
    <t>　１年以内返済予定リース債務</t>
  </si>
  <si>
    <t>　前払金</t>
  </si>
  <si>
    <t>　１年以内支払予定長期未払金</t>
  </si>
  <si>
    <t>　前払費用</t>
  </si>
  <si>
    <t>　未払費用</t>
  </si>
  <si>
    <t>　仮払金</t>
  </si>
  <si>
    <t>　預り金</t>
  </si>
  <si>
    <t>　その他の流動資産</t>
  </si>
  <si>
    <t>　職員預り金</t>
  </si>
  <si>
    <t>　徴収不能引当金</t>
  </si>
  <si>
    <t>　前受金</t>
  </si>
  <si>
    <t>　前受収益</t>
  </si>
  <si>
    <t>　仮受金</t>
  </si>
  <si>
    <t>　賞与引当金</t>
  </si>
  <si>
    <t>　その他の流動負債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</si>
  <si>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</si>
  <si>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</si>
  <si>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</si>
  <si>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</si>
  <si>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</si>
  <si>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</si>
  <si>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</si>
  <si>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</si>
  <si>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その他の固定資産</t>
  </si>
  <si>
    <t>　退職給付引当金</t>
  </si>
  <si>
    <t>　長期未払金</t>
  </si>
  <si>
    <t>　構築物</t>
  </si>
  <si>
    <t>　その他の固定負債</t>
  </si>
  <si>
    <t>　車輌運搬具</t>
  </si>
  <si>
    <t>負債の部合計</t>
  </si>
  <si>
    <t>　器具及び備品</t>
  </si>
  <si>
    <t>純資産の部</t>
  </si>
  <si>
    <t>　建設仮勘定</t>
  </si>
  <si>
    <t>基本金</t>
  </si>
  <si>
    <t>　有形リース資産</t>
  </si>
  <si>
    <t>国庫補助金等特別積立金</t>
  </si>
  <si>
    <t>　権利</t>
  </si>
  <si>
    <t>その他の積立金</t>
  </si>
  <si>
    <t>　ソフトウェア</t>
  </si>
  <si>
    <t>　設備整備等積立金</t>
  </si>
  <si>
    <t>　無形リース資産</t>
  </si>
  <si>
    <t>　工賃変動積立金</t>
  </si>
  <si>
    <t>　投資有価証券</t>
  </si>
  <si>
    <t>　財政調整積立金</t>
  </si>
  <si>
    <t>　長期貸付金</t>
  </si>
  <si>
    <t>　人件費積立金</t>
  </si>
  <si>
    <t>　退職給付引当資産</t>
  </si>
  <si>
    <t>次期繰越活動増減差額</t>
  </si>
  <si>
    <t>　財政調整積立資産</t>
  </si>
  <si>
    <t>（うち当期活動増減差額）</t>
  </si>
  <si>
    <t>　設備整備等積立資産</t>
  </si>
  <si>
    <t>　工賃変動積立資産</t>
  </si>
  <si>
    <t>　人件費積立資産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</si>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</sst>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left" vertical="top" shrinkToFit="1"/>
    </xf>
    <xf numFmtId="176" fontId="9" fillId="0" borderId="4" xfId="1" applyNumberFormat="1" applyFont="1" applyBorder="1" applyAlignment="1" applyProtection="1">
      <alignment vertical="top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5" xfId="1" applyFont="1" applyBorder="1" applyAlignment="1">
      <alignment horizontal="left" vertical="top" shrinkToFit="1"/>
    </xf>
    <xf numFmtId="176" fontId="9" fillId="0" borderId="5" xfId="1" applyNumberFormat="1" applyFont="1" applyBorder="1" applyAlignment="1" applyProtection="1">
      <alignment vertical="top" shrinkToFit="1"/>
      <protection locked="0"/>
    </xf>
    <xf numFmtId="176" fontId="9" fillId="0" borderId="5" xfId="0" applyNumberFormat="1" applyFont="1" applyBorder="1" applyProtection="1">
      <alignment vertical="center"/>
      <protection locked="0"/>
    </xf>
    <xf numFmtId="0" fontId="7" fillId="0" borderId="6" xfId="1" applyFont="1" applyBorder="1" applyAlignment="1">
      <alignment horizontal="left" vertical="top" shrinkToFit="1"/>
    </xf>
    <xf numFmtId="176" fontId="9" fillId="0" borderId="6" xfId="1" applyNumberFormat="1" applyFont="1" applyBorder="1" applyAlignment="1" applyProtection="1">
      <alignment vertical="top" shrinkToFit="1"/>
      <protection locked="0"/>
    </xf>
    <xf numFmtId="176" fontId="9" fillId="0" borderId="6" xfId="0" applyNumberFormat="1" applyFont="1" applyBorder="1" applyProtection="1">
      <alignment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left" vertical="top" shrinkToFit="1"/>
    </xf>
    <xf numFmtId="176" fontId="9" fillId="0" borderId="7" xfId="1" applyNumberFormat="1" applyFont="1" applyBorder="1" applyAlignment="1" applyProtection="1">
      <alignment vertical="top" shrinkToFit="1"/>
      <protection locked="0"/>
    </xf>
    <xf numFmtId="176" fontId="9" fillId="0" borderId="7" xfId="0" applyNumberFormat="1" applyFont="1" applyBorder="1" applyProtection="1">
      <alignment vertical="center"/>
      <protection locked="0"/>
    </xf>
    <xf numFmtId="0" fontId="7" fillId="0" borderId="4" xfId="1" applyFont="1" applyBorder="1" applyAlignment="1">
      <alignment vertical="center" shrinkToFit="1"/>
    </xf>
    <xf numFmtId="176" fontId="9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4E3C3C7A-EE24-40AF-86D2-82B3417EC25B}"/>
    <cellStyle name="標準 3" xfId="2" xr:uid="{6A7A7564-BA06-4DAC-B2AE-E279F68C8A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16C26-7248-46EA-9D89-D828CD9528BF}">
  <sheetPr>
    <pageSetUpPr fitToPage="1"/>
  </sheetPr>
  <dimension ref="B1:I51"/>
  <sheetViews>
    <sheetView showGridLines="0" tabSelected="1" workbookViewId="0"/>
  </sheetViews>
  <sheetFormatPr defaultRowHeight="18.75" x14ac:dyDescent="0.4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x14ac:dyDescent="0.4">
      <c r="B1" s="1"/>
      <c r="C1" s="1"/>
      <c r="D1" s="1"/>
      <c r="E1" s="1"/>
      <c r="F1" s="1"/>
      <c r="G1" s="1"/>
      <c r="H1" s="1"/>
      <c r="I1" s="1"/>
    </row>
    <row r="2" spans="2:9" ht="21" x14ac:dyDescent="0.4">
      <c r="B2" s="2"/>
      <c r="C2" s="1"/>
      <c r="D2" s="1"/>
      <c r="E2" s="1"/>
      <c r="F2" s="1"/>
      <c r="G2" s="1"/>
      <c r="H2" s="3"/>
      <c r="I2" s="3" t="s">
        <v>0</v>
      </c>
    </row>
    <row r="3" spans="2:9" ht="21" x14ac:dyDescent="0.4">
      <c r="B3" s="4" t="s">
        <v>1</v>
      </c>
      <c r="C3" s="4"/>
      <c r="D3" s="4"/>
      <c r="E3" s="4"/>
      <c r="F3" s="4"/>
      <c r="G3" s="4"/>
      <c r="H3" s="4"/>
      <c r="I3" s="4"/>
    </row>
    <row r="4" spans="2:9" ht="21" x14ac:dyDescent="0.4">
      <c r="B4" s="5"/>
      <c r="C4" s="2"/>
      <c r="D4" s="1"/>
      <c r="E4" s="1"/>
      <c r="F4" s="1"/>
      <c r="G4" s="1"/>
      <c r="H4" s="1"/>
      <c r="I4" s="1"/>
    </row>
    <row r="5" spans="2:9" ht="21" x14ac:dyDescent="0.4">
      <c r="B5" s="6" t="s">
        <v>2</v>
      </c>
      <c r="C5" s="6"/>
      <c r="D5" s="6"/>
      <c r="E5" s="6"/>
      <c r="F5" s="6"/>
      <c r="G5" s="6"/>
      <c r="H5" s="6"/>
      <c r="I5" s="6"/>
    </row>
    <row r="6" spans="2:9" x14ac:dyDescent="0.4">
      <c r="B6" s="7"/>
      <c r="C6" s="1"/>
      <c r="D6" s="1"/>
      <c r="E6" s="1"/>
      <c r="F6" s="1"/>
      <c r="G6" s="1"/>
      <c r="H6" s="1"/>
      <c r="I6" s="8" t="s">
        <v>3</v>
      </c>
    </row>
    <row r="7" spans="2:9" x14ac:dyDescent="0.4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x14ac:dyDescent="0.4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x14ac:dyDescent="0.4">
      <c r="B9" s="14" t="s">
        <v>9</v>
      </c>
      <c r="C9" s="15">
        <f>+C10+C11+C12+C13+C14+C15+C16+C17+C18+C19+C20+C21-ABS(C22)</f>
        <v>74109929</v>
      </c>
      <c r="D9" s="16">
        <f>+D10+D11+D12+D13+D14+D15+D16+D17+D18+D19+D20+D21-ABS(D22)</f>
        <v>72739523</v>
      </c>
      <c r="E9" s="15">
        <f>C9-D9</f>
        <v>1370406</v>
      </c>
      <c r="F9" s="14" t="s">
        <v>10</v>
      </c>
      <c r="G9" s="15">
        <f>+G10+G11+G12+G13+G14+G15+G16+G17+G18+G19+G20+G21+G22+G23+G24+G25+G26</f>
        <v>11241329</v>
      </c>
      <c r="H9" s="16">
        <f>+H10+H11+H12+H13+H14+H15+H16+H17+H18+H19+H20+H21+H22+H23+H24+H25+H26</f>
        <v>9682464</v>
      </c>
      <c r="I9" s="15">
        <f>G9-H9</f>
        <v>1558865</v>
      </c>
    </row>
    <row r="10" spans="2:9" x14ac:dyDescent="0.4">
      <c r="B10" s="17" t="s">
        <v>11</v>
      </c>
      <c r="C10" s="18">
        <v>36109629</v>
      </c>
      <c r="D10" s="19">
        <v>36848606</v>
      </c>
      <c r="E10" s="18">
        <f t="shared" ref="E10:E51" si="0">C10-D10</f>
        <v>-738977</v>
      </c>
      <c r="F10" s="17" t="s">
        <v>12</v>
      </c>
      <c r="G10" s="18"/>
      <c r="H10" s="19"/>
      <c r="I10" s="18">
        <f t="shared" ref="I10:I51" si="1">G10-H10</f>
        <v>0</v>
      </c>
    </row>
    <row r="11" spans="2:9" x14ac:dyDescent="0.4">
      <c r="B11" s="20" t="s">
        <v>13</v>
      </c>
      <c r="C11" s="21">
        <v>35959969</v>
      </c>
      <c r="D11" s="22">
        <v>34447607</v>
      </c>
      <c r="E11" s="21">
        <f t="shared" si="0"/>
        <v>1512362</v>
      </c>
      <c r="F11" s="20" t="s">
        <v>14</v>
      </c>
      <c r="G11" s="21">
        <v>2309241</v>
      </c>
      <c r="H11" s="22">
        <v>4044941</v>
      </c>
      <c r="I11" s="21">
        <f t="shared" si="1"/>
        <v>-1735700</v>
      </c>
    </row>
    <row r="12" spans="2:9" x14ac:dyDescent="0.4">
      <c r="B12" s="20" t="s">
        <v>15</v>
      </c>
      <c r="C12" s="21">
        <v>92155</v>
      </c>
      <c r="D12" s="22">
        <v>95705</v>
      </c>
      <c r="E12" s="21">
        <f t="shared" si="0"/>
        <v>-3550</v>
      </c>
      <c r="F12" s="20" t="s">
        <v>16</v>
      </c>
      <c r="G12" s="21">
        <v>592088</v>
      </c>
      <c r="H12" s="22">
        <v>795523</v>
      </c>
      <c r="I12" s="21">
        <f t="shared" si="1"/>
        <v>-203435</v>
      </c>
    </row>
    <row r="13" spans="2:9" x14ac:dyDescent="0.4">
      <c r="B13" s="20" t="s">
        <v>17</v>
      </c>
      <c r="C13" s="21"/>
      <c r="D13" s="22"/>
      <c r="E13" s="21">
        <f t="shared" si="0"/>
        <v>0</v>
      </c>
      <c r="F13" s="20" t="s">
        <v>18</v>
      </c>
      <c r="G13" s="21"/>
      <c r="H13" s="22"/>
      <c r="I13" s="21">
        <f t="shared" si="1"/>
        <v>0</v>
      </c>
    </row>
    <row r="14" spans="2:9" x14ac:dyDescent="0.4">
      <c r="B14" s="20" t="s">
        <v>19</v>
      </c>
      <c r="C14" s="21">
        <v>150048</v>
      </c>
      <c r="D14" s="22">
        <v>118590</v>
      </c>
      <c r="E14" s="21">
        <f t="shared" si="0"/>
        <v>31458</v>
      </c>
      <c r="F14" s="20" t="s">
        <v>20</v>
      </c>
      <c r="G14" s="21"/>
      <c r="H14" s="22"/>
      <c r="I14" s="21">
        <f t="shared" si="1"/>
        <v>0</v>
      </c>
    </row>
    <row r="15" spans="2:9" x14ac:dyDescent="0.4">
      <c r="B15" s="20" t="s">
        <v>21</v>
      </c>
      <c r="C15" s="21">
        <v>1376982</v>
      </c>
      <c r="D15" s="22">
        <v>818542</v>
      </c>
      <c r="E15" s="21">
        <f t="shared" si="0"/>
        <v>558440</v>
      </c>
      <c r="F15" s="20" t="s">
        <v>22</v>
      </c>
      <c r="G15" s="21"/>
      <c r="H15" s="22"/>
      <c r="I15" s="21">
        <f t="shared" si="1"/>
        <v>0</v>
      </c>
    </row>
    <row r="16" spans="2:9" x14ac:dyDescent="0.4">
      <c r="B16" s="20" t="s">
        <v>23</v>
      </c>
      <c r="C16" s="21">
        <v>421146</v>
      </c>
      <c r="D16" s="22">
        <v>371527</v>
      </c>
      <c r="E16" s="21">
        <f t="shared" si="0"/>
        <v>49619</v>
      </c>
      <c r="F16" s="20" t="s">
        <v>24</v>
      </c>
      <c r="G16" s="21"/>
      <c r="H16" s="22"/>
      <c r="I16" s="21">
        <f t="shared" si="1"/>
        <v>0</v>
      </c>
    </row>
    <row r="17" spans="2:9" x14ac:dyDescent="0.4">
      <c r="B17" s="20" t="s">
        <v>25</v>
      </c>
      <c r="C17" s="21"/>
      <c r="D17" s="22">
        <v>8946</v>
      </c>
      <c r="E17" s="21">
        <f t="shared" si="0"/>
        <v>-8946</v>
      </c>
      <c r="F17" s="20" t="s">
        <v>26</v>
      </c>
      <c r="G17" s="21"/>
      <c r="H17" s="22"/>
      <c r="I17" s="21">
        <f t="shared" si="1"/>
        <v>0</v>
      </c>
    </row>
    <row r="18" spans="2:9" x14ac:dyDescent="0.4">
      <c r="B18" s="20" t="s">
        <v>27</v>
      </c>
      <c r="C18" s="21"/>
      <c r="D18" s="22">
        <v>30000</v>
      </c>
      <c r="E18" s="21">
        <f t="shared" si="0"/>
        <v>-30000</v>
      </c>
      <c r="F18" s="20" t="s">
        <v>28</v>
      </c>
      <c r="G18" s="21"/>
      <c r="H18" s="22"/>
      <c r="I18" s="21">
        <f t="shared" si="1"/>
        <v>0</v>
      </c>
    </row>
    <row r="19" spans="2:9" x14ac:dyDescent="0.4">
      <c r="B19" s="20" t="s">
        <v>29</v>
      </c>
      <c r="C19" s="21"/>
      <c r="D19" s="22"/>
      <c r="E19" s="21">
        <f t="shared" si="0"/>
        <v>0</v>
      </c>
      <c r="F19" s="20" t="s">
        <v>30</v>
      </c>
      <c r="G19" s="21"/>
      <c r="H19" s="22"/>
      <c r="I19" s="21">
        <f t="shared" si="1"/>
        <v>0</v>
      </c>
    </row>
    <row r="20" spans="2:9" x14ac:dyDescent="0.4">
      <c r="B20" s="20" t="s">
        <v>31</v>
      </c>
      <c r="C20" s="21"/>
      <c r="D20" s="22"/>
      <c r="E20" s="21">
        <f t="shared" si="0"/>
        <v>0</v>
      </c>
      <c r="F20" s="20" t="s">
        <v>32</v>
      </c>
      <c r="G20" s="21"/>
      <c r="H20" s="22"/>
      <c r="I20" s="21">
        <f t="shared" si="1"/>
        <v>0</v>
      </c>
    </row>
    <row r="21" spans="2:9" x14ac:dyDescent="0.4">
      <c r="B21" s="20" t="s">
        <v>33</v>
      </c>
      <c r="C21" s="21"/>
      <c r="D21" s="22"/>
      <c r="E21" s="21">
        <f t="shared" si="0"/>
        <v>0</v>
      </c>
      <c r="F21" s="20" t="s">
        <v>34</v>
      </c>
      <c r="G21" s="21"/>
      <c r="H21" s="22"/>
      <c r="I21" s="21">
        <f t="shared" si="1"/>
        <v>0</v>
      </c>
    </row>
    <row r="22" spans="2:9" x14ac:dyDescent="0.4">
      <c r="B22" s="20" t="s">
        <v>35</v>
      </c>
      <c r="C22" s="21"/>
      <c r="D22" s="22"/>
      <c r="E22" s="21">
        <f t="shared" si="0"/>
        <v>0</v>
      </c>
      <c r="F22" s="20" t="s">
        <v>36</v>
      </c>
      <c r="G22" s="21"/>
      <c r="H22" s="22"/>
      <c r="I22" s="21">
        <f t="shared" si="1"/>
        <v>0</v>
      </c>
    </row>
    <row r="23" spans="2:9" x14ac:dyDescent="0.4">
      <c r="B23" s="20"/>
      <c r="C23" s="21"/>
      <c r="D23" s="21"/>
      <c r="E23" s="21"/>
      <c r="F23" s="20" t="s">
        <v>37</v>
      </c>
      <c r="G23" s="21"/>
      <c r="H23" s="22"/>
      <c r="I23" s="21">
        <f t="shared" si="1"/>
        <v>0</v>
      </c>
    </row>
    <row r="24" spans="2:9" x14ac:dyDescent="0.4">
      <c r="B24" s="20"/>
      <c r="C24" s="21"/>
      <c r="D24" s="21"/>
      <c r="E24" s="21"/>
      <c r="F24" s="20" t="s">
        <v>38</v>
      </c>
      <c r="G24" s="21"/>
      <c r="H24" s="22"/>
      <c r="I24" s="21">
        <f t="shared" si="1"/>
        <v>0</v>
      </c>
    </row>
    <row r="25" spans="2:9" x14ac:dyDescent="0.4">
      <c r="B25" s="20"/>
      <c r="C25" s="21"/>
      <c r="D25" s="21"/>
      <c r="E25" s="21"/>
      <c r="F25" s="20" t="s">
        <v>39</v>
      </c>
      <c r="G25" s="21">
        <v>8340000</v>
      </c>
      <c r="H25" s="22">
        <v>4842000</v>
      </c>
      <c r="I25" s="21">
        <f t="shared" si="1"/>
        <v>3498000</v>
      </c>
    </row>
    <row r="26" spans="2:9" x14ac:dyDescent="0.4">
      <c r="B26" s="20"/>
      <c r="C26" s="21"/>
      <c r="D26" s="21"/>
      <c r="E26" s="21"/>
      <c r="F26" s="20" t="s">
        <v>40</v>
      </c>
      <c r="G26" s="21"/>
      <c r="H26" s="22"/>
      <c r="I26" s="21">
        <f t="shared" si="1"/>
        <v>0</v>
      </c>
    </row>
    <row r="27" spans="2:9" x14ac:dyDescent="0.4">
      <c r="B27" s="14" t="s">
        <v>41</v>
      </c>
      <c r="C27" s="15">
        <f>+C28 +C31</f>
        <v>156034710</v>
      </c>
      <c r="D27" s="16">
        <f>+D28 +D31</f>
        <v>149045414</v>
      </c>
      <c r="E27" s="15">
        <f t="shared" si="0"/>
        <v>6989296</v>
      </c>
      <c r="F27" s="14" t="s">
        <v>42</v>
      </c>
      <c r="G27" s="15">
        <f>+G28+G29+G30+G31+G32+G33</f>
        <v>3000000</v>
      </c>
      <c r="H27" s="16">
        <f>+H28+H29+H30+H31+H32+H33</f>
        <v>2000000</v>
      </c>
      <c r="I27" s="15">
        <f t="shared" si="1"/>
        <v>1000000</v>
      </c>
    </row>
    <row r="28" spans="2:9" x14ac:dyDescent="0.4">
      <c r="B28" s="14" t="s">
        <v>43</v>
      </c>
      <c r="C28" s="15">
        <f>+C29+C30</f>
        <v>114237112</v>
      </c>
      <c r="D28" s="16">
        <f>+D29+D30</f>
        <v>119948131</v>
      </c>
      <c r="E28" s="15">
        <f t="shared" si="0"/>
        <v>-5711019</v>
      </c>
      <c r="F28" s="17" t="s">
        <v>44</v>
      </c>
      <c r="G28" s="18"/>
      <c r="H28" s="19"/>
      <c r="I28" s="18">
        <f t="shared" si="1"/>
        <v>0</v>
      </c>
    </row>
    <row r="29" spans="2:9" x14ac:dyDescent="0.4">
      <c r="B29" s="17" t="s">
        <v>45</v>
      </c>
      <c r="C29" s="18">
        <v>68211781</v>
      </c>
      <c r="D29" s="19">
        <v>68211781</v>
      </c>
      <c r="E29" s="18">
        <f t="shared" si="0"/>
        <v>0</v>
      </c>
      <c r="F29" s="20" t="s">
        <v>46</v>
      </c>
      <c r="G29" s="21"/>
      <c r="H29" s="22"/>
      <c r="I29" s="21">
        <f t="shared" si="1"/>
        <v>0</v>
      </c>
    </row>
    <row r="30" spans="2:9" x14ac:dyDescent="0.4">
      <c r="B30" s="20" t="s">
        <v>47</v>
      </c>
      <c r="C30" s="21">
        <v>46025331</v>
      </c>
      <c r="D30" s="22">
        <v>51736350</v>
      </c>
      <c r="E30" s="21">
        <f t="shared" si="0"/>
        <v>-5711019</v>
      </c>
      <c r="F30" s="20" t="s">
        <v>48</v>
      </c>
      <c r="G30" s="21"/>
      <c r="H30" s="22"/>
      <c r="I30" s="21">
        <f t="shared" si="1"/>
        <v>0</v>
      </c>
    </row>
    <row r="31" spans="2:9" x14ac:dyDescent="0.4">
      <c r="B31" s="14" t="s">
        <v>49</v>
      </c>
      <c r="C31" s="15">
        <f>+C32+C33+C34+C35+C36+C37+C38+C39+C40+C41+C42+C43+C44+C45+C46+C47+C48+C49-ABS(C50)</f>
        <v>41797598</v>
      </c>
      <c r="D31" s="16">
        <f>+D32+D33+D34+D35+D36+D37+D38+D39+D40+D41+D42+D43+D44+D45+D46+D47+D48+D49-ABS(D50)</f>
        <v>29097283</v>
      </c>
      <c r="E31" s="15">
        <f t="shared" si="0"/>
        <v>12700315</v>
      </c>
      <c r="F31" s="20" t="s">
        <v>50</v>
      </c>
      <c r="G31" s="21">
        <v>3000000</v>
      </c>
      <c r="H31" s="22">
        <v>2000000</v>
      </c>
      <c r="I31" s="21">
        <f t="shared" si="1"/>
        <v>1000000</v>
      </c>
    </row>
    <row r="32" spans="2:9" x14ac:dyDescent="0.4">
      <c r="B32" s="20" t="s">
        <v>47</v>
      </c>
      <c r="C32" s="21">
        <v>6895643</v>
      </c>
      <c r="D32" s="22">
        <v>5120566</v>
      </c>
      <c r="E32" s="21">
        <f t="shared" si="0"/>
        <v>1775077</v>
      </c>
      <c r="F32" s="20" t="s">
        <v>51</v>
      </c>
      <c r="G32" s="21"/>
      <c r="H32" s="22"/>
      <c r="I32" s="21">
        <f t="shared" si="1"/>
        <v>0</v>
      </c>
    </row>
    <row r="33" spans="2:9" x14ac:dyDescent="0.4">
      <c r="B33" s="20" t="s">
        <v>52</v>
      </c>
      <c r="C33" s="21">
        <v>2312784</v>
      </c>
      <c r="D33" s="22">
        <v>2546952</v>
      </c>
      <c r="E33" s="21">
        <f t="shared" si="0"/>
        <v>-234168</v>
      </c>
      <c r="F33" s="20" t="s">
        <v>53</v>
      </c>
      <c r="G33" s="21"/>
      <c r="H33" s="22"/>
      <c r="I33" s="21">
        <f t="shared" si="1"/>
        <v>0</v>
      </c>
    </row>
    <row r="34" spans="2:9" x14ac:dyDescent="0.4">
      <c r="B34" s="20" t="s">
        <v>54</v>
      </c>
      <c r="C34" s="21">
        <v>4350477</v>
      </c>
      <c r="D34" s="22">
        <v>5320035</v>
      </c>
      <c r="E34" s="21">
        <f t="shared" si="0"/>
        <v>-969558</v>
      </c>
      <c r="F34" s="14" t="s">
        <v>55</v>
      </c>
      <c r="G34" s="15">
        <f>+G9 +G27</f>
        <v>14241329</v>
      </c>
      <c r="H34" s="15">
        <f>+H9 +H27</f>
        <v>11682464</v>
      </c>
      <c r="I34" s="15">
        <f t="shared" si="1"/>
        <v>2558865</v>
      </c>
    </row>
    <row r="35" spans="2:9" x14ac:dyDescent="0.4">
      <c r="B35" s="20" t="s">
        <v>56</v>
      </c>
      <c r="C35" s="21">
        <v>2970237</v>
      </c>
      <c r="D35" s="22">
        <v>4138149</v>
      </c>
      <c r="E35" s="21">
        <f t="shared" si="0"/>
        <v>-1167912</v>
      </c>
      <c r="F35" s="23" t="s">
        <v>57</v>
      </c>
      <c r="G35" s="24"/>
      <c r="H35" s="24"/>
      <c r="I35" s="25"/>
    </row>
    <row r="36" spans="2:9" x14ac:dyDescent="0.4">
      <c r="B36" s="20" t="s">
        <v>58</v>
      </c>
      <c r="C36" s="21"/>
      <c r="D36" s="22"/>
      <c r="E36" s="21">
        <f t="shared" si="0"/>
        <v>0</v>
      </c>
      <c r="F36" s="17" t="s">
        <v>59</v>
      </c>
      <c r="G36" s="18">
        <v>164937851</v>
      </c>
      <c r="H36" s="19">
        <v>164937851</v>
      </c>
      <c r="I36" s="18">
        <f t="shared" si="1"/>
        <v>0</v>
      </c>
    </row>
    <row r="37" spans="2:9" x14ac:dyDescent="0.4">
      <c r="B37" s="20" t="s">
        <v>60</v>
      </c>
      <c r="C37" s="21"/>
      <c r="D37" s="22"/>
      <c r="E37" s="21">
        <f t="shared" si="0"/>
        <v>0</v>
      </c>
      <c r="F37" s="20" t="s">
        <v>61</v>
      </c>
      <c r="G37" s="21">
        <v>3231774</v>
      </c>
      <c r="H37" s="22">
        <v>2816555</v>
      </c>
      <c r="I37" s="21">
        <f t="shared" si="1"/>
        <v>415219</v>
      </c>
    </row>
    <row r="38" spans="2:9" x14ac:dyDescent="0.4">
      <c r="B38" s="20" t="s">
        <v>62</v>
      </c>
      <c r="C38" s="21"/>
      <c r="D38" s="22"/>
      <c r="E38" s="21">
        <f t="shared" si="0"/>
        <v>0</v>
      </c>
      <c r="F38" s="20" t="s">
        <v>63</v>
      </c>
      <c r="G38" s="21">
        <f>+G39+G40+G41+G42</f>
        <v>22178457</v>
      </c>
      <c r="H38" s="22">
        <f>+H39+H40+H41+H42</f>
        <v>9961581</v>
      </c>
      <c r="I38" s="21">
        <f t="shared" si="1"/>
        <v>12216876</v>
      </c>
    </row>
    <row r="39" spans="2:9" x14ac:dyDescent="0.4">
      <c r="B39" s="20" t="s">
        <v>64</v>
      </c>
      <c r="C39" s="21"/>
      <c r="D39" s="22"/>
      <c r="E39" s="21">
        <f t="shared" si="0"/>
        <v>0</v>
      </c>
      <c r="F39" s="20" t="s">
        <v>65</v>
      </c>
      <c r="G39" s="21">
        <v>13000755</v>
      </c>
      <c r="H39" s="22">
        <v>8000000</v>
      </c>
      <c r="I39" s="21">
        <f t="shared" si="1"/>
        <v>5000755</v>
      </c>
    </row>
    <row r="40" spans="2:9" x14ac:dyDescent="0.4">
      <c r="B40" s="20" t="s">
        <v>66</v>
      </c>
      <c r="C40" s="21"/>
      <c r="D40" s="22"/>
      <c r="E40" s="21">
        <f t="shared" si="0"/>
        <v>0</v>
      </c>
      <c r="F40" s="20" t="s">
        <v>67</v>
      </c>
      <c r="G40" s="21">
        <v>2000085</v>
      </c>
      <c r="H40" s="22">
        <v>1000000</v>
      </c>
      <c r="I40" s="21">
        <f t="shared" si="1"/>
        <v>1000085</v>
      </c>
    </row>
    <row r="41" spans="2:9" x14ac:dyDescent="0.4">
      <c r="B41" s="20" t="s">
        <v>68</v>
      </c>
      <c r="C41" s="21"/>
      <c r="D41" s="22"/>
      <c r="E41" s="21">
        <f t="shared" si="0"/>
        <v>0</v>
      </c>
      <c r="F41" s="20" t="s">
        <v>69</v>
      </c>
      <c r="G41" s="21">
        <v>6177617</v>
      </c>
      <c r="H41" s="22">
        <v>961581</v>
      </c>
      <c r="I41" s="21">
        <f t="shared" si="1"/>
        <v>5216036</v>
      </c>
    </row>
    <row r="42" spans="2:9" x14ac:dyDescent="0.4">
      <c r="B42" s="20" t="s">
        <v>70</v>
      </c>
      <c r="C42" s="21"/>
      <c r="D42" s="22"/>
      <c r="E42" s="21">
        <f t="shared" si="0"/>
        <v>0</v>
      </c>
      <c r="F42" s="20" t="s">
        <v>71</v>
      </c>
      <c r="G42" s="21">
        <v>1000000</v>
      </c>
      <c r="H42" s="22"/>
      <c r="I42" s="21">
        <f t="shared" si="1"/>
        <v>1000000</v>
      </c>
    </row>
    <row r="43" spans="2:9" x14ac:dyDescent="0.4">
      <c r="B43" s="20" t="s">
        <v>72</v>
      </c>
      <c r="C43" s="21">
        <v>3000000</v>
      </c>
      <c r="D43" s="22">
        <v>2000000</v>
      </c>
      <c r="E43" s="21">
        <f t="shared" si="0"/>
        <v>1000000</v>
      </c>
      <c r="F43" s="20" t="s">
        <v>73</v>
      </c>
      <c r="G43" s="21">
        <v>25555228</v>
      </c>
      <c r="H43" s="22">
        <v>32386486</v>
      </c>
      <c r="I43" s="21">
        <f t="shared" si="1"/>
        <v>-6831258</v>
      </c>
    </row>
    <row r="44" spans="2:9" x14ac:dyDescent="0.4">
      <c r="B44" s="20" t="s">
        <v>74</v>
      </c>
      <c r="C44" s="21">
        <v>6177617</v>
      </c>
      <c r="D44" s="22">
        <v>961581</v>
      </c>
      <c r="E44" s="21">
        <f t="shared" si="0"/>
        <v>5216036</v>
      </c>
      <c r="F44" s="20" t="s">
        <v>75</v>
      </c>
      <c r="G44" s="21">
        <v>5385618</v>
      </c>
      <c r="H44" s="22">
        <v>1199689</v>
      </c>
      <c r="I44" s="21">
        <f t="shared" si="1"/>
        <v>4185929</v>
      </c>
    </row>
    <row r="45" spans="2:9" x14ac:dyDescent="0.4">
      <c r="B45" s="20" t="s">
        <v>76</v>
      </c>
      <c r="C45" s="21">
        <v>13000755</v>
      </c>
      <c r="D45" s="22">
        <v>8000000</v>
      </c>
      <c r="E45" s="21">
        <f t="shared" si="0"/>
        <v>5000755</v>
      </c>
      <c r="F45" s="20"/>
      <c r="G45" s="21"/>
      <c r="H45" s="21"/>
      <c r="I45" s="21"/>
    </row>
    <row r="46" spans="2:9" x14ac:dyDescent="0.4">
      <c r="B46" s="20" t="s">
        <v>77</v>
      </c>
      <c r="C46" s="21">
        <v>2000085</v>
      </c>
      <c r="D46" s="22">
        <v>1000000</v>
      </c>
      <c r="E46" s="21">
        <f t="shared" si="0"/>
        <v>1000085</v>
      </c>
      <c r="F46" s="20"/>
      <c r="G46" s="21"/>
      <c r="H46" s="21"/>
      <c r="I46" s="21"/>
    </row>
    <row r="47" spans="2:9" x14ac:dyDescent="0.4">
      <c r="B47" s="20" t="s">
        <v>78</v>
      </c>
      <c r="C47" s="21">
        <v>1000000</v>
      </c>
      <c r="D47" s="22"/>
      <c r="E47" s="21">
        <f t="shared" si="0"/>
        <v>1000000</v>
      </c>
      <c r="F47" s="20"/>
      <c r="G47" s="21"/>
      <c r="H47" s="21"/>
      <c r="I47" s="21"/>
    </row>
    <row r="48" spans="2:9" x14ac:dyDescent="0.4">
      <c r="B48" s="20" t="s">
        <v>79</v>
      </c>
      <c r="C48" s="21">
        <v>80000</v>
      </c>
      <c r="D48" s="22"/>
      <c r="E48" s="21">
        <f t="shared" si="0"/>
        <v>80000</v>
      </c>
      <c r="F48" s="20"/>
      <c r="G48" s="21"/>
      <c r="H48" s="21"/>
      <c r="I48" s="21"/>
    </row>
    <row r="49" spans="2:9" x14ac:dyDescent="0.4">
      <c r="B49" s="20" t="s">
        <v>80</v>
      </c>
      <c r="C49" s="21">
        <v>10000</v>
      </c>
      <c r="D49" s="22">
        <v>10000</v>
      </c>
      <c r="E49" s="21">
        <f t="shared" si="0"/>
        <v>0</v>
      </c>
      <c r="F49" s="26"/>
      <c r="G49" s="27"/>
      <c r="H49" s="27"/>
      <c r="I49" s="27"/>
    </row>
    <row r="50" spans="2:9" x14ac:dyDescent="0.4">
      <c r="B50" s="26" t="s">
        <v>35</v>
      </c>
      <c r="C50" s="27"/>
      <c r="D50" s="28"/>
      <c r="E50" s="27">
        <f t="shared" si="0"/>
        <v>0</v>
      </c>
      <c r="F50" s="14" t="s">
        <v>81</v>
      </c>
      <c r="G50" s="15">
        <f>+G36 +G37 +G38 +G43</f>
        <v>215903310</v>
      </c>
      <c r="H50" s="15">
        <f>+H36 +H37 +H38 +H43</f>
        <v>210102473</v>
      </c>
      <c r="I50" s="15">
        <f t="shared" si="1"/>
        <v>5800837</v>
      </c>
    </row>
    <row r="51" spans="2:9" x14ac:dyDescent="0.4">
      <c r="B51" s="14" t="s">
        <v>82</v>
      </c>
      <c r="C51" s="15">
        <f>+C9 +C27</f>
        <v>230144639</v>
      </c>
      <c r="D51" s="15">
        <f>+D9 +D27</f>
        <v>221784937</v>
      </c>
      <c r="E51" s="15">
        <f t="shared" si="0"/>
        <v>8359702</v>
      </c>
      <c r="F51" s="29" t="s">
        <v>83</v>
      </c>
      <c r="G51" s="30">
        <f>+G34 +G50</f>
        <v>230144639</v>
      </c>
      <c r="H51" s="30">
        <f>+H34 +H50</f>
        <v>221784937</v>
      </c>
      <c r="I51" s="30">
        <f t="shared" si="1"/>
        <v>8359702</v>
      </c>
    </row>
  </sheetData>
  <mergeCells count="5">
    <mergeCell ref="B3:I3"/>
    <mergeCell ref="B5:I5"/>
    <mergeCell ref="B7:E7"/>
    <mergeCell ref="F7:I7"/>
    <mergeCell ref="F35:I35"/>
  </mergeCells>
  <phoneticPr fontId="2"/>
  <pageMargins left="0.7" right="0.7" top="0.75" bottom="0.75" header="0.3" footer="0.3"/>
  <pageSetup paperSize="9" fitToHeight="0" orientation="portrait" r:id="rId1"/>
  <headerFooter>
    <oddHeader>&amp;L社会福祉法人裾野市手をつなぐ育成会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2021-06-09T01:36:37Z</dcterms:created>
  <dcterms:modified xsi:type="dcterms:W3CDTF">2021-06-09T01:36:38Z</dcterms:modified>
</cp:coreProperties>
</file>