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6.160\share\本部PC SSD内救出data\デスクトップ\決算\R6 決算\"/>
    </mc:Choice>
  </mc:AlternateContent>
  <xr:revisionPtr revIDLastSave="0" documentId="8_{6A55168C-9B3B-47B3-8815-6235DA9C2BAF}" xr6:coauthVersionLast="47" xr6:coauthVersionMax="47" xr10:uidLastSave="{00000000-0000-0000-0000-000000000000}"/>
  <bookViews>
    <workbookView xWindow="1170" yWindow="690" windowWidth="14400" windowHeight="15510" xr2:uid="{AF3B3759-68BB-47E6-868B-356C6BE79B1B}"/>
  </bookViews>
  <sheets>
    <sheet name="R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I57" i="1"/>
  <c r="H61" i="1" s="1"/>
  <c r="I41" i="1"/>
  <c r="I40" i="1"/>
  <c r="I48" i="1" s="1"/>
  <c r="I37" i="1"/>
  <c r="I32" i="1"/>
  <c r="I33" i="1" s="1"/>
  <c r="H50" i="1" s="1"/>
  <c r="H30" i="1"/>
  <c r="I29" i="1"/>
  <c r="I26" i="1"/>
  <c r="I14" i="1"/>
  <c r="I21" i="1" s="1"/>
  <c r="H51" i="1" l="1"/>
  <c r="H52" i="1" s="1"/>
  <c r="H62" i="1" s="1"/>
</calcChain>
</file>

<file path=xl/sharedStrings.xml><?xml version="1.0" encoding="utf-8"?>
<sst xmlns="http://schemas.openxmlformats.org/spreadsheetml/2006/main" count="191" uniqueCount="112">
  <si>
    <t>社会福祉法人裾野市手をつなぐ育成会</t>
    <rPh sb="0" eb="2">
      <t>シャカイ</t>
    </rPh>
    <rPh sb="2" eb="4">
      <t>フクシ</t>
    </rPh>
    <rPh sb="4" eb="6">
      <t>ホウジン</t>
    </rPh>
    <rPh sb="6" eb="9">
      <t>スソノシ</t>
    </rPh>
    <rPh sb="9" eb="10">
      <t>テ</t>
    </rPh>
    <rPh sb="14" eb="17">
      <t>イクセイカイ</t>
    </rPh>
    <phoneticPr fontId="2"/>
  </si>
  <si>
    <t>財　  産　  目　  録</t>
    <phoneticPr fontId="5"/>
  </si>
  <si>
    <t>令和 7年 3月31日 現在</t>
    <rPh sb="0" eb="1">
      <t>レイ</t>
    </rPh>
    <rPh sb="1" eb="2">
      <t>ワ</t>
    </rPh>
    <phoneticPr fontId="5"/>
  </si>
  <si>
    <t>別紙４</t>
    <phoneticPr fontId="5"/>
  </si>
  <si>
    <t>(単位：円)</t>
    <phoneticPr fontId="5"/>
  </si>
  <si>
    <t>貸借対照表科目</t>
    <rPh sb="0" eb="2">
      <t>カキ</t>
    </rPh>
    <rPh sb="2" eb="4">
      <t>ショウヨ</t>
    </rPh>
    <rPh sb="5" eb="7">
      <t>ヒキアテキン</t>
    </rPh>
    <phoneticPr fontId="2"/>
  </si>
  <si>
    <t>場所・物量等</t>
    <phoneticPr fontId="5"/>
  </si>
  <si>
    <t>取得年度</t>
    <phoneticPr fontId="5"/>
  </si>
  <si>
    <t>使用目的等</t>
    <phoneticPr fontId="5"/>
  </si>
  <si>
    <t>取得価額</t>
    <phoneticPr fontId="5"/>
  </si>
  <si>
    <t>減価償却累計額</t>
    <phoneticPr fontId="5"/>
  </si>
  <si>
    <t>貸借対照表価額</t>
    <phoneticPr fontId="5"/>
  </si>
  <si>
    <t>Ⅰ 資産の部</t>
    <phoneticPr fontId="5"/>
  </si>
  <si>
    <t xml:space="preserve"> 1　流動資産</t>
    <phoneticPr fontId="5"/>
  </si>
  <si>
    <t>現金預金</t>
    <rPh sb="0" eb="2">
      <t>ゲンキン</t>
    </rPh>
    <rPh sb="2" eb="4">
      <t>ヨキン</t>
    </rPh>
    <phoneticPr fontId="2"/>
  </si>
  <si>
    <t>現金</t>
    <phoneticPr fontId="5"/>
  </si>
  <si>
    <t>現金手元有高</t>
    <rPh sb="0" eb="2">
      <t>ゲンキン</t>
    </rPh>
    <rPh sb="2" eb="4">
      <t>テモト</t>
    </rPh>
    <rPh sb="4" eb="6">
      <t>アリダカ</t>
    </rPh>
    <phoneticPr fontId="2"/>
  </si>
  <si>
    <t>―</t>
    <phoneticPr fontId="5"/>
  </si>
  <si>
    <t>運転資金として</t>
    <rPh sb="0" eb="2">
      <t>ウンテン</t>
    </rPh>
    <rPh sb="2" eb="4">
      <t>シキン</t>
    </rPh>
    <phoneticPr fontId="2"/>
  </si>
  <si>
    <t>普通預金</t>
    <rPh sb="0" eb="2">
      <t>フツウ</t>
    </rPh>
    <rPh sb="2" eb="4">
      <t>ヨキン</t>
    </rPh>
    <phoneticPr fontId="2"/>
  </si>
  <si>
    <t>沼津信用金庫裾野中央支店他</t>
    <rPh sb="0" eb="2">
      <t>ヌマヅ</t>
    </rPh>
    <rPh sb="2" eb="4">
      <t>シンヨウ</t>
    </rPh>
    <rPh sb="4" eb="6">
      <t>キンコ</t>
    </rPh>
    <rPh sb="6" eb="8">
      <t>スソノ</t>
    </rPh>
    <rPh sb="8" eb="10">
      <t>チュウオウ</t>
    </rPh>
    <rPh sb="10" eb="12">
      <t>シテン</t>
    </rPh>
    <rPh sb="12" eb="13">
      <t>ホカ</t>
    </rPh>
    <phoneticPr fontId="2"/>
  </si>
  <si>
    <t>小計</t>
    <rPh sb="0" eb="2">
      <t>ショウケイ</t>
    </rPh>
    <phoneticPr fontId="2"/>
  </si>
  <si>
    <t>事業未収金</t>
    <phoneticPr fontId="5"/>
  </si>
  <si>
    <t>みどり作業所・さくらんぼ他</t>
    <rPh sb="3" eb="6">
      <t>サギョウショ</t>
    </rPh>
    <rPh sb="12" eb="13">
      <t>ホカ</t>
    </rPh>
    <phoneticPr fontId="2"/>
  </si>
  <si>
    <t>2、3月分訓練給付等</t>
    <rPh sb="3" eb="4">
      <t>ガツ</t>
    </rPh>
    <rPh sb="4" eb="5">
      <t>ブン</t>
    </rPh>
    <phoneticPr fontId="5"/>
  </si>
  <si>
    <t>未収金</t>
    <rPh sb="0" eb="3">
      <t>ミシュウキン</t>
    </rPh>
    <phoneticPr fontId="5"/>
  </si>
  <si>
    <t>さくらんぼ</t>
    <phoneticPr fontId="2"/>
  </si>
  <si>
    <t>休職者社会保険料</t>
    <rPh sb="0" eb="3">
      <t>キュウショクシャ</t>
    </rPh>
    <rPh sb="3" eb="8">
      <t>シャカイホケンリョウ</t>
    </rPh>
    <phoneticPr fontId="2"/>
  </si>
  <si>
    <t>製品</t>
    <phoneticPr fontId="5"/>
  </si>
  <si>
    <t>みどり作業所</t>
    <rPh sb="3" eb="6">
      <t>サギョウショ</t>
    </rPh>
    <phoneticPr fontId="2"/>
  </si>
  <si>
    <t>縫製品・缶バッジ他</t>
    <rPh sb="0" eb="2">
      <t>ホウセイ</t>
    </rPh>
    <rPh sb="2" eb="3">
      <t>ヒン</t>
    </rPh>
    <rPh sb="4" eb="5">
      <t>カン</t>
    </rPh>
    <rPh sb="8" eb="9">
      <t>ホカ</t>
    </rPh>
    <phoneticPr fontId="5"/>
  </si>
  <si>
    <t>原材料</t>
    <phoneticPr fontId="5"/>
  </si>
  <si>
    <t>布・パーツ・食材他</t>
    <rPh sb="0" eb="1">
      <t>ヌノ</t>
    </rPh>
    <rPh sb="6" eb="8">
      <t>ショクザイ</t>
    </rPh>
    <rPh sb="8" eb="9">
      <t>ホカ</t>
    </rPh>
    <phoneticPr fontId="2"/>
  </si>
  <si>
    <t>貯蔵品</t>
    <phoneticPr fontId="5"/>
  </si>
  <si>
    <t>弁当箱・洗剤他</t>
    <rPh sb="0" eb="2">
      <t>ベントウ</t>
    </rPh>
    <rPh sb="2" eb="3">
      <t>バコ</t>
    </rPh>
    <rPh sb="4" eb="6">
      <t>センザイ</t>
    </rPh>
    <rPh sb="6" eb="7">
      <t>ホカ</t>
    </rPh>
    <phoneticPr fontId="2"/>
  </si>
  <si>
    <t>前払金</t>
    <rPh sb="0" eb="3">
      <t>マエバライキン</t>
    </rPh>
    <phoneticPr fontId="2"/>
  </si>
  <si>
    <t>うぐいす・みどり作業所・さくらんぼ</t>
    <rPh sb="8" eb="10">
      <t>サギョウ</t>
    </rPh>
    <rPh sb="10" eb="11">
      <t>ショ</t>
    </rPh>
    <phoneticPr fontId="2"/>
  </si>
  <si>
    <t>表彰記念品他</t>
    <rPh sb="0" eb="5">
      <t>ヒョウショウキネンヒン</t>
    </rPh>
    <rPh sb="5" eb="6">
      <t>ホカ</t>
    </rPh>
    <phoneticPr fontId="2"/>
  </si>
  <si>
    <t>―</t>
  </si>
  <si>
    <t>流動資産合計</t>
    <phoneticPr fontId="5"/>
  </si>
  <si>
    <t xml:space="preserve"> 2　固定資産</t>
    <phoneticPr fontId="5"/>
  </si>
  <si>
    <t>(1) 基本財産</t>
    <phoneticPr fontId="5"/>
  </si>
  <si>
    <t>土地</t>
    <phoneticPr fontId="5"/>
  </si>
  <si>
    <t>(さくらんぼ)裾野市深良2373-1</t>
    <rPh sb="7" eb="10">
      <t>スソノシ</t>
    </rPh>
    <rPh sb="10" eb="12">
      <t>フカラ</t>
    </rPh>
    <phoneticPr fontId="5"/>
  </si>
  <si>
    <t>2013年度</t>
    <rPh sb="4" eb="6">
      <t>ネンド</t>
    </rPh>
    <phoneticPr fontId="5"/>
  </si>
  <si>
    <t>第2種社会福祉事業であるさくらんぼの事業所に使用している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8" eb="21">
      <t>ジギョウショ</t>
    </rPh>
    <rPh sb="22" eb="24">
      <t>シヨウ</t>
    </rPh>
    <phoneticPr fontId="2"/>
  </si>
  <si>
    <t>(うぐいす)裾野市石脇256-5</t>
    <rPh sb="6" eb="9">
      <t>スソノシ</t>
    </rPh>
    <rPh sb="9" eb="10">
      <t>イシ</t>
    </rPh>
    <rPh sb="10" eb="11">
      <t>ワキ</t>
    </rPh>
    <phoneticPr fontId="2"/>
  </si>
  <si>
    <t>2014年度</t>
    <rPh sb="4" eb="6">
      <t>ネンド</t>
    </rPh>
    <phoneticPr fontId="5"/>
  </si>
  <si>
    <t>第2種社会福祉事業であるみどりハイツの事業所に使用している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9" eb="22">
      <t>ジギョウショ</t>
    </rPh>
    <rPh sb="23" eb="25">
      <t>シヨウ</t>
    </rPh>
    <phoneticPr fontId="2"/>
  </si>
  <si>
    <t>建物</t>
    <phoneticPr fontId="2"/>
  </si>
  <si>
    <t>(うぐいす)裾野市石脇256-5</t>
    <rPh sb="6" eb="9">
      <t>スソノシ</t>
    </rPh>
    <rPh sb="9" eb="11">
      <t>イシワキ</t>
    </rPh>
    <phoneticPr fontId="2"/>
  </si>
  <si>
    <t>2012年度</t>
    <rPh sb="4" eb="6">
      <t>ネンド</t>
    </rPh>
    <phoneticPr fontId="2"/>
  </si>
  <si>
    <t>基本財産合計</t>
    <phoneticPr fontId="5"/>
  </si>
  <si>
    <t>(2) その他の固定資産</t>
    <phoneticPr fontId="5"/>
  </si>
  <si>
    <t>(みどり作業所)裾野市石脇285他</t>
    <rPh sb="4" eb="7">
      <t>サギョウショ</t>
    </rPh>
    <rPh sb="8" eb="11">
      <t>スソノシ</t>
    </rPh>
    <rPh sb="11" eb="12">
      <t>イシ</t>
    </rPh>
    <rPh sb="12" eb="13">
      <t>ワキ</t>
    </rPh>
    <rPh sb="16" eb="17">
      <t>ホカ</t>
    </rPh>
    <phoneticPr fontId="2"/>
  </si>
  <si>
    <t>2019年度</t>
    <rPh sb="4" eb="6">
      <t>ネンド</t>
    </rPh>
    <phoneticPr fontId="5"/>
  </si>
  <si>
    <t>第2種社会福祉事業であるみどり作業所の事業所に使用している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5" eb="18">
      <t>サギョウショ</t>
    </rPh>
    <rPh sb="19" eb="22">
      <t>ジギョウショ</t>
    </rPh>
    <rPh sb="23" eb="25">
      <t>シヨウ</t>
    </rPh>
    <phoneticPr fontId="2"/>
  </si>
  <si>
    <t>―　　　</t>
    <phoneticPr fontId="5"/>
  </si>
  <si>
    <t>建物</t>
    <phoneticPr fontId="5"/>
  </si>
  <si>
    <t>(うぐいす)裾野市平松102</t>
    <rPh sb="6" eb="9">
      <t>スソノシ</t>
    </rPh>
    <rPh sb="9" eb="11">
      <t>ヒラマツ</t>
    </rPh>
    <phoneticPr fontId="5"/>
  </si>
  <si>
    <t>第2種社会福祉事業である相談支援センターうぐいすの賃借事業所に使用している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2" eb="16">
      <t>ソウダンシエン</t>
    </rPh>
    <rPh sb="25" eb="27">
      <t>チンシャク</t>
    </rPh>
    <rPh sb="27" eb="30">
      <t>ジギョウショ</t>
    </rPh>
    <rPh sb="31" eb="33">
      <t>シヨウ</t>
    </rPh>
    <phoneticPr fontId="2"/>
  </si>
  <si>
    <t>(みどり作業所)裾野市石脇208-1他</t>
    <rPh sb="4" eb="7">
      <t>サギョウショ</t>
    </rPh>
    <rPh sb="8" eb="11">
      <t>スソノシ</t>
    </rPh>
    <rPh sb="11" eb="12">
      <t>イシ</t>
    </rPh>
    <rPh sb="12" eb="13">
      <t>ワキ</t>
    </rPh>
    <rPh sb="18" eb="19">
      <t>ホカ</t>
    </rPh>
    <phoneticPr fontId="2"/>
  </si>
  <si>
    <t>2008年度</t>
    <rPh sb="4" eb="6">
      <t>ネンド</t>
    </rPh>
    <phoneticPr fontId="5"/>
  </si>
  <si>
    <t>第2種社会福祉事業であるみどり作業所の倉庫、缶集積場に使用している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5" eb="18">
      <t>サギョウショ</t>
    </rPh>
    <rPh sb="19" eb="21">
      <t>ソウコ</t>
    </rPh>
    <rPh sb="22" eb="23">
      <t>カン</t>
    </rPh>
    <rPh sb="23" eb="26">
      <t>シュウセキジョウ</t>
    </rPh>
    <rPh sb="27" eb="29">
      <t>シヨウ</t>
    </rPh>
    <phoneticPr fontId="2"/>
  </si>
  <si>
    <t>(さくらんぼ)裾野市深良2373-1</t>
    <rPh sb="7" eb="10">
      <t>スソノシ</t>
    </rPh>
    <rPh sb="10" eb="12">
      <t>フカラ</t>
    </rPh>
    <phoneticPr fontId="2"/>
  </si>
  <si>
    <t>2015年度</t>
    <rPh sb="4" eb="6">
      <t>ネンド</t>
    </rPh>
    <phoneticPr fontId="5"/>
  </si>
  <si>
    <t>第2種社会福祉事業であるさくらんぼの物置に使用している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8" eb="20">
      <t>モノオキ</t>
    </rPh>
    <rPh sb="21" eb="23">
      <t>シヨウ</t>
    </rPh>
    <phoneticPr fontId="2"/>
  </si>
  <si>
    <t>構築物</t>
    <phoneticPr fontId="5"/>
  </si>
  <si>
    <t>サイクルポート他</t>
    <rPh sb="7" eb="8">
      <t>ホカ</t>
    </rPh>
    <phoneticPr fontId="2"/>
  </si>
  <si>
    <t>第2種社会福祉事業の事業所で使用している</t>
    <rPh sb="0" eb="1">
      <t>ダイ</t>
    </rPh>
    <rPh sb="2" eb="3">
      <t>シュ</t>
    </rPh>
    <rPh sb="3" eb="5">
      <t>シャカイ</t>
    </rPh>
    <rPh sb="5" eb="7">
      <t>フクシ</t>
    </rPh>
    <rPh sb="7" eb="9">
      <t>ジギョウ</t>
    </rPh>
    <rPh sb="10" eb="13">
      <t>ジギョウショ</t>
    </rPh>
    <rPh sb="14" eb="16">
      <t>シヨウ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</si>
  <si>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5"/>
  </si>
  <si>
    <t>農園草刈り機他</t>
    <rPh sb="0" eb="2">
      <t>ノウエン</t>
    </rPh>
    <rPh sb="2" eb="4">
      <t>クサカ</t>
    </rPh>
    <rPh sb="5" eb="6">
      <t>キ</t>
    </rPh>
    <rPh sb="6" eb="7">
      <t>ホカ</t>
    </rPh>
    <phoneticPr fontId="2"/>
  </si>
  <si>
    <t>車輌運搬具</t>
    <phoneticPr fontId="5"/>
  </si>
  <si>
    <t>トヨタ　ハイエース他23台</t>
    <rPh sb="9" eb="10">
      <t>ホカ</t>
    </rPh>
    <rPh sb="12" eb="13">
      <t>ダイ</t>
    </rPh>
    <phoneticPr fontId="2"/>
  </si>
  <si>
    <t>器具及び備品</t>
    <phoneticPr fontId="5"/>
  </si>
  <si>
    <t>エアコン他</t>
    <rPh sb="4" eb="5">
      <t>ホカ</t>
    </rPh>
    <phoneticPr fontId="2"/>
  </si>
  <si>
    <t>退職給付引当資産</t>
    <rPh sb="0" eb="2">
      <t>タイショク</t>
    </rPh>
    <rPh sb="2" eb="4">
      <t>キュウフ</t>
    </rPh>
    <rPh sb="4" eb="6">
      <t>ヒキアテ</t>
    </rPh>
    <rPh sb="6" eb="8">
      <t>シサン</t>
    </rPh>
    <phoneticPr fontId="2"/>
  </si>
  <si>
    <t>富士伊豆農協</t>
    <rPh sb="0" eb="2">
      <t>フジ</t>
    </rPh>
    <rPh sb="2" eb="4">
      <t>イズ</t>
    </rPh>
    <rPh sb="4" eb="6">
      <t>ノウキョウ</t>
    </rPh>
    <phoneticPr fontId="2"/>
  </si>
  <si>
    <t>将来の職員の退職給付の支払に対応した引当資産</t>
    <rPh sb="0" eb="2">
      <t>ショウライ</t>
    </rPh>
    <rPh sb="3" eb="5">
      <t>ショクイン</t>
    </rPh>
    <rPh sb="6" eb="8">
      <t>タイショク</t>
    </rPh>
    <rPh sb="8" eb="10">
      <t>キュウフ</t>
    </rPh>
    <rPh sb="11" eb="13">
      <t>シハライ</t>
    </rPh>
    <rPh sb="14" eb="16">
      <t>タイオウ</t>
    </rPh>
    <rPh sb="18" eb="20">
      <t>ヒキアテ</t>
    </rPh>
    <rPh sb="20" eb="22">
      <t>シサン</t>
    </rPh>
    <phoneticPr fontId="2"/>
  </si>
  <si>
    <t>人件費積立資産</t>
    <rPh sb="0" eb="3">
      <t>ジンケンヒ</t>
    </rPh>
    <rPh sb="3" eb="5">
      <t>ツミタテ</t>
    </rPh>
    <rPh sb="5" eb="7">
      <t>シサン</t>
    </rPh>
    <phoneticPr fontId="2"/>
  </si>
  <si>
    <t>将来の人件費の目的のために積み立てている預金</t>
    <rPh sb="0" eb="2">
      <t>ショウライ</t>
    </rPh>
    <rPh sb="3" eb="6">
      <t>ジンケンヒ</t>
    </rPh>
    <rPh sb="7" eb="9">
      <t>モクテキ</t>
    </rPh>
    <rPh sb="13" eb="14">
      <t>ツ</t>
    </rPh>
    <rPh sb="15" eb="16">
      <t>タ</t>
    </rPh>
    <rPh sb="20" eb="22">
      <t>ヨキン</t>
    </rPh>
    <phoneticPr fontId="2"/>
  </si>
  <si>
    <t>財政調整積立資産</t>
    <rPh sb="0" eb="2">
      <t>ザイセイ</t>
    </rPh>
    <rPh sb="2" eb="4">
      <t>チョウセイ</t>
    </rPh>
    <rPh sb="4" eb="6">
      <t>ツミタテ</t>
    </rPh>
    <rPh sb="6" eb="8">
      <t>シサン</t>
    </rPh>
    <phoneticPr fontId="2"/>
  </si>
  <si>
    <t>将来の支出のために積み立てている預金</t>
    <rPh sb="0" eb="2">
      <t>ショウライ</t>
    </rPh>
    <rPh sb="3" eb="5">
      <t>シシュツ</t>
    </rPh>
    <rPh sb="9" eb="10">
      <t>ツ</t>
    </rPh>
    <rPh sb="11" eb="12">
      <t>タ</t>
    </rPh>
    <rPh sb="16" eb="18">
      <t>ヨキン</t>
    </rPh>
    <phoneticPr fontId="2"/>
  </si>
  <si>
    <t>出資金</t>
    <phoneticPr fontId="5"/>
  </si>
  <si>
    <t>沼津信用金庫裾野中央支店</t>
    <rPh sb="0" eb="2">
      <t>ヌマヅ</t>
    </rPh>
    <rPh sb="2" eb="4">
      <t>シンヨウ</t>
    </rPh>
    <rPh sb="4" eb="6">
      <t>キンコ</t>
    </rPh>
    <rPh sb="6" eb="8">
      <t>スソノ</t>
    </rPh>
    <rPh sb="8" eb="10">
      <t>チュウオウ</t>
    </rPh>
    <rPh sb="10" eb="12">
      <t>シテン</t>
    </rPh>
    <phoneticPr fontId="2"/>
  </si>
  <si>
    <t>信用金庫の会員制度に伴う出資金</t>
    <rPh sb="0" eb="2">
      <t>シンヨウ</t>
    </rPh>
    <rPh sb="2" eb="4">
      <t>キンコ</t>
    </rPh>
    <rPh sb="5" eb="7">
      <t>カイイン</t>
    </rPh>
    <rPh sb="7" eb="9">
      <t>セイド</t>
    </rPh>
    <rPh sb="10" eb="11">
      <t>トモナ</t>
    </rPh>
    <rPh sb="12" eb="15">
      <t>シュッシキン</t>
    </rPh>
    <phoneticPr fontId="5"/>
  </si>
  <si>
    <t>設備整備等積立資産</t>
    <rPh sb="0" eb="2">
      <t>セツビ</t>
    </rPh>
    <rPh sb="2" eb="4">
      <t>セイビ</t>
    </rPh>
    <rPh sb="4" eb="5">
      <t>トウ</t>
    </rPh>
    <rPh sb="5" eb="7">
      <t>ツミタテ</t>
    </rPh>
    <rPh sb="7" eb="9">
      <t>シサン</t>
    </rPh>
    <phoneticPr fontId="2"/>
  </si>
  <si>
    <t>沼津信用金庫他</t>
    <rPh sb="6" eb="7">
      <t>ホカ</t>
    </rPh>
    <phoneticPr fontId="5"/>
  </si>
  <si>
    <t>将来の施設整備のために積み立てている預金</t>
    <rPh sb="0" eb="2">
      <t>ショウライ</t>
    </rPh>
    <rPh sb="3" eb="5">
      <t>シセツ</t>
    </rPh>
    <rPh sb="5" eb="7">
      <t>セイビ</t>
    </rPh>
    <rPh sb="11" eb="12">
      <t>ツ</t>
    </rPh>
    <rPh sb="13" eb="14">
      <t>タ</t>
    </rPh>
    <rPh sb="18" eb="20">
      <t>ヨキン</t>
    </rPh>
    <phoneticPr fontId="2"/>
  </si>
  <si>
    <t>工賃変動積立資産</t>
    <phoneticPr fontId="2"/>
  </si>
  <si>
    <t>静岡銀行</t>
  </si>
  <si>
    <t>将来の工賃変動に備えて積み立てている預金</t>
    <rPh sb="0" eb="2">
      <t>ショウライ</t>
    </rPh>
    <rPh sb="11" eb="12">
      <t>ツ</t>
    </rPh>
    <rPh sb="13" eb="14">
      <t>タ</t>
    </rPh>
    <rPh sb="18" eb="20">
      <t>ヨキン</t>
    </rPh>
    <phoneticPr fontId="2"/>
  </si>
  <si>
    <t>長期前払費用</t>
    <rPh sb="0" eb="2">
      <t>チョウキ</t>
    </rPh>
    <rPh sb="2" eb="6">
      <t>マエバライヒヨウ</t>
    </rPh>
    <phoneticPr fontId="2"/>
  </si>
  <si>
    <t>裾野市深良他</t>
    <rPh sb="0" eb="3">
      <t>スソノシ</t>
    </rPh>
    <rPh sb="3" eb="5">
      <t>フカラ</t>
    </rPh>
    <rPh sb="5" eb="6">
      <t>ホカ</t>
    </rPh>
    <phoneticPr fontId="2"/>
  </si>
  <si>
    <t>農園賃借料他</t>
    <rPh sb="0" eb="2">
      <t>ノウエン</t>
    </rPh>
    <rPh sb="2" eb="5">
      <t>チンシャクリョウ</t>
    </rPh>
    <rPh sb="5" eb="6">
      <t>ホカ</t>
    </rPh>
    <phoneticPr fontId="2"/>
  </si>
  <si>
    <t>その他の固定資産合計</t>
    <phoneticPr fontId="5"/>
  </si>
  <si>
    <t>固定資産合計</t>
    <phoneticPr fontId="5"/>
  </si>
  <si>
    <t>資産合計</t>
    <phoneticPr fontId="5"/>
  </si>
  <si>
    <t>Ⅱ 負債の部</t>
    <phoneticPr fontId="5"/>
  </si>
  <si>
    <t xml:space="preserve"> 1　流動負債</t>
    <phoneticPr fontId="5"/>
  </si>
  <si>
    <t>事業未払金</t>
    <phoneticPr fontId="5"/>
  </si>
  <si>
    <t>3月分車輌費他</t>
    <rPh sb="1" eb="3">
      <t>ガツブン</t>
    </rPh>
    <rPh sb="3" eb="5">
      <t>シャリョウ</t>
    </rPh>
    <rPh sb="5" eb="6">
      <t>ヒ</t>
    </rPh>
    <rPh sb="6" eb="7">
      <t>ホカ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</si>
  <si>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5"/>
  </si>
  <si>
    <t>沼津信用金庫他</t>
    <rPh sb="0" eb="2">
      <t>ヌマヅ</t>
    </rPh>
    <rPh sb="2" eb="4">
      <t>シンヨウ</t>
    </rPh>
    <rPh sb="4" eb="6">
      <t>キンコ</t>
    </rPh>
    <rPh sb="6" eb="7">
      <t>ホカ</t>
    </rPh>
    <phoneticPr fontId="2"/>
  </si>
  <si>
    <t>夏期賞与の引当金</t>
    <rPh sb="0" eb="2">
      <t>カキ</t>
    </rPh>
    <rPh sb="2" eb="4">
      <t>ショウヨ</t>
    </rPh>
    <rPh sb="5" eb="7">
      <t>ヒキアテ</t>
    </rPh>
    <rPh sb="7" eb="8">
      <t>キン</t>
    </rPh>
    <phoneticPr fontId="2"/>
  </si>
  <si>
    <t>流動負債合計</t>
    <phoneticPr fontId="5"/>
  </si>
  <si>
    <t xml:space="preserve"> 2　固定負債</t>
    <phoneticPr fontId="5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</si>
  <si>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</si>
  <si>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将来の職員の退職給付の支払に対応した引当金</t>
    <rPh sb="0" eb="2">
      <t>ショウライ</t>
    </rPh>
    <rPh sb="3" eb="5">
      <t>ショクイン</t>
    </rPh>
    <rPh sb="6" eb="8">
      <t>タイショク</t>
    </rPh>
    <rPh sb="8" eb="10">
      <t>キュウフ</t>
    </rPh>
    <rPh sb="11" eb="13">
      <t>シハライ</t>
    </rPh>
    <rPh sb="14" eb="16">
      <t>タイオウ</t>
    </rPh>
    <rPh sb="18" eb="20">
      <t>ヒキアテ</t>
    </rPh>
    <rPh sb="20" eb="21">
      <t>キン</t>
    </rPh>
    <phoneticPr fontId="2"/>
  </si>
  <si>
    <t>固定負債合計</t>
    <phoneticPr fontId="5"/>
  </si>
  <si>
    <t>負債合計</t>
    <phoneticPr fontId="5"/>
  </si>
  <si>
    <t>差引純資産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</si>
</sst>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,###;\-###,###,###,###"/>
  </numFmts>
  <fonts count="13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3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176" fontId="10" fillId="0" borderId="7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176" fontId="10" fillId="0" borderId="10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176" fontId="10" fillId="0" borderId="17" xfId="0" applyNumberFormat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176" fontId="10" fillId="0" borderId="21" xfId="0" applyNumberFormat="1" applyFont="1" applyBorder="1">
      <alignment vertical="center"/>
    </xf>
    <xf numFmtId="0" fontId="10" fillId="0" borderId="22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3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4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176" fontId="10" fillId="0" borderId="27" xfId="0" applyNumberFormat="1" applyFont="1" applyBorder="1">
      <alignment vertical="center"/>
    </xf>
    <xf numFmtId="0" fontId="10" fillId="0" borderId="2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28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38" fontId="10" fillId="0" borderId="16" xfId="1" applyFont="1" applyBorder="1" applyAlignment="1">
      <alignment vertical="center" shrinkToFit="1"/>
    </xf>
    <xf numFmtId="38" fontId="10" fillId="0" borderId="17" xfId="1" applyFont="1" applyBorder="1" applyAlignment="1">
      <alignment vertical="center"/>
    </xf>
    <xf numFmtId="176" fontId="10" fillId="0" borderId="24" xfId="0" applyNumberFormat="1" applyFont="1" applyBorder="1">
      <alignment vertical="center"/>
    </xf>
    <xf numFmtId="176" fontId="10" fillId="0" borderId="25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176" fontId="10" fillId="0" borderId="29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10" fillId="0" borderId="16" xfId="0" applyNumberFormat="1" applyFont="1" applyBorder="1">
      <alignment vertical="center"/>
    </xf>
    <xf numFmtId="176" fontId="10" fillId="0" borderId="30" xfId="0" applyNumberFormat="1" applyFont="1" applyBorder="1">
      <alignment vertical="center"/>
    </xf>
    <xf numFmtId="0" fontId="10" fillId="0" borderId="20" xfId="0" applyFont="1" applyBorder="1" applyAlignment="1">
      <alignment vertical="center" shrinkToFit="1"/>
    </xf>
    <xf numFmtId="176" fontId="10" fillId="0" borderId="29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2" xfId="0" applyFont="1" applyBorder="1" applyAlignment="1">
      <alignment horizontal="center" vertical="center" shrinkToFit="1"/>
    </xf>
    <xf numFmtId="0" fontId="10" fillId="0" borderId="32" xfId="0" applyFont="1" applyBorder="1" applyAlignment="1">
      <alignment vertical="center" shrinkToFit="1"/>
    </xf>
    <xf numFmtId="176" fontId="10" fillId="0" borderId="32" xfId="0" applyNumberFormat="1" applyFont="1" applyBorder="1">
      <alignment vertical="center"/>
    </xf>
    <xf numFmtId="176" fontId="10" fillId="0" borderId="33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A863-8BED-480E-AA8B-8430D10C1494}">
  <sheetPr>
    <pageSetUpPr fitToPage="1"/>
  </sheetPr>
  <dimension ref="A1:K65"/>
  <sheetViews>
    <sheetView tabSelected="1" topLeftCell="A22" workbookViewId="0">
      <selection activeCell="L61" sqref="L61"/>
    </sheetView>
  </sheetViews>
  <sheetFormatPr defaultRowHeight="13.5" x14ac:dyDescent="0.15"/>
  <cols>
    <col min="1" max="2" width="2.125" customWidth="1"/>
    <col min="3" max="3" width="13.625" customWidth="1"/>
    <col min="4" max="4" width="15.625" customWidth="1"/>
    <col min="5" max="5" width="5.625" customWidth="1"/>
    <col min="6" max="6" width="24.75" customWidth="1"/>
    <col min="7" max="9" width="10.125" customWidth="1"/>
    <col min="11" max="11" width="10.5" bestFit="1" customWidth="1"/>
  </cols>
  <sheetData>
    <row r="1" spans="1:9" s="1" customFormat="1" x14ac:dyDescent="0.15">
      <c r="A1" t="s">
        <v>0</v>
      </c>
      <c r="I1" s="2"/>
    </row>
    <row r="2" spans="1:9" x14ac:dyDescent="0.15">
      <c r="I2" s="3"/>
    </row>
    <row r="3" spans="1:9" ht="17.25" x14ac:dyDescent="0.1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8.1" customHeight="1" x14ac:dyDescent="0.15">
      <c r="C4" s="5"/>
      <c r="D4" s="6"/>
      <c r="E4" s="6"/>
      <c r="F4" s="6"/>
      <c r="G4" s="6"/>
      <c r="H4" s="6"/>
      <c r="I4" s="6"/>
    </row>
    <row r="5" spans="1:9" ht="12" customHeight="1" x14ac:dyDescent="0.15">
      <c r="A5" s="7" t="s">
        <v>2</v>
      </c>
      <c r="B5" s="7"/>
      <c r="C5" s="7"/>
      <c r="D5" s="7"/>
      <c r="E5" s="7"/>
      <c r="F5" s="7"/>
      <c r="G5" s="7"/>
      <c r="H5" s="7"/>
      <c r="I5" s="7"/>
    </row>
    <row r="6" spans="1:9" ht="12" customHeight="1" x14ac:dyDescent="0.15">
      <c r="C6" s="8"/>
      <c r="D6" s="8"/>
      <c r="E6" s="8"/>
      <c r="F6" s="8"/>
      <c r="G6" s="8"/>
      <c r="H6" s="8"/>
      <c r="I6" s="9" t="s">
        <v>3</v>
      </c>
    </row>
    <row r="7" spans="1:9" ht="12" customHeight="1" x14ac:dyDescent="0.15">
      <c r="C7" s="8"/>
      <c r="D7" s="8"/>
      <c r="E7" s="8"/>
      <c r="F7" s="8"/>
      <c r="G7" s="8"/>
      <c r="H7" s="8"/>
      <c r="I7" s="10" t="s">
        <v>4</v>
      </c>
    </row>
    <row r="8" spans="1:9" ht="12" customHeight="1" x14ac:dyDescent="0.15">
      <c r="A8" s="11" t="s">
        <v>5</v>
      </c>
      <c r="B8" s="12"/>
      <c r="C8" s="12"/>
      <c r="D8" s="13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5" t="s">
        <v>11</v>
      </c>
    </row>
    <row r="9" spans="1:9" s="21" customFormat="1" ht="12" customHeight="1" x14ac:dyDescent="0.15">
      <c r="A9" s="16" t="s">
        <v>12</v>
      </c>
      <c r="B9" s="17"/>
      <c r="C9" s="17"/>
      <c r="D9" s="18"/>
      <c r="E9" s="18"/>
      <c r="F9" s="18"/>
      <c r="G9" s="19"/>
      <c r="H9" s="19"/>
      <c r="I9" s="20"/>
    </row>
    <row r="10" spans="1:9" s="21" customFormat="1" ht="12" customHeight="1" x14ac:dyDescent="0.15">
      <c r="A10" s="22" t="s">
        <v>13</v>
      </c>
      <c r="B10" s="23"/>
      <c r="C10" s="23"/>
      <c r="D10" s="24"/>
      <c r="E10" s="24"/>
      <c r="F10" s="24"/>
      <c r="G10" s="25"/>
      <c r="H10" s="25"/>
      <c r="I10" s="26"/>
    </row>
    <row r="11" spans="1:9" s="21" customFormat="1" ht="12" customHeight="1" x14ac:dyDescent="0.15">
      <c r="A11" s="27"/>
      <c r="B11" s="28" t="s">
        <v>14</v>
      </c>
      <c r="C11" s="29"/>
      <c r="D11" s="30"/>
      <c r="E11" s="31"/>
      <c r="F11" s="31"/>
      <c r="G11" s="31"/>
      <c r="H11" s="31"/>
      <c r="I11" s="32"/>
    </row>
    <row r="12" spans="1:9" s="21" customFormat="1" ht="12" customHeight="1" x14ac:dyDescent="0.15">
      <c r="A12" s="33"/>
      <c r="C12" s="31" t="s">
        <v>15</v>
      </c>
      <c r="D12" s="31" t="s">
        <v>16</v>
      </c>
      <c r="E12" s="31" t="s">
        <v>17</v>
      </c>
      <c r="F12" s="31" t="s">
        <v>18</v>
      </c>
      <c r="G12" s="31" t="s">
        <v>17</v>
      </c>
      <c r="H12" s="31" t="s">
        <v>17</v>
      </c>
      <c r="I12" s="32">
        <v>515588</v>
      </c>
    </row>
    <row r="13" spans="1:9" s="21" customFormat="1" ht="12" customHeight="1" x14ac:dyDescent="0.15">
      <c r="A13" s="33"/>
      <c r="C13" s="31" t="s">
        <v>19</v>
      </c>
      <c r="D13" s="31" t="s">
        <v>20</v>
      </c>
      <c r="E13" s="31" t="s">
        <v>17</v>
      </c>
      <c r="F13" s="31" t="s">
        <v>18</v>
      </c>
      <c r="G13" s="31" t="s">
        <v>17</v>
      </c>
      <c r="H13" s="31" t="s">
        <v>17</v>
      </c>
      <c r="I13" s="32">
        <v>48449455</v>
      </c>
    </row>
    <row r="14" spans="1:9" s="21" customFormat="1" ht="12" customHeight="1" x14ac:dyDescent="0.15">
      <c r="A14" s="33"/>
      <c r="C14" s="31"/>
      <c r="D14" s="34" t="s">
        <v>21</v>
      </c>
      <c r="E14" s="35"/>
      <c r="F14" s="35"/>
      <c r="G14" s="35"/>
      <c r="H14" s="36"/>
      <c r="I14" s="37">
        <f>I12+I13</f>
        <v>48965043</v>
      </c>
    </row>
    <row r="15" spans="1:9" s="21" customFormat="1" ht="12" customHeight="1" x14ac:dyDescent="0.15">
      <c r="A15" s="33"/>
      <c r="C15" s="31" t="s">
        <v>22</v>
      </c>
      <c r="D15" s="31" t="s">
        <v>23</v>
      </c>
      <c r="E15" s="31" t="s">
        <v>17</v>
      </c>
      <c r="F15" s="31" t="s">
        <v>24</v>
      </c>
      <c r="G15" s="31" t="s">
        <v>17</v>
      </c>
      <c r="H15" s="31" t="s">
        <v>17</v>
      </c>
      <c r="I15" s="32">
        <v>31019669</v>
      </c>
    </row>
    <row r="16" spans="1:9" s="21" customFormat="1" ht="12" customHeight="1" x14ac:dyDescent="0.15">
      <c r="A16" s="33"/>
      <c r="C16" s="31" t="s">
        <v>25</v>
      </c>
      <c r="D16" s="31" t="s">
        <v>26</v>
      </c>
      <c r="E16" s="31" t="s">
        <v>17</v>
      </c>
      <c r="F16" s="38" t="s">
        <v>27</v>
      </c>
      <c r="G16" s="31" t="s">
        <v>17</v>
      </c>
      <c r="H16" s="31" t="s">
        <v>17</v>
      </c>
      <c r="I16" s="32">
        <v>111451</v>
      </c>
    </row>
    <row r="17" spans="1:9" s="21" customFormat="1" ht="12" customHeight="1" x14ac:dyDescent="0.15">
      <c r="A17" s="33"/>
      <c r="C17" s="31" t="s">
        <v>28</v>
      </c>
      <c r="D17" s="39" t="s">
        <v>29</v>
      </c>
      <c r="E17" s="31" t="s">
        <v>17</v>
      </c>
      <c r="F17" s="31" t="s">
        <v>30</v>
      </c>
      <c r="G17" s="31" t="s">
        <v>17</v>
      </c>
      <c r="H17" s="31" t="s">
        <v>17</v>
      </c>
      <c r="I17" s="32">
        <v>1022120</v>
      </c>
    </row>
    <row r="18" spans="1:9" s="21" customFormat="1" ht="12" customHeight="1" x14ac:dyDescent="0.15">
      <c r="A18" s="33"/>
      <c r="C18" s="31" t="s">
        <v>31</v>
      </c>
      <c r="D18" s="39"/>
      <c r="E18" s="31" t="s">
        <v>17</v>
      </c>
      <c r="F18" s="31" t="s">
        <v>32</v>
      </c>
      <c r="G18" s="31" t="s">
        <v>17</v>
      </c>
      <c r="H18" s="31" t="s">
        <v>17</v>
      </c>
      <c r="I18" s="32">
        <v>378835</v>
      </c>
    </row>
    <row r="19" spans="1:9" s="21" customFormat="1" ht="12" customHeight="1" x14ac:dyDescent="0.15">
      <c r="A19" s="33"/>
      <c r="C19" s="31" t="s">
        <v>33</v>
      </c>
      <c r="D19" s="39"/>
      <c r="E19" s="31" t="s">
        <v>17</v>
      </c>
      <c r="F19" s="38" t="s">
        <v>34</v>
      </c>
      <c r="G19" s="31" t="s">
        <v>17</v>
      </c>
      <c r="H19" s="31" t="s">
        <v>17</v>
      </c>
      <c r="I19" s="32">
        <v>230253</v>
      </c>
    </row>
    <row r="20" spans="1:9" s="21" customFormat="1" ht="12" customHeight="1" x14ac:dyDescent="0.15">
      <c r="A20" s="40"/>
      <c r="B20" s="41"/>
      <c r="C20" s="42" t="s">
        <v>35</v>
      </c>
      <c r="D20" s="43" t="s">
        <v>36</v>
      </c>
      <c r="E20" s="24"/>
      <c r="F20" s="44" t="s">
        <v>37</v>
      </c>
      <c r="G20" s="44" t="s">
        <v>38</v>
      </c>
      <c r="H20" s="44" t="s">
        <v>38</v>
      </c>
      <c r="I20" s="45">
        <v>141270</v>
      </c>
    </row>
    <row r="21" spans="1:9" s="21" customFormat="1" ht="12" customHeight="1" x14ac:dyDescent="0.15">
      <c r="A21" s="46"/>
      <c r="B21" s="47"/>
      <c r="C21" s="48" t="s">
        <v>39</v>
      </c>
      <c r="D21" s="49"/>
      <c r="E21" s="49"/>
      <c r="F21" s="49"/>
      <c r="G21" s="25"/>
      <c r="H21" s="25"/>
      <c r="I21" s="26">
        <f>SUM(I15:I20)+I14</f>
        <v>81868641</v>
      </c>
    </row>
    <row r="22" spans="1:9" s="21" customFormat="1" ht="12" customHeight="1" x14ac:dyDescent="0.15">
      <c r="A22" s="50" t="s">
        <v>40</v>
      </c>
      <c r="B22" s="51"/>
      <c r="C22" s="51"/>
      <c r="D22" s="24"/>
      <c r="E22" s="24"/>
      <c r="F22" s="24"/>
      <c r="G22" s="25"/>
      <c r="H22" s="25"/>
      <c r="I22" s="26"/>
    </row>
    <row r="23" spans="1:9" s="21" customFormat="1" ht="12" customHeight="1" x14ac:dyDescent="0.15">
      <c r="A23" s="46"/>
      <c r="B23" s="51" t="s">
        <v>41</v>
      </c>
      <c r="C23" s="51"/>
      <c r="D23" s="24"/>
      <c r="E23" s="24"/>
      <c r="F23" s="24"/>
      <c r="G23" s="25"/>
      <c r="H23" s="25"/>
      <c r="I23" s="26"/>
    </row>
    <row r="24" spans="1:9" s="21" customFormat="1" ht="12" customHeight="1" x14ac:dyDescent="0.15">
      <c r="A24" s="33"/>
      <c r="C24" s="31" t="s">
        <v>42</v>
      </c>
      <c r="D24" s="31" t="s">
        <v>43</v>
      </c>
      <c r="E24" s="31" t="s">
        <v>44</v>
      </c>
      <c r="F24" s="31" t="s">
        <v>45</v>
      </c>
      <c r="G24" s="52" t="s">
        <v>17</v>
      </c>
      <c r="H24" s="52" t="s">
        <v>17</v>
      </c>
      <c r="I24" s="53">
        <v>35000000</v>
      </c>
    </row>
    <row r="25" spans="1:9" s="21" customFormat="1" ht="12" customHeight="1" x14ac:dyDescent="0.15">
      <c r="A25" s="33"/>
      <c r="C25" s="31"/>
      <c r="D25" s="31" t="s">
        <v>46</v>
      </c>
      <c r="E25" s="31" t="s">
        <v>47</v>
      </c>
      <c r="F25" s="31" t="s">
        <v>48</v>
      </c>
      <c r="G25" s="52" t="s">
        <v>17</v>
      </c>
      <c r="H25" s="52" t="s">
        <v>17</v>
      </c>
      <c r="I25" s="53">
        <v>30000000</v>
      </c>
    </row>
    <row r="26" spans="1:9" s="21" customFormat="1" ht="12" customHeight="1" x14ac:dyDescent="0.15">
      <c r="A26" s="33"/>
      <c r="C26" s="31"/>
      <c r="D26" s="34" t="s">
        <v>21</v>
      </c>
      <c r="E26" s="35"/>
      <c r="F26" s="35"/>
      <c r="G26" s="35"/>
      <c r="H26" s="36"/>
      <c r="I26" s="37">
        <f>I25+I24</f>
        <v>65000000</v>
      </c>
    </row>
    <row r="27" spans="1:9" s="21" customFormat="1" ht="12" customHeight="1" x14ac:dyDescent="0.15">
      <c r="A27" s="33"/>
      <c r="C27" s="31" t="s">
        <v>49</v>
      </c>
      <c r="D27" s="31" t="s">
        <v>50</v>
      </c>
      <c r="E27" s="31" t="s">
        <v>51</v>
      </c>
      <c r="F27" s="31" t="s">
        <v>48</v>
      </c>
      <c r="G27" s="52">
        <v>42333050</v>
      </c>
      <c r="H27" s="52">
        <v>26108680</v>
      </c>
      <c r="I27" s="53">
        <v>16224370</v>
      </c>
    </row>
    <row r="28" spans="1:9" s="21" customFormat="1" ht="12" customHeight="1" x14ac:dyDescent="0.15">
      <c r="A28" s="33"/>
      <c r="C28" s="31"/>
      <c r="D28" s="31" t="s">
        <v>43</v>
      </c>
      <c r="E28" s="31" t="s">
        <v>44</v>
      </c>
      <c r="F28" s="31" t="s">
        <v>45</v>
      </c>
      <c r="G28" s="54">
        <v>30036700</v>
      </c>
      <c r="H28" s="55">
        <v>13183506</v>
      </c>
      <c r="I28" s="45">
        <v>16853194</v>
      </c>
    </row>
    <row r="29" spans="1:9" s="21" customFormat="1" ht="12" customHeight="1" x14ac:dyDescent="0.15">
      <c r="A29" s="40"/>
      <c r="C29" s="42"/>
      <c r="D29" s="35" t="s">
        <v>21</v>
      </c>
      <c r="E29" s="35"/>
      <c r="F29" s="35"/>
      <c r="G29" s="35"/>
      <c r="H29" s="36"/>
      <c r="I29" s="37">
        <f>I27+I28</f>
        <v>33077564</v>
      </c>
    </row>
    <row r="30" spans="1:9" s="21" customFormat="1" ht="12" customHeight="1" x14ac:dyDescent="0.15">
      <c r="A30" s="46"/>
      <c r="B30" s="47"/>
      <c r="C30" s="35" t="s">
        <v>52</v>
      </c>
      <c r="D30" s="51"/>
      <c r="E30" s="51"/>
      <c r="F30" s="51"/>
      <c r="G30" s="25"/>
      <c r="H30" s="56">
        <f>SUM(I26,I29)</f>
        <v>98077564</v>
      </c>
      <c r="I30" s="57"/>
    </row>
    <row r="31" spans="1:9" s="21" customFormat="1" ht="12" customHeight="1" x14ac:dyDescent="0.15">
      <c r="A31" s="46"/>
      <c r="B31" s="51" t="s">
        <v>53</v>
      </c>
      <c r="C31" s="51"/>
      <c r="D31" s="24"/>
      <c r="E31" s="24"/>
      <c r="F31" s="24"/>
      <c r="G31" s="25"/>
      <c r="H31" s="25"/>
      <c r="I31" s="26"/>
    </row>
    <row r="32" spans="1:9" s="21" customFormat="1" ht="12" customHeight="1" x14ac:dyDescent="0.15">
      <c r="A32" s="33"/>
      <c r="C32" s="31" t="s">
        <v>42</v>
      </c>
      <c r="D32" s="31" t="s">
        <v>54</v>
      </c>
      <c r="E32" s="31" t="s">
        <v>55</v>
      </c>
      <c r="F32" s="31" t="s">
        <v>56</v>
      </c>
      <c r="G32" s="52" t="s">
        <v>57</v>
      </c>
      <c r="H32" s="52" t="s">
        <v>17</v>
      </c>
      <c r="I32" s="53">
        <f>3208686+3095</f>
        <v>3211781</v>
      </c>
    </row>
    <row r="33" spans="1:11" s="21" customFormat="1" ht="12" customHeight="1" x14ac:dyDescent="0.15">
      <c r="A33" s="33"/>
      <c r="C33" s="31"/>
      <c r="D33" s="34" t="s">
        <v>21</v>
      </c>
      <c r="E33" s="35"/>
      <c r="F33" s="35"/>
      <c r="G33" s="35"/>
      <c r="H33" s="36"/>
      <c r="I33" s="37">
        <f>I32</f>
        <v>3211781</v>
      </c>
      <c r="K33" s="58"/>
    </row>
    <row r="34" spans="1:11" s="21" customFormat="1" ht="12" customHeight="1" x14ac:dyDescent="0.15">
      <c r="A34" s="33"/>
      <c r="C34" s="31" t="s">
        <v>58</v>
      </c>
      <c r="D34" s="31" t="s">
        <v>59</v>
      </c>
      <c r="E34" s="31" t="s">
        <v>55</v>
      </c>
      <c r="F34" s="31" t="s">
        <v>60</v>
      </c>
      <c r="G34" s="59">
        <v>4825307</v>
      </c>
      <c r="H34" s="59">
        <v>1526849</v>
      </c>
      <c r="I34" s="32">
        <v>3298458</v>
      </c>
      <c r="K34" s="58"/>
    </row>
    <row r="35" spans="1:11" s="21" customFormat="1" ht="12" customHeight="1" x14ac:dyDescent="0.15">
      <c r="A35" s="33"/>
      <c r="C35" s="31"/>
      <c r="D35" s="31" t="s">
        <v>61</v>
      </c>
      <c r="E35" s="31" t="s">
        <v>62</v>
      </c>
      <c r="F35" s="31" t="s">
        <v>63</v>
      </c>
      <c r="G35" s="59">
        <v>4169739</v>
      </c>
      <c r="H35" s="59">
        <v>2567403</v>
      </c>
      <c r="I35" s="32">
        <v>1602336</v>
      </c>
      <c r="K35" s="58"/>
    </row>
    <row r="36" spans="1:11" s="21" customFormat="1" ht="12" customHeight="1" x14ac:dyDescent="0.15">
      <c r="A36" s="33"/>
      <c r="C36" s="31"/>
      <c r="D36" s="31" t="s">
        <v>64</v>
      </c>
      <c r="E36" s="31" t="s">
        <v>65</v>
      </c>
      <c r="F36" s="31" t="s">
        <v>66</v>
      </c>
      <c r="G36" s="59">
        <v>204000</v>
      </c>
      <c r="H36" s="59">
        <v>203999</v>
      </c>
      <c r="I36" s="32">
        <v>1</v>
      </c>
    </row>
    <row r="37" spans="1:11" s="21" customFormat="1" ht="12" customHeight="1" x14ac:dyDescent="0.15">
      <c r="A37" s="33"/>
      <c r="C37" s="31"/>
      <c r="D37" s="34" t="s">
        <v>21</v>
      </c>
      <c r="E37" s="35"/>
      <c r="F37" s="35"/>
      <c r="G37" s="35"/>
      <c r="H37" s="36"/>
      <c r="I37" s="37">
        <f>I35+I36+I34</f>
        <v>4900795</v>
      </c>
      <c r="K37" s="58"/>
    </row>
    <row r="38" spans="1:11" s="21" customFormat="1" ht="12" customHeight="1" x14ac:dyDescent="0.15">
      <c r="A38" s="33"/>
      <c r="C38" s="31" t="s">
        <v>67</v>
      </c>
      <c r="D38" s="31" t="s">
        <v>68</v>
      </c>
      <c r="E38" s="31" t="s">
        <v>17</v>
      </c>
      <c r="F38" s="31" t="s">
        <v>69</v>
      </c>
      <c r="G38" s="59">
        <v>3660185</v>
      </c>
      <c r="H38" s="59">
        <v>1986720</v>
      </c>
      <c r="I38" s="32">
        <v>1673465</v>
      </c>
      <c r="K38" s="58"/>
    </row>
    <row r="39" spans="1:11" s="21" customFormat="1" ht="12" customHeight="1" x14ac:dyDescent="0.15">
      <c r="A39" s="33"/>
      <c r="C39" s="31" t="s">
        <v>70</v>
      </c>
      <c r="D39" s="31" t="s">
        <v>71</v>
      </c>
      <c r="E39" s="31" t="s">
        <v>17</v>
      </c>
      <c r="F39" s="31" t="s">
        <v>69</v>
      </c>
      <c r="G39" s="59">
        <v>1231870</v>
      </c>
      <c r="H39" s="59">
        <v>372257</v>
      </c>
      <c r="I39" s="32">
        <v>859613</v>
      </c>
      <c r="K39" s="58"/>
    </row>
    <row r="40" spans="1:11" s="21" customFormat="1" ht="12" customHeight="1" x14ac:dyDescent="0.15">
      <c r="A40" s="33"/>
      <c r="C40" s="31" t="s">
        <v>72</v>
      </c>
      <c r="D40" s="31" t="s">
        <v>73</v>
      </c>
      <c r="E40" s="31" t="s">
        <v>17</v>
      </c>
      <c r="F40" s="31" t="s">
        <v>69</v>
      </c>
      <c r="G40" s="59">
        <v>36053680</v>
      </c>
      <c r="H40" s="59">
        <v>29180880</v>
      </c>
      <c r="I40" s="32">
        <f t="shared" ref="I40:I41" si="0">G40-H40</f>
        <v>6872800</v>
      </c>
      <c r="K40" s="58"/>
    </row>
    <row r="41" spans="1:11" s="21" customFormat="1" ht="12" customHeight="1" x14ac:dyDescent="0.15">
      <c r="A41" s="33"/>
      <c r="C41" s="31" t="s">
        <v>74</v>
      </c>
      <c r="D41" s="31" t="s">
        <v>75</v>
      </c>
      <c r="E41" s="31" t="s">
        <v>17</v>
      </c>
      <c r="F41" s="31" t="s">
        <v>69</v>
      </c>
      <c r="G41" s="59">
        <v>17601488</v>
      </c>
      <c r="H41" s="59">
        <v>15951286</v>
      </c>
      <c r="I41" s="32">
        <f t="shared" si="0"/>
        <v>1650202</v>
      </c>
    </row>
    <row r="42" spans="1:11" s="21" customFormat="1" ht="12" customHeight="1" x14ac:dyDescent="0.15">
      <c r="A42" s="33"/>
      <c r="C42" s="31" t="s">
        <v>76</v>
      </c>
      <c r="D42" s="31" t="s">
        <v>77</v>
      </c>
      <c r="E42" s="31" t="s">
        <v>17</v>
      </c>
      <c r="F42" s="31" t="s">
        <v>78</v>
      </c>
      <c r="G42" s="38" t="s">
        <v>17</v>
      </c>
      <c r="H42" s="38" t="s">
        <v>17</v>
      </c>
      <c r="I42" s="32">
        <v>2580000</v>
      </c>
    </row>
    <row r="43" spans="1:11" s="21" customFormat="1" ht="12" customHeight="1" x14ac:dyDescent="0.15">
      <c r="A43" s="33"/>
      <c r="C43" s="31" t="s">
        <v>79</v>
      </c>
      <c r="D43" s="31" t="s">
        <v>77</v>
      </c>
      <c r="E43" s="31" t="s">
        <v>17</v>
      </c>
      <c r="F43" s="31" t="s">
        <v>80</v>
      </c>
      <c r="G43" s="38" t="s">
        <v>17</v>
      </c>
      <c r="H43" s="38" t="s">
        <v>17</v>
      </c>
      <c r="I43" s="32">
        <v>5003009</v>
      </c>
    </row>
    <row r="44" spans="1:11" s="21" customFormat="1" ht="12" customHeight="1" x14ac:dyDescent="0.15">
      <c r="A44" s="33"/>
      <c r="C44" s="31" t="s">
        <v>81</v>
      </c>
      <c r="D44" s="31" t="s">
        <v>77</v>
      </c>
      <c r="E44" s="31" t="s">
        <v>17</v>
      </c>
      <c r="F44" s="31" t="s">
        <v>82</v>
      </c>
      <c r="G44" s="38" t="s">
        <v>17</v>
      </c>
      <c r="H44" s="38" t="s">
        <v>17</v>
      </c>
      <c r="I44" s="32">
        <v>21054147</v>
      </c>
    </row>
    <row r="45" spans="1:11" s="21" customFormat="1" ht="12" customHeight="1" x14ac:dyDescent="0.15">
      <c r="A45" s="33"/>
      <c r="C45" s="31" t="s">
        <v>83</v>
      </c>
      <c r="D45" s="38" t="s">
        <v>84</v>
      </c>
      <c r="E45" s="38" t="s">
        <v>17</v>
      </c>
      <c r="F45" s="31" t="s">
        <v>85</v>
      </c>
      <c r="G45" s="38" t="s">
        <v>17</v>
      </c>
      <c r="H45" s="38" t="s">
        <v>17</v>
      </c>
      <c r="I45" s="32">
        <v>10000</v>
      </c>
    </row>
    <row r="46" spans="1:11" s="21" customFormat="1" ht="12" customHeight="1" x14ac:dyDescent="0.15">
      <c r="A46" s="33"/>
      <c r="C46" s="31" t="s">
        <v>86</v>
      </c>
      <c r="D46" s="31" t="s">
        <v>87</v>
      </c>
      <c r="E46" s="31" t="s">
        <v>17</v>
      </c>
      <c r="F46" s="38" t="s">
        <v>88</v>
      </c>
      <c r="G46" s="38" t="s">
        <v>17</v>
      </c>
      <c r="H46" s="38" t="s">
        <v>17</v>
      </c>
      <c r="I46" s="60">
        <v>21002011</v>
      </c>
    </row>
    <row r="47" spans="1:11" s="21" customFormat="1" ht="12" customHeight="1" x14ac:dyDescent="0.15">
      <c r="A47" s="33"/>
      <c r="C47" s="31" t="s">
        <v>89</v>
      </c>
      <c r="D47" s="31" t="s">
        <v>90</v>
      </c>
      <c r="E47" s="31" t="s">
        <v>38</v>
      </c>
      <c r="F47" s="31" t="s">
        <v>91</v>
      </c>
      <c r="G47" s="31" t="s">
        <v>38</v>
      </c>
      <c r="H47" s="31" t="s">
        <v>38</v>
      </c>
      <c r="I47" s="32">
        <v>2000221</v>
      </c>
    </row>
    <row r="48" spans="1:11" s="21" customFormat="1" ht="12" customHeight="1" x14ac:dyDescent="0.15">
      <c r="A48" s="33"/>
      <c r="C48" s="31"/>
      <c r="D48" s="34" t="s">
        <v>21</v>
      </c>
      <c r="E48" s="35"/>
      <c r="F48" s="35"/>
      <c r="G48" s="35"/>
      <c r="H48" s="36"/>
      <c r="I48" s="37">
        <f>SUM(I38:I47)</f>
        <v>62705468</v>
      </c>
    </row>
    <row r="49" spans="1:9" s="21" customFormat="1" ht="12" customHeight="1" x14ac:dyDescent="0.15">
      <c r="A49" s="40"/>
      <c r="B49" s="41"/>
      <c r="C49" s="42" t="s">
        <v>92</v>
      </c>
      <c r="D49" s="42" t="s">
        <v>93</v>
      </c>
      <c r="E49" s="42" t="s">
        <v>17</v>
      </c>
      <c r="F49" s="42" t="s">
        <v>94</v>
      </c>
      <c r="G49" s="42" t="s">
        <v>17</v>
      </c>
      <c r="H49" s="42" t="s">
        <v>17</v>
      </c>
      <c r="I49" s="26">
        <v>232372</v>
      </c>
    </row>
    <row r="50" spans="1:9" s="21" customFormat="1" ht="12" customHeight="1" x14ac:dyDescent="0.15">
      <c r="A50" s="46"/>
      <c r="B50" s="47"/>
      <c r="C50" s="35" t="s">
        <v>95</v>
      </c>
      <c r="D50" s="51"/>
      <c r="E50" s="51"/>
      <c r="F50" s="51"/>
      <c r="G50" s="25"/>
      <c r="H50" s="56">
        <f>SUM(I33,I37,I48,I49)</f>
        <v>71050416</v>
      </c>
      <c r="I50" s="57"/>
    </row>
    <row r="51" spans="1:9" s="21" customFormat="1" ht="12" customHeight="1" x14ac:dyDescent="0.15">
      <c r="A51" s="46"/>
      <c r="B51" s="47"/>
      <c r="C51" s="48" t="s">
        <v>96</v>
      </c>
      <c r="D51" s="49"/>
      <c r="E51" s="49"/>
      <c r="F51" s="49"/>
      <c r="G51" s="25"/>
      <c r="H51" s="56">
        <f>H30+H50</f>
        <v>169127980</v>
      </c>
      <c r="I51" s="57"/>
    </row>
    <row r="52" spans="1:9" s="21" customFormat="1" ht="12" customHeight="1" x14ac:dyDescent="0.15">
      <c r="A52" s="46"/>
      <c r="B52" s="47"/>
      <c r="C52" s="48" t="s">
        <v>97</v>
      </c>
      <c r="D52" s="49"/>
      <c r="E52" s="49"/>
      <c r="F52" s="49"/>
      <c r="G52" s="25"/>
      <c r="H52" s="56">
        <f>I21+H51</f>
        <v>250996621</v>
      </c>
      <c r="I52" s="57"/>
    </row>
    <row r="53" spans="1:9" s="21" customFormat="1" ht="12" customHeight="1" x14ac:dyDescent="0.15">
      <c r="A53" s="50" t="s">
        <v>98</v>
      </c>
      <c r="B53" s="51"/>
      <c r="C53" s="51"/>
      <c r="D53" s="24"/>
      <c r="E53" s="24"/>
      <c r="F53" s="24"/>
      <c r="G53" s="25"/>
      <c r="H53" s="25"/>
      <c r="I53" s="26"/>
    </row>
    <row r="54" spans="1:9" s="21" customFormat="1" ht="12" customHeight="1" x14ac:dyDescent="0.15">
      <c r="A54" s="50" t="s">
        <v>99</v>
      </c>
      <c r="B54" s="51"/>
      <c r="C54" s="51"/>
      <c r="D54" s="24"/>
      <c r="E54" s="24"/>
      <c r="F54" s="24"/>
      <c r="G54" s="25"/>
      <c r="H54" s="25"/>
      <c r="I54" s="26"/>
    </row>
    <row r="55" spans="1:9" s="21" customFormat="1" ht="12" customHeight="1" x14ac:dyDescent="0.15">
      <c r="A55" s="33"/>
      <c r="C55" s="31" t="s">
        <v>100</v>
      </c>
      <c r="D55" s="31" t="s">
        <v>23</v>
      </c>
      <c r="E55" s="31" t="s">
        <v>17</v>
      </c>
      <c r="F55" s="31" t="s">
        <v>101</v>
      </c>
      <c r="G55" s="31" t="s">
        <v>17</v>
      </c>
      <c r="H55" s="31" t="s">
        <v>17</v>
      </c>
      <c r="I55" s="32">
        <v>1428310</v>
      </c>
    </row>
    <row r="56" spans="1:9" s="21" customFormat="1" ht="12" customHeight="1" x14ac:dyDescent="0.15">
      <c r="A56" s="33"/>
      <c r="C56" s="42" t="s">
        <v>102</v>
      </c>
      <c r="D56" s="42" t="s">
        <v>103</v>
      </c>
      <c r="E56" s="42" t="s">
        <v>17</v>
      </c>
      <c r="F56" s="42" t="s">
        <v>104</v>
      </c>
      <c r="G56" s="42" t="s">
        <v>17</v>
      </c>
      <c r="H56" s="42" t="s">
        <v>17</v>
      </c>
      <c r="I56" s="26">
        <v>7730000</v>
      </c>
    </row>
    <row r="57" spans="1:9" s="21" customFormat="1" ht="12" customHeight="1" x14ac:dyDescent="0.15">
      <c r="A57" s="46"/>
      <c r="B57" s="47"/>
      <c r="C57" s="48" t="s">
        <v>105</v>
      </c>
      <c r="D57" s="49"/>
      <c r="E57" s="49"/>
      <c r="F57" s="49"/>
      <c r="G57" s="25"/>
      <c r="H57" s="25"/>
      <c r="I57" s="26">
        <f>SUM(I55:I56)</f>
        <v>9158310</v>
      </c>
    </row>
    <row r="58" spans="1:9" s="21" customFormat="1" ht="12" customHeight="1" x14ac:dyDescent="0.15">
      <c r="A58" s="50" t="s">
        <v>106</v>
      </c>
      <c r="B58" s="51"/>
      <c r="C58" s="51"/>
      <c r="D58" s="24"/>
      <c r="E58" s="24"/>
      <c r="F58" s="24"/>
      <c r="G58" s="25"/>
      <c r="H58" s="25"/>
      <c r="I58" s="26"/>
    </row>
    <row r="59" spans="1:9" s="21" customFormat="1" ht="12" customHeight="1" x14ac:dyDescent="0.15">
      <c r="A59" s="46"/>
      <c r="B59" s="47"/>
      <c r="C59" s="42" t="s">
        <v>107</v>
      </c>
      <c r="D59" s="61" t="s">
        <v>77</v>
      </c>
      <c r="E59" s="61" t="s">
        <v>17</v>
      </c>
      <c r="F59" s="61" t="s">
        <v>108</v>
      </c>
      <c r="G59" s="61" t="s">
        <v>17</v>
      </c>
      <c r="H59" s="61" t="s">
        <v>17</v>
      </c>
      <c r="I59" s="62">
        <v>2580000</v>
      </c>
    </row>
    <row r="60" spans="1:9" s="21" customFormat="1" ht="12" customHeight="1" x14ac:dyDescent="0.15">
      <c r="A60" s="46"/>
      <c r="B60" s="47"/>
      <c r="C60" s="48" t="s">
        <v>109</v>
      </c>
      <c r="D60" s="49"/>
      <c r="E60" s="49"/>
      <c r="F60" s="49"/>
      <c r="G60" s="25"/>
      <c r="H60" s="56">
        <f>I59</f>
        <v>2580000</v>
      </c>
      <c r="I60" s="57"/>
    </row>
    <row r="61" spans="1:9" s="21" customFormat="1" ht="12" customHeight="1" x14ac:dyDescent="0.15">
      <c r="A61" s="46"/>
      <c r="B61" s="47"/>
      <c r="C61" s="48" t="s">
        <v>110</v>
      </c>
      <c r="D61" s="49"/>
      <c r="E61" s="49"/>
      <c r="F61" s="49"/>
      <c r="G61" s="25"/>
      <c r="H61" s="56">
        <f>I57+H60</f>
        <v>11738310</v>
      </c>
      <c r="I61" s="57"/>
    </row>
    <row r="62" spans="1:9" s="21" customFormat="1" ht="12" customHeight="1" x14ac:dyDescent="0.15">
      <c r="A62" s="63"/>
      <c r="B62" s="64"/>
      <c r="C62" s="65" t="s">
        <v>111</v>
      </c>
      <c r="D62" s="66"/>
      <c r="E62" s="66"/>
      <c r="F62" s="66"/>
      <c r="G62" s="67"/>
      <c r="H62" s="68">
        <f>H52-H61</f>
        <v>239258311</v>
      </c>
      <c r="I62" s="69"/>
    </row>
    <row r="63" spans="1:9" s="70" customFormat="1" ht="14.25" x14ac:dyDescent="0.15">
      <c r="D63" s="71"/>
    </row>
    <row r="64" spans="1:9" s="70" customFormat="1" ht="12.6" customHeight="1" x14ac:dyDescent="0.15">
      <c r="D64" s="71"/>
    </row>
    <row r="65" s="72" customFormat="1" ht="14.25" x14ac:dyDescent="0.15"/>
  </sheetData>
  <mergeCells count="35">
    <mergeCell ref="C61:F61"/>
    <mergeCell ref="H61:I61"/>
    <mergeCell ref="C62:F62"/>
    <mergeCell ref="H62:I62"/>
    <mergeCell ref="A53:C53"/>
    <mergeCell ref="A54:C54"/>
    <mergeCell ref="C57:F57"/>
    <mergeCell ref="A58:C58"/>
    <mergeCell ref="C60:F60"/>
    <mergeCell ref="H60:I60"/>
    <mergeCell ref="D48:H48"/>
    <mergeCell ref="C50:F50"/>
    <mergeCell ref="H50:I50"/>
    <mergeCell ref="C51:F51"/>
    <mergeCell ref="H51:I51"/>
    <mergeCell ref="C52:F52"/>
    <mergeCell ref="H52:I52"/>
    <mergeCell ref="D29:H29"/>
    <mergeCell ref="C30:F30"/>
    <mergeCell ref="H30:I30"/>
    <mergeCell ref="B31:C31"/>
    <mergeCell ref="D33:H33"/>
    <mergeCell ref="D37:H37"/>
    <mergeCell ref="D14:H14"/>
    <mergeCell ref="D17:D19"/>
    <mergeCell ref="C21:F21"/>
    <mergeCell ref="A22:C22"/>
    <mergeCell ref="B23:C23"/>
    <mergeCell ref="D26:H26"/>
    <mergeCell ref="A3:I3"/>
    <mergeCell ref="A5:I5"/>
    <mergeCell ref="A8:C8"/>
    <mergeCell ref="A9:C9"/>
    <mergeCell ref="A10:C10"/>
    <mergeCell ref="B11:C11"/>
  </mergeCells>
  <phoneticPr fontId="2"/>
  <pageMargins left="0.59055118110236227" right="0.43307086614173229" top="0.35433070866141736" bottom="0.19685039370078741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うぐいす 裾野市手をつなぐ育成会</dc:creator>
  <cp:lastModifiedBy>うぐいす 裾野市手をつなぐ育成会</cp:lastModifiedBy>
  <dcterms:created xsi:type="dcterms:W3CDTF">2025-08-06T02:12:22Z</dcterms:created>
  <dcterms:modified xsi:type="dcterms:W3CDTF">2025-08-06T02:12:48Z</dcterms:modified>
</cp:coreProperties>
</file>