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6.160\share\育成会法人・決算書類\令和5年度\"/>
    </mc:Choice>
  </mc:AlternateContent>
  <xr:revisionPtr revIDLastSave="0" documentId="8_{6504DD43-09BD-4AD7-8D52-9F191FDB35D5}" xr6:coauthVersionLast="47" xr6:coauthVersionMax="47" xr10:uidLastSave="{00000000-0000-0000-0000-000000000000}"/>
  <bookViews>
    <workbookView xWindow="-120" yWindow="-120" windowWidth="29040" windowHeight="15720" xr2:uid="{FAE663C4-C357-40B3-9334-F99AA7A35870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48" i="1"/>
  <c r="F47" i="1"/>
  <c r="E47" i="1"/>
  <c r="G47" i="1" s="1"/>
  <c r="G46" i="1"/>
  <c r="F46" i="1"/>
  <c r="E46" i="1"/>
  <c r="G45" i="1"/>
  <c r="G44" i="1"/>
  <c r="G43" i="1"/>
  <c r="F42" i="1"/>
  <c r="E42" i="1"/>
  <c r="G42" i="1" s="1"/>
  <c r="G41" i="1"/>
  <c r="G40" i="1"/>
  <c r="G39" i="1"/>
  <c r="G38" i="1"/>
  <c r="F36" i="1"/>
  <c r="F37" i="1" s="1"/>
  <c r="E36" i="1"/>
  <c r="G36" i="1" s="1"/>
  <c r="G35" i="1"/>
  <c r="G34" i="1"/>
  <c r="G33" i="1"/>
  <c r="G32" i="1"/>
  <c r="G31" i="1"/>
  <c r="G30" i="1"/>
  <c r="F30" i="1"/>
  <c r="E30" i="1"/>
  <c r="E37" i="1" s="1"/>
  <c r="G29" i="1"/>
  <c r="G28" i="1"/>
  <c r="G27" i="1"/>
  <c r="G26" i="1"/>
  <c r="G25" i="1"/>
  <c r="G23" i="1"/>
  <c r="F23" i="1"/>
  <c r="E23" i="1"/>
  <c r="G22" i="1"/>
  <c r="G21" i="1"/>
  <c r="G20" i="1"/>
  <c r="G19" i="1"/>
  <c r="G18" i="1"/>
  <c r="G17" i="1"/>
  <c r="G16" i="1"/>
  <c r="F15" i="1"/>
  <c r="F24" i="1" s="1"/>
  <c r="E15" i="1"/>
  <c r="G15" i="1" s="1"/>
  <c r="G14" i="1"/>
  <c r="G13" i="1"/>
  <c r="G12" i="1"/>
  <c r="G11" i="1"/>
  <c r="G10" i="1"/>
  <c r="G9" i="1"/>
  <c r="G8" i="1"/>
  <c r="F50" i="1" l="1"/>
  <c r="F52" i="1" s="1"/>
  <c r="G37" i="1"/>
  <c r="E24" i="1"/>
  <c r="E50" i="1" l="1"/>
  <c r="G24" i="1"/>
  <c r="E52" i="1" l="1"/>
  <c r="G52" i="1" s="1"/>
  <c r="G50" i="1"/>
</calcChain>
</file>

<file path=xl/sharedStrings.xml><?xml version="1.0" encoding="utf-8"?>
<sst xmlns="http://schemas.openxmlformats.org/spreadsheetml/2006/main" count="62" uniqueCount="58">
  <si>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</si>
  <si>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</si>
  <si>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</si>
  <si>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</si>
  <si>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</si>
  <si>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</si>
  <si>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</si>
  <si>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</si>
  <si>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</si>
  <si>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</si>
  <si>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</si>
  <si>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就労支援事業収入</t>
  </si>
  <si>
    <t>障害福祉サービス等事業収入</t>
  </si>
  <si>
    <t>その他収入</t>
  </si>
  <si>
    <t>借入金利息補助金収入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</si>
  <si>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</si>
  <si>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</si>
  <si>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</si>
  <si>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</si>
  <si>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</si>
  <si>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</si>
  <si>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</si>
  <si>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</si>
  <si>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</si>
  <si>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利用者負担軽減額</t>
  </si>
  <si>
    <t>支払利息支出</t>
  </si>
  <si>
    <t>その他の支出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</si>
  <si>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</si>
  <si>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</si>
  <si>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</si>
  <si>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</si>
  <si>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</si>
  <si>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</si>
  <si>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</si>
  <si>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</si>
  <si>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</si>
  <si>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</si>
  <si>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</si>
  <si>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</si>
  <si>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</si>
  <si>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</si>
  <si>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</si>
  <si>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</si>
  <si>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</si>
  <si>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</si>
  <si>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</si>
  <si>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積立資産取崩収入</t>
  </si>
  <si>
    <t>その他の活動による収入</t>
  </si>
  <si>
    <t>その他の活動収入計（７）</t>
  </si>
  <si>
    <t>長期運営資金借入金元金償還支出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</si>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</sst>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 xr:uid="{12B04A6A-A6F5-4CC4-A7EE-6ABC74FF3BEF}"/>
    <cellStyle name="標準 3" xfId="1" xr:uid="{406C7C18-ADDC-49BF-A3CB-414F3AA6BD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AB83-CE2B-4B15-B685-50AF607A832D}">
  <sheetPr>
    <pageSetUpPr fitToPage="1"/>
  </sheetPr>
  <dimension ref="B2:H62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>
        <v>42000000</v>
      </c>
      <c r="F8" s="12">
        <v>40501650</v>
      </c>
      <c r="G8" s="12">
        <f>E8-F8</f>
        <v>1498350</v>
      </c>
      <c r="H8" s="12"/>
    </row>
    <row r="9" spans="2:8" x14ac:dyDescent="0.4">
      <c r="B9" s="13"/>
      <c r="C9" s="13"/>
      <c r="D9" s="14" t="s">
        <v>12</v>
      </c>
      <c r="E9" s="15">
        <v>175975000</v>
      </c>
      <c r="F9" s="16">
        <v>173568196</v>
      </c>
      <c r="G9" s="16">
        <f t="shared" ref="G9:G52" si="0">E9-F9</f>
        <v>2406804</v>
      </c>
      <c r="H9" s="16"/>
    </row>
    <row r="10" spans="2:8" x14ac:dyDescent="0.4">
      <c r="B10" s="13"/>
      <c r="C10" s="13"/>
      <c r="D10" s="14" t="s">
        <v>13</v>
      </c>
      <c r="E10" s="15">
        <v>280000</v>
      </c>
      <c r="F10" s="16">
        <v>302100</v>
      </c>
      <c r="G10" s="16">
        <f t="shared" si="0"/>
        <v>-22100</v>
      </c>
      <c r="H10" s="16"/>
    </row>
    <row r="11" spans="2:8" x14ac:dyDescent="0.4">
      <c r="B11" s="13"/>
      <c r="C11" s="13"/>
      <c r="D11" s="14" t="s">
        <v>14</v>
      </c>
      <c r="E11" s="15"/>
      <c r="F11" s="16">
        <v>0</v>
      </c>
      <c r="G11" s="16">
        <f t="shared" si="0"/>
        <v>0</v>
      </c>
      <c r="H11" s="16"/>
    </row>
    <row r="12" spans="2:8" x14ac:dyDescent="0.4">
      <c r="B12" s="13"/>
      <c r="C12" s="13"/>
      <c r="D12" s="14" t="s">
        <v>15</v>
      </c>
      <c r="E12" s="15">
        <v>400000</v>
      </c>
      <c r="F12" s="16">
        <v>460000</v>
      </c>
      <c r="G12" s="16">
        <f t="shared" si="0"/>
        <v>-60000</v>
      </c>
      <c r="H12" s="16"/>
    </row>
    <row r="13" spans="2:8" x14ac:dyDescent="0.4">
      <c r="B13" s="13"/>
      <c r="C13" s="13"/>
      <c r="D13" s="14" t="s">
        <v>16</v>
      </c>
      <c r="E13" s="15">
        <v>4000</v>
      </c>
      <c r="F13" s="16">
        <v>1422</v>
      </c>
      <c r="G13" s="16">
        <f t="shared" si="0"/>
        <v>2578</v>
      </c>
      <c r="H13" s="16"/>
    </row>
    <row r="14" spans="2:8" x14ac:dyDescent="0.4">
      <c r="B14" s="13"/>
      <c r="C14" s="13"/>
      <c r="D14" s="14" t="s">
        <v>17</v>
      </c>
      <c r="E14" s="17">
        <v>932000</v>
      </c>
      <c r="F14" s="16">
        <v>915019</v>
      </c>
      <c r="G14" s="16">
        <f t="shared" si="0"/>
        <v>16981</v>
      </c>
      <c r="H14" s="16"/>
    </row>
    <row r="15" spans="2:8" x14ac:dyDescent="0.4">
      <c r="B15" s="13"/>
      <c r="C15" s="18"/>
      <c r="D15" s="19" t="s">
        <v>18</v>
      </c>
      <c r="E15" s="20">
        <f>+E8+E9+E10+E11+E12+E13+E14</f>
        <v>219591000</v>
      </c>
      <c r="F15" s="21">
        <f>+F8+F9+F10+F11+F12+F13+F14</f>
        <v>215748387</v>
      </c>
      <c r="G15" s="21">
        <f t="shared" si="0"/>
        <v>3842613</v>
      </c>
      <c r="H15" s="21"/>
    </row>
    <row r="16" spans="2:8" x14ac:dyDescent="0.4">
      <c r="B16" s="13"/>
      <c r="C16" s="9" t="s">
        <v>19</v>
      </c>
      <c r="D16" s="14" t="s">
        <v>20</v>
      </c>
      <c r="E16" s="11">
        <v>146824000</v>
      </c>
      <c r="F16" s="16">
        <v>146411131</v>
      </c>
      <c r="G16" s="16">
        <f t="shared" si="0"/>
        <v>412869</v>
      </c>
      <c r="H16" s="16"/>
    </row>
    <row r="17" spans="2:8" x14ac:dyDescent="0.4">
      <c r="B17" s="13"/>
      <c r="C17" s="13"/>
      <c r="D17" s="14" t="s">
        <v>21</v>
      </c>
      <c r="E17" s="15">
        <v>10185000</v>
      </c>
      <c r="F17" s="16">
        <v>9404194</v>
      </c>
      <c r="G17" s="16">
        <f t="shared" si="0"/>
        <v>780806</v>
      </c>
      <c r="H17" s="16"/>
    </row>
    <row r="18" spans="2:8" x14ac:dyDescent="0.4">
      <c r="B18" s="13"/>
      <c r="C18" s="13"/>
      <c r="D18" s="14" t="s">
        <v>22</v>
      </c>
      <c r="E18" s="15">
        <v>15866000</v>
      </c>
      <c r="F18" s="16">
        <v>14917328</v>
      </c>
      <c r="G18" s="16">
        <f t="shared" si="0"/>
        <v>948672</v>
      </c>
      <c r="H18" s="16"/>
    </row>
    <row r="19" spans="2:8" x14ac:dyDescent="0.4">
      <c r="B19" s="13"/>
      <c r="C19" s="13"/>
      <c r="D19" s="14" t="s">
        <v>23</v>
      </c>
      <c r="E19" s="15">
        <v>42000000</v>
      </c>
      <c r="F19" s="16">
        <v>38988842</v>
      </c>
      <c r="G19" s="16">
        <f t="shared" si="0"/>
        <v>3011158</v>
      </c>
      <c r="H19" s="16"/>
    </row>
    <row r="20" spans="2:8" x14ac:dyDescent="0.4">
      <c r="B20" s="13"/>
      <c r="C20" s="13"/>
      <c r="D20" s="14" t="s">
        <v>24</v>
      </c>
      <c r="E20" s="15"/>
      <c r="F20" s="16">
        <v>0</v>
      </c>
      <c r="G20" s="16">
        <f t="shared" si="0"/>
        <v>0</v>
      </c>
      <c r="H20" s="16"/>
    </row>
    <row r="21" spans="2:8" x14ac:dyDescent="0.4">
      <c r="B21" s="13"/>
      <c r="C21" s="13"/>
      <c r="D21" s="14" t="s">
        <v>25</v>
      </c>
      <c r="E21" s="15"/>
      <c r="F21" s="16">
        <v>0</v>
      </c>
      <c r="G21" s="16">
        <f t="shared" si="0"/>
        <v>0</v>
      </c>
      <c r="H21" s="16"/>
    </row>
    <row r="22" spans="2:8" x14ac:dyDescent="0.4">
      <c r="B22" s="13"/>
      <c r="C22" s="13"/>
      <c r="D22" s="14" t="s">
        <v>26</v>
      </c>
      <c r="E22" s="17">
        <v>500000</v>
      </c>
      <c r="F22" s="16">
        <v>495710</v>
      </c>
      <c r="G22" s="16">
        <f t="shared" si="0"/>
        <v>4290</v>
      </c>
      <c r="H22" s="16"/>
    </row>
    <row r="23" spans="2:8" x14ac:dyDescent="0.4">
      <c r="B23" s="13"/>
      <c r="C23" s="18"/>
      <c r="D23" s="19" t="s">
        <v>27</v>
      </c>
      <c r="E23" s="20">
        <f>+E16+E17+E18+E19+E20+E21+E22</f>
        <v>215375000</v>
      </c>
      <c r="F23" s="21">
        <f>+F16+F17+F18+F19+F20+F21+F22</f>
        <v>210217205</v>
      </c>
      <c r="G23" s="21">
        <f t="shared" si="0"/>
        <v>5157795</v>
      </c>
      <c r="H23" s="21"/>
    </row>
    <row r="24" spans="2:8" x14ac:dyDescent="0.4">
      <c r="B24" s="18"/>
      <c r="C24" s="22" t="s">
        <v>28</v>
      </c>
      <c r="D24" s="23"/>
      <c r="E24" s="20">
        <f xml:space="preserve"> +E15 - E23</f>
        <v>4216000</v>
      </c>
      <c r="F24" s="24">
        <f xml:space="preserve"> +F15 - F23</f>
        <v>5531182</v>
      </c>
      <c r="G24" s="24">
        <f t="shared" si="0"/>
        <v>-1315182</v>
      </c>
      <c r="H24" s="24"/>
    </row>
    <row r="25" spans="2:8" x14ac:dyDescent="0.4">
      <c r="B25" s="9" t="s">
        <v>29</v>
      </c>
      <c r="C25" s="9" t="s">
        <v>10</v>
      </c>
      <c r="D25" s="14" t="s">
        <v>30</v>
      </c>
      <c r="E25" s="11">
        <v>3210000</v>
      </c>
      <c r="F25" s="16">
        <v>3210000</v>
      </c>
      <c r="G25" s="16">
        <f t="shared" si="0"/>
        <v>0</v>
      </c>
      <c r="H25" s="16"/>
    </row>
    <row r="26" spans="2:8" x14ac:dyDescent="0.4">
      <c r="B26" s="13"/>
      <c r="C26" s="13"/>
      <c r="D26" s="14" t="s">
        <v>31</v>
      </c>
      <c r="E26" s="15"/>
      <c r="F26" s="16">
        <v>0</v>
      </c>
      <c r="G26" s="16">
        <f t="shared" si="0"/>
        <v>0</v>
      </c>
      <c r="H26" s="16"/>
    </row>
    <row r="27" spans="2:8" x14ac:dyDescent="0.4">
      <c r="B27" s="13"/>
      <c r="C27" s="13"/>
      <c r="D27" s="14" t="s">
        <v>32</v>
      </c>
      <c r="E27" s="15"/>
      <c r="F27" s="16">
        <v>0</v>
      </c>
      <c r="G27" s="16">
        <f t="shared" si="0"/>
        <v>0</v>
      </c>
      <c r="H27" s="16"/>
    </row>
    <row r="28" spans="2:8" x14ac:dyDescent="0.4">
      <c r="B28" s="13"/>
      <c r="C28" s="13"/>
      <c r="D28" s="14" t="s">
        <v>33</v>
      </c>
      <c r="E28" s="15"/>
      <c r="F28" s="16">
        <v>0</v>
      </c>
      <c r="G28" s="16">
        <f t="shared" si="0"/>
        <v>0</v>
      </c>
      <c r="H28" s="16"/>
    </row>
    <row r="29" spans="2:8" x14ac:dyDescent="0.4">
      <c r="B29" s="13"/>
      <c r="C29" s="13"/>
      <c r="D29" s="14" t="s">
        <v>34</v>
      </c>
      <c r="E29" s="17"/>
      <c r="F29" s="16">
        <v>0</v>
      </c>
      <c r="G29" s="16">
        <f t="shared" si="0"/>
        <v>0</v>
      </c>
      <c r="H29" s="16"/>
    </row>
    <row r="30" spans="2:8" x14ac:dyDescent="0.4">
      <c r="B30" s="13"/>
      <c r="C30" s="18"/>
      <c r="D30" s="19" t="s">
        <v>35</v>
      </c>
      <c r="E30" s="20">
        <f>+E25+E26+E27+E28+E29</f>
        <v>3210000</v>
      </c>
      <c r="F30" s="21">
        <f>+F25+F26+F27+F28+F29</f>
        <v>3210000</v>
      </c>
      <c r="G30" s="21">
        <f t="shared" si="0"/>
        <v>0</v>
      </c>
      <c r="H30" s="21"/>
    </row>
    <row r="31" spans="2:8" x14ac:dyDescent="0.4">
      <c r="B31" s="13"/>
      <c r="C31" s="9" t="s">
        <v>19</v>
      </c>
      <c r="D31" s="14" t="s">
        <v>36</v>
      </c>
      <c r="E31" s="11"/>
      <c r="F31" s="16">
        <v>0</v>
      </c>
      <c r="G31" s="16">
        <f t="shared" si="0"/>
        <v>0</v>
      </c>
      <c r="H31" s="16"/>
    </row>
    <row r="32" spans="2:8" x14ac:dyDescent="0.4">
      <c r="B32" s="13"/>
      <c r="C32" s="13"/>
      <c r="D32" s="14" t="s">
        <v>37</v>
      </c>
      <c r="E32" s="15">
        <v>5330000</v>
      </c>
      <c r="F32" s="16">
        <v>5002324</v>
      </c>
      <c r="G32" s="16">
        <f t="shared" si="0"/>
        <v>327676</v>
      </c>
      <c r="H32" s="16"/>
    </row>
    <row r="33" spans="2:8" x14ac:dyDescent="0.4">
      <c r="B33" s="13"/>
      <c r="C33" s="13"/>
      <c r="D33" s="14" t="s">
        <v>38</v>
      </c>
      <c r="E33" s="15"/>
      <c r="F33" s="16">
        <v>0</v>
      </c>
      <c r="G33" s="16">
        <f t="shared" si="0"/>
        <v>0</v>
      </c>
      <c r="H33" s="16"/>
    </row>
    <row r="34" spans="2:8" x14ac:dyDescent="0.4">
      <c r="B34" s="13"/>
      <c r="C34" s="13"/>
      <c r="D34" s="14" t="s">
        <v>39</v>
      </c>
      <c r="E34" s="15"/>
      <c r="F34" s="16">
        <v>0</v>
      </c>
      <c r="G34" s="16">
        <f t="shared" si="0"/>
        <v>0</v>
      </c>
      <c r="H34" s="16"/>
    </row>
    <row r="35" spans="2:8" x14ac:dyDescent="0.4">
      <c r="B35" s="13"/>
      <c r="C35" s="13"/>
      <c r="D35" s="14" t="s">
        <v>40</v>
      </c>
      <c r="E35" s="17"/>
      <c r="F35" s="16">
        <v>0</v>
      </c>
      <c r="G35" s="16">
        <f t="shared" si="0"/>
        <v>0</v>
      </c>
      <c r="H35" s="16"/>
    </row>
    <row r="36" spans="2:8" x14ac:dyDescent="0.4">
      <c r="B36" s="13"/>
      <c r="C36" s="18"/>
      <c r="D36" s="19" t="s">
        <v>41</v>
      </c>
      <c r="E36" s="20">
        <f>+E31+E32+E33+E34+E35</f>
        <v>5330000</v>
      </c>
      <c r="F36" s="21">
        <f>+F31+F32+F33+F34+F35</f>
        <v>5002324</v>
      </c>
      <c r="G36" s="21">
        <f t="shared" si="0"/>
        <v>327676</v>
      </c>
      <c r="H36" s="21"/>
    </row>
    <row r="37" spans="2:8" x14ac:dyDescent="0.4">
      <c r="B37" s="18"/>
      <c r="C37" s="25" t="s">
        <v>42</v>
      </c>
      <c r="D37" s="23"/>
      <c r="E37" s="20">
        <f xml:space="preserve"> +E30 - E36</f>
        <v>-2120000</v>
      </c>
      <c r="F37" s="24">
        <f xml:space="preserve"> +F30 - F36</f>
        <v>-1792324</v>
      </c>
      <c r="G37" s="24">
        <f t="shared" si="0"/>
        <v>-327676</v>
      </c>
      <c r="H37" s="24"/>
    </row>
    <row r="38" spans="2:8" x14ac:dyDescent="0.4">
      <c r="B38" s="9" t="s">
        <v>43</v>
      </c>
      <c r="C38" s="9" t="s">
        <v>10</v>
      </c>
      <c r="D38" s="14" t="s">
        <v>44</v>
      </c>
      <c r="E38" s="11"/>
      <c r="F38" s="16">
        <v>0</v>
      </c>
      <c r="G38" s="16">
        <f t="shared" si="0"/>
        <v>0</v>
      </c>
      <c r="H38" s="16"/>
    </row>
    <row r="39" spans="2:8" x14ac:dyDescent="0.4">
      <c r="B39" s="13"/>
      <c r="C39" s="13"/>
      <c r="D39" s="14" t="s">
        <v>45</v>
      </c>
      <c r="E39" s="15"/>
      <c r="F39" s="16">
        <v>0</v>
      </c>
      <c r="G39" s="16">
        <f t="shared" si="0"/>
        <v>0</v>
      </c>
      <c r="H39" s="16"/>
    </row>
    <row r="40" spans="2:8" x14ac:dyDescent="0.4">
      <c r="B40" s="13"/>
      <c r="C40" s="13"/>
      <c r="D40" s="14" t="s">
        <v>46</v>
      </c>
      <c r="E40" s="15"/>
      <c r="F40" s="16">
        <v>0</v>
      </c>
      <c r="G40" s="16">
        <f t="shared" si="0"/>
        <v>0</v>
      </c>
      <c r="H40" s="16"/>
    </row>
    <row r="41" spans="2:8" x14ac:dyDescent="0.4">
      <c r="B41" s="13"/>
      <c r="C41" s="13"/>
      <c r="D41" s="14" t="s">
        <v>47</v>
      </c>
      <c r="E41" s="17"/>
      <c r="F41" s="16">
        <v>0</v>
      </c>
      <c r="G41" s="16">
        <f t="shared" si="0"/>
        <v>0</v>
      </c>
      <c r="H41" s="16"/>
    </row>
    <row r="42" spans="2:8" x14ac:dyDescent="0.4">
      <c r="B42" s="13"/>
      <c r="C42" s="18"/>
      <c r="D42" s="19" t="s">
        <v>48</v>
      </c>
      <c r="E42" s="20">
        <f>+E38+E39+E40+E41</f>
        <v>0</v>
      </c>
      <c r="F42" s="21">
        <f>+F38+F39+F40+F41</f>
        <v>0</v>
      </c>
      <c r="G42" s="21">
        <f t="shared" si="0"/>
        <v>0</v>
      </c>
      <c r="H42" s="21"/>
    </row>
    <row r="43" spans="2:8" x14ac:dyDescent="0.4">
      <c r="B43" s="13"/>
      <c r="C43" s="9" t="s">
        <v>19</v>
      </c>
      <c r="D43" s="14" t="s">
        <v>49</v>
      </c>
      <c r="E43" s="11"/>
      <c r="F43" s="16">
        <v>0</v>
      </c>
      <c r="G43" s="16">
        <f t="shared" si="0"/>
        <v>0</v>
      </c>
      <c r="H43" s="16"/>
    </row>
    <row r="44" spans="2:8" x14ac:dyDescent="0.4">
      <c r="B44" s="13"/>
      <c r="C44" s="13"/>
      <c r="D44" s="14" t="s">
        <v>50</v>
      </c>
      <c r="E44" s="15">
        <v>7340000</v>
      </c>
      <c r="F44" s="16">
        <v>7336638</v>
      </c>
      <c r="G44" s="16">
        <f t="shared" si="0"/>
        <v>3362</v>
      </c>
      <c r="H44" s="16"/>
    </row>
    <row r="45" spans="2:8" x14ac:dyDescent="0.4">
      <c r="B45" s="13"/>
      <c r="C45" s="13"/>
      <c r="D45" s="26" t="s">
        <v>51</v>
      </c>
      <c r="E45" s="17"/>
      <c r="F45" s="27">
        <v>0</v>
      </c>
      <c r="G45" s="27">
        <f t="shared" si="0"/>
        <v>0</v>
      </c>
      <c r="H45" s="27"/>
    </row>
    <row r="46" spans="2:8" x14ac:dyDescent="0.4">
      <c r="B46" s="13"/>
      <c r="C46" s="18"/>
      <c r="D46" s="28" t="s">
        <v>52</v>
      </c>
      <c r="E46" s="20">
        <f>+E43+E44+E45</f>
        <v>7340000</v>
      </c>
      <c r="F46" s="29">
        <f>+F43+F44+F45</f>
        <v>7336638</v>
      </c>
      <c r="G46" s="29">
        <f t="shared" si="0"/>
        <v>3362</v>
      </c>
      <c r="H46" s="29"/>
    </row>
    <row r="47" spans="2:8" x14ac:dyDescent="0.4">
      <c r="B47" s="18"/>
      <c r="C47" s="25" t="s">
        <v>53</v>
      </c>
      <c r="D47" s="23"/>
      <c r="E47" s="20">
        <f xml:space="preserve"> +E42 - E46</f>
        <v>-7340000</v>
      </c>
      <c r="F47" s="24">
        <f xml:space="preserve"> +F42 - F46</f>
        <v>-7336638</v>
      </c>
      <c r="G47" s="24">
        <f t="shared" si="0"/>
        <v>-3362</v>
      </c>
      <c r="H47" s="24"/>
    </row>
    <row r="48" spans="2:8" x14ac:dyDescent="0.4">
      <c r="B48" s="30" t="s">
        <v>54</v>
      </c>
      <c r="C48" s="31"/>
      <c r="D48" s="32"/>
      <c r="E48" s="11">
        <v>528827</v>
      </c>
      <c r="F48" s="33"/>
      <c r="G48" s="33">
        <f>E48 + E49</f>
        <v>528827</v>
      </c>
      <c r="H48" s="33"/>
    </row>
    <row r="49" spans="2:8" x14ac:dyDescent="0.4">
      <c r="B49" s="34"/>
      <c r="C49" s="35"/>
      <c r="D49" s="36"/>
      <c r="E49" s="17"/>
      <c r="F49" s="37"/>
      <c r="G49" s="37"/>
      <c r="H49" s="37"/>
    </row>
    <row r="50" spans="2:8" x14ac:dyDescent="0.4">
      <c r="B50" s="25" t="s">
        <v>55</v>
      </c>
      <c r="C50" s="22"/>
      <c r="D50" s="23"/>
      <c r="E50" s="20">
        <f xml:space="preserve"> +E24 +E37 +E47 - (E48 + E49)</f>
        <v>-5772827</v>
      </c>
      <c r="F50" s="24">
        <f xml:space="preserve"> +F24 +F37 +F47 - (F48 + F49)</f>
        <v>-3597780</v>
      </c>
      <c r="G50" s="24">
        <f t="shared" si="0"/>
        <v>-2175047</v>
      </c>
      <c r="H50" s="24"/>
    </row>
    <row r="51" spans="2:8" x14ac:dyDescent="0.4">
      <c r="B51" s="25" t="s">
        <v>56</v>
      </c>
      <c r="C51" s="22"/>
      <c r="D51" s="23"/>
      <c r="E51" s="20">
        <v>70392827</v>
      </c>
      <c r="F51" s="24">
        <v>70392827</v>
      </c>
      <c r="G51" s="24">
        <f t="shared" si="0"/>
        <v>0</v>
      </c>
      <c r="H51" s="24"/>
    </row>
    <row r="52" spans="2:8" x14ac:dyDescent="0.4">
      <c r="B52" s="25" t="s">
        <v>57</v>
      </c>
      <c r="C52" s="22"/>
      <c r="D52" s="23"/>
      <c r="E52" s="20">
        <f xml:space="preserve"> +E50 +E51</f>
        <v>64620000</v>
      </c>
      <c r="F52" s="24">
        <f xml:space="preserve"> +F50 +F51</f>
        <v>66795047</v>
      </c>
      <c r="G52" s="24">
        <f t="shared" si="0"/>
        <v>-2175047</v>
      </c>
      <c r="H52" s="24"/>
    </row>
    <row r="53" spans="2:8" x14ac:dyDescent="0.4">
      <c r="B53" s="38"/>
      <c r="C53" s="38"/>
      <c r="D53" s="38"/>
      <c r="E53" s="38"/>
      <c r="F53" s="38"/>
      <c r="G53" s="38"/>
      <c r="H53" s="38"/>
    </row>
    <row r="54" spans="2:8" x14ac:dyDescent="0.4">
      <c r="B54" s="38"/>
      <c r="C54" s="38"/>
      <c r="D54" s="38"/>
      <c r="E54" s="38"/>
      <c r="F54" s="38"/>
      <c r="G54" s="38"/>
      <c r="H54" s="38"/>
    </row>
    <row r="55" spans="2:8" x14ac:dyDescent="0.4">
      <c r="B55" s="38"/>
      <c r="C55" s="38"/>
      <c r="D55" s="38"/>
      <c r="E55" s="38"/>
      <c r="F55" s="38"/>
      <c r="G55" s="38"/>
      <c r="H55" s="38"/>
    </row>
    <row r="56" spans="2:8" x14ac:dyDescent="0.4">
      <c r="B56" s="38"/>
      <c r="C56" s="38"/>
      <c r="D56" s="38"/>
      <c r="E56" s="38"/>
      <c r="F56" s="38"/>
      <c r="G56" s="38"/>
      <c r="H56" s="38"/>
    </row>
    <row r="57" spans="2:8" x14ac:dyDescent="0.4">
      <c r="B57" s="38"/>
      <c r="C57" s="38"/>
      <c r="D57" s="38"/>
      <c r="E57" s="38"/>
      <c r="F57" s="38"/>
      <c r="G57" s="38"/>
      <c r="H57" s="38"/>
    </row>
    <row r="58" spans="2:8" x14ac:dyDescent="0.4">
      <c r="B58" s="38"/>
      <c r="C58" s="38"/>
      <c r="D58" s="38"/>
      <c r="E58" s="38"/>
      <c r="F58" s="38"/>
      <c r="G58" s="38"/>
      <c r="H58" s="38"/>
    </row>
    <row r="59" spans="2:8" x14ac:dyDescent="0.4">
      <c r="B59" s="38"/>
      <c r="C59" s="38"/>
      <c r="D59" s="38"/>
      <c r="E59" s="38"/>
      <c r="F59" s="38"/>
      <c r="G59" s="38"/>
      <c r="H59" s="38"/>
    </row>
    <row r="60" spans="2:8" x14ac:dyDescent="0.4">
      <c r="B60" s="38"/>
      <c r="C60" s="38"/>
      <c r="D60" s="38"/>
      <c r="E60" s="38"/>
      <c r="F60" s="38"/>
      <c r="G60" s="38"/>
      <c r="H60" s="38"/>
    </row>
    <row r="61" spans="2:8" x14ac:dyDescent="0.4">
      <c r="B61" s="38"/>
      <c r="C61" s="38"/>
      <c r="D61" s="38"/>
      <c r="E61" s="38"/>
      <c r="F61" s="38"/>
      <c r="G61" s="38"/>
      <c r="H61" s="38"/>
    </row>
    <row r="62" spans="2:8" x14ac:dyDescent="0.4">
      <c r="B62" s="38"/>
      <c r="C62" s="38"/>
      <c r="D62" s="38"/>
      <c r="E62" s="38"/>
      <c r="F62" s="38"/>
      <c r="G62" s="38"/>
      <c r="H62" s="38"/>
    </row>
  </sheetData>
  <mergeCells count="12">
    <mergeCell ref="B25:B37"/>
    <mergeCell ref="C25:C30"/>
    <mergeCell ref="C31:C36"/>
    <mergeCell ref="B38:B47"/>
    <mergeCell ref="C38:C42"/>
    <mergeCell ref="C43:C46"/>
    <mergeCell ref="B3:H3"/>
    <mergeCell ref="B5:H5"/>
    <mergeCell ref="B7:D7"/>
    <mergeCell ref="B8:B24"/>
    <mergeCell ref="C8:C15"/>
    <mergeCell ref="C16:C23"/>
  </mergeCells>
  <phoneticPr fontId="1"/>
  <pageMargins left="0.7" right="0.7" top="0.75" bottom="0.75" header="0.3" footer="0.3"/>
  <pageSetup paperSize="9" fitToHeight="0" orientation="portrait" r:id="rId1"/>
  <headerFooter>
    <oddHeader>&amp;L社会福祉法人裾野市手をつなぐ育成会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うぐいす 裾野市手をつなぐ育成会</dc:creator>
  <cp:lastModifiedBy>うぐいす 裾野市手をつなぐ育成会</cp:lastModifiedBy>
  <dcterms:created xsi:type="dcterms:W3CDTF">2024-06-24T04:19:36Z</dcterms:created>
  <dcterms:modified xsi:type="dcterms:W3CDTF">2024-06-24T04:19:37Z</dcterms:modified>
</cp:coreProperties>
</file>