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fileSharing readOnlyRecommended="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F2BBD89-1969-47FA-9DFA-6A05C43B1257}" xr6:coauthVersionLast="47" xr6:coauthVersionMax="47" xr10:uidLastSave="{00000000-0000-0000-0000-000000000000}"/>
  <bookViews>
    <workbookView xWindow="-120" yWindow="-120" windowWidth="20730" windowHeight="11040"/>
  </bookViews>
  <sheets>
    <sheet name="R５年度予算案(総会用）" sheetId="24" r:id="rId1"/>
  </sheets>
  <definedNames>
    <definedName name="_xlnm.Print_Area" localSheetId="0">'R５年度予算案(総会用）'!$A$1:$M$49</definedName>
  </definedNames>
  <calcPr calcId="191029"/>
</workbook>
</file>

<file path=xl/calcChain.xml><?xml version="1.0" encoding="utf-8"?>
<calcChain xmlns="http://schemas.openxmlformats.org/spreadsheetml/2006/main">
  <c r="K42" i="24" l="1"/>
  <c r="E28" i="24"/>
  <c r="E30" i="24"/>
  <c r="K27" i="24"/>
  <c r="K43" i="24"/>
  <c r="K45" i="24"/>
  <c r="E24" i="24"/>
  <c r="E13" i="24"/>
  <c r="D13" i="24"/>
  <c r="D25" i="24"/>
  <c r="D27" i="24"/>
  <c r="E8" i="24"/>
</calcChain>
</file>

<file path=xl/sharedStrings.xml><?xml version="1.0" encoding="utf-8"?>
<sst xmlns="http://schemas.openxmlformats.org/spreadsheetml/2006/main" count="126" uniqueCount="111">
  <si>
    <t>収入</t>
  </si>
  <si>
    <t>　支出</t>
  </si>
  <si>
    <t>（単位：円）</t>
  </si>
  <si>
    <t>科　　　目</t>
  </si>
  <si>
    <t>予算額</t>
  </si>
  <si>
    <t>前年度予算額</t>
  </si>
  <si>
    <t>Ⅰ経常収益</t>
  </si>
  <si>
    <t>Ⅱ経常費用</t>
  </si>
  <si>
    <t>１受取会費</t>
  </si>
  <si>
    <t>１事業費</t>
  </si>
  <si>
    <t>正会員受取会費</t>
  </si>
  <si>
    <t>61×5000＝305000</t>
  </si>
  <si>
    <t>給与費</t>
  </si>
  <si>
    <r>
      <t xml:space="preserve">＠43.8万×12か月×0.6
</t>
    </r>
    <r>
      <rPr>
        <sz val="8"/>
        <rFont val="ＭＳ 明朝"/>
        <family val="1"/>
        <charset val="128"/>
      </rPr>
      <t>+超過勤務6万×0.6</t>
    </r>
  </si>
  <si>
    <t>賛助会員（個人）同</t>
  </si>
  <si>
    <t>レ　努力目標？</t>
  </si>
  <si>
    <t>活動費</t>
  </si>
  <si>
    <r>
      <rPr>
        <sz val="9"/>
        <rFont val="ＭＳ 明朝"/>
        <family val="1"/>
        <charset val="128"/>
      </rPr>
      <t>＠2,000（午前+午後）×2名×7日×4週×12か月</t>
    </r>
    <r>
      <rPr>
        <sz val="10"/>
        <rFont val="ＭＳ 明朝"/>
        <family val="1"/>
        <charset val="128"/>
      </rPr>
      <t>+直接的支援65万</t>
    </r>
  </si>
  <si>
    <t>賛助会員（法人）同</t>
  </si>
  <si>
    <t>会議費</t>
  </si>
  <si>
    <t>意見交換会（全国会議など）</t>
  </si>
  <si>
    <t>２寄付金</t>
  </si>
  <si>
    <t>旅費交通費</t>
  </si>
  <si>
    <t>活動交通費＠9万×12か月+広報啓発交通費・研修旅費</t>
  </si>
  <si>
    <t>３受取助成金等</t>
  </si>
  <si>
    <t>通信運搬費</t>
  </si>
  <si>
    <t>xサーバー1,5万・相談電話2回線・携帯5台・ＥＢ・イデアプロモーション13,2万</t>
  </si>
  <si>
    <t>長野県(補助金）</t>
  </si>
  <si>
    <t>印刷製本費</t>
  </si>
  <si>
    <t>機関誌30万円・養成ﾁﾗｼ10万・冊子30万・コピー代他</t>
  </si>
  <si>
    <t>長野県警察職員互助会</t>
  </si>
  <si>
    <t>広告宣伝費</t>
  </si>
  <si>
    <t>ぐるりん号8万円・ラジオ1,65×12か月・養成新聞広告20万・啓発イベント60万</t>
  </si>
  <si>
    <t>長野県警友会連合会</t>
  </si>
  <si>
    <t>研修費</t>
  </si>
  <si>
    <t>有明研修6万×5名</t>
  </si>
  <si>
    <t>長野県遊技業協同組合</t>
  </si>
  <si>
    <t>消耗品費</t>
  </si>
  <si>
    <t>新聞・コピー用紙・除菌用品</t>
  </si>
  <si>
    <t>光熱水費</t>
  </si>
  <si>
    <t>長野×0.5+松本</t>
  </si>
  <si>
    <t>長野県交通安全教育支援センター</t>
  </si>
  <si>
    <t>手数料</t>
  </si>
  <si>
    <t>振込手数料等</t>
  </si>
  <si>
    <t>日本財団助成</t>
  </si>
  <si>
    <t>保険料</t>
  </si>
  <si>
    <t>＠350×60名</t>
  </si>
  <si>
    <t>賃借料</t>
  </si>
  <si>
    <t>食糧会館＠11万×12か月
+会議室＠2500×15回</t>
  </si>
  <si>
    <t>全国ﾈｯﾄﾜｰｸ経費・自販機（機動隊・警察学校30％）</t>
  </si>
  <si>
    <t>諸謝金</t>
  </si>
  <si>
    <t>面接謝金11万・講師謝金10万</t>
  </si>
  <si>
    <t>　経常収益　計</t>
  </si>
  <si>
    <t>福利厚生費</t>
  </si>
  <si>
    <t>　前年度繰越金</t>
  </si>
  <si>
    <t>刑務所39000×3ク-ル</t>
  </si>
  <si>
    <t xml:space="preserve">     合　計</t>
  </si>
  <si>
    <t>雑費</t>
  </si>
  <si>
    <t>日本財団返還金17,5万（R元年度分）
24,4万（R2年度分）</t>
  </si>
  <si>
    <t>２管理費</t>
  </si>
  <si>
    <r>
      <t xml:space="preserve">＠43.8万×12か月×0.4
</t>
    </r>
    <r>
      <rPr>
        <sz val="8"/>
        <rFont val="ＭＳ 明朝"/>
        <family val="1"/>
        <charset val="128"/>
      </rPr>
      <t>+超過勤務6万×0.4</t>
    </r>
  </si>
  <si>
    <t>社会保険料</t>
  </si>
  <si>
    <t>雇用保険1名、労災保険</t>
  </si>
  <si>
    <t>理事会・意見交換会会費等</t>
  </si>
  <si>
    <t>職員交通費＠34.5万×12か月+会議出席交通費</t>
  </si>
  <si>
    <t>事務局電話料80％・送料</t>
  </si>
  <si>
    <t>会議資料代等</t>
  </si>
  <si>
    <t>56人</t>
  </si>
  <si>
    <t>ｺﾋﾟｰ用紙、ｺﾋﾟｰ機ｶｰﾄﾘｯｼﾞ、ﾍｯﾄﾞﾎﾝ</t>
  </si>
  <si>
    <t>1,200口</t>
  </si>
  <si>
    <t>長野×0.5</t>
  </si>
  <si>
    <t>100口</t>
  </si>
  <si>
    <t>火災保険</t>
  </si>
  <si>
    <t>駐車場2台分23.4万、
会議室2,500円×5回</t>
  </si>
  <si>
    <t>租税公課</t>
  </si>
  <si>
    <t>　経常費用　計</t>
  </si>
  <si>
    <t>　予備費</t>
  </si>
  <si>
    <t>　合　計</t>
  </si>
  <si>
    <t>人材育成・研修費</t>
    <rPh sb="5" eb="8">
      <t>ケンシュウヒ</t>
    </rPh>
    <phoneticPr fontId="14"/>
  </si>
  <si>
    <t>４その他の収益</t>
    <phoneticPr fontId="14"/>
  </si>
  <si>
    <t>雑収入</t>
    <rPh sb="0" eb="3">
      <t>ザッシュウニュウ</t>
    </rPh>
    <phoneticPr fontId="14"/>
  </si>
  <si>
    <t>負担金</t>
    <phoneticPr fontId="14"/>
  </si>
  <si>
    <t>市町村（負担金）</t>
    <phoneticPr fontId="14"/>
  </si>
  <si>
    <t>令和3年度</t>
    <rPh sb="0" eb="2">
      <t>レイワ</t>
    </rPh>
    <rPh sb="3" eb="5">
      <t>ネンド</t>
    </rPh>
    <phoneticPr fontId="14"/>
  </si>
  <si>
    <t>備品購入費</t>
    <phoneticPr fontId="14"/>
  </si>
  <si>
    <t>犯罪被害救援基金助成金</t>
    <rPh sb="0" eb="4">
      <t>ハンザイヒガイ</t>
    </rPh>
    <rPh sb="4" eb="8">
      <t>キュウエンキキン</t>
    </rPh>
    <rPh sb="8" eb="11">
      <t>ジョセイキン</t>
    </rPh>
    <phoneticPr fontId="14"/>
  </si>
  <si>
    <t>長野県委託金</t>
    <rPh sb="0" eb="3">
      <t>ナガノケン</t>
    </rPh>
    <rPh sb="3" eb="5">
      <t>イタク</t>
    </rPh>
    <rPh sb="5" eb="6">
      <t>キン</t>
    </rPh>
    <phoneticPr fontId="14"/>
  </si>
  <si>
    <t>会議資料、コピー代等</t>
    <phoneticPr fontId="14"/>
  </si>
  <si>
    <t>机など</t>
    <rPh sb="0" eb="1">
      <t>ツクエ</t>
    </rPh>
    <phoneticPr fontId="14"/>
  </si>
  <si>
    <t>人口 　2,021,976人（R4年9月1日現在×2円）</t>
    <rPh sb="21" eb="22">
      <t>ニチ</t>
    </rPh>
    <phoneticPr fontId="14"/>
  </si>
  <si>
    <t>2090名</t>
    <rPh sb="4" eb="5">
      <t>メイ</t>
    </rPh>
    <phoneticPr fontId="14"/>
  </si>
  <si>
    <t>27増</t>
    <rPh sb="2" eb="3">
      <t>ゾウ</t>
    </rPh>
    <phoneticPr fontId="14"/>
  </si>
  <si>
    <t>予算額</t>
    <phoneticPr fontId="14"/>
  </si>
  <si>
    <t>犯罪被害者等支援に係る調査研究助成金</t>
    <rPh sb="0" eb="2">
      <t>ハンザイ</t>
    </rPh>
    <rPh sb="2" eb="5">
      <t>ヒガイシャ</t>
    </rPh>
    <rPh sb="5" eb="6">
      <t>トウ</t>
    </rPh>
    <rPh sb="6" eb="8">
      <t>シエン</t>
    </rPh>
    <rPh sb="9" eb="10">
      <t>カカ</t>
    </rPh>
    <rPh sb="11" eb="15">
      <t>チョウサケンキュウ</t>
    </rPh>
    <rPh sb="15" eb="18">
      <t>ジョセイキン</t>
    </rPh>
    <phoneticPr fontId="14"/>
  </si>
  <si>
    <t>電話相談、直接的支援、自助グループ支援等</t>
    <rPh sb="0" eb="3">
      <t>デンワソウダン</t>
    </rPh>
    <rPh sb="15" eb="17">
      <t>ジジョシエンマンホカ</t>
    </rPh>
    <rPh sb="19" eb="20">
      <t>ナド</t>
    </rPh>
    <phoneticPr fontId="14"/>
  </si>
  <si>
    <t>活動交通費、啓発交通費・研修旅費等</t>
    <rPh sb="16" eb="17">
      <t>トウ</t>
    </rPh>
    <phoneticPr fontId="14"/>
  </si>
  <si>
    <t>相談電話、携帯電話、ZOOM年会費当</t>
    <rPh sb="0" eb="2">
      <t>ソウダン</t>
    </rPh>
    <rPh sb="2" eb="4">
      <t>デンワ</t>
    </rPh>
    <rPh sb="5" eb="9">
      <t>ケイタイデンワ</t>
    </rPh>
    <rPh sb="14" eb="17">
      <t>ネンカイヒ</t>
    </rPh>
    <rPh sb="17" eb="18">
      <t>トウ</t>
    </rPh>
    <phoneticPr fontId="14"/>
  </si>
  <si>
    <t>コピー代、機関誌、パネル、ポスター、手記，資料等</t>
    <rPh sb="3" eb="4">
      <t>ダイ</t>
    </rPh>
    <rPh sb="5" eb="8">
      <t>キカンシ</t>
    </rPh>
    <rPh sb="18" eb="20">
      <t>シュキ</t>
    </rPh>
    <rPh sb="21" eb="23">
      <t>シリョウ</t>
    </rPh>
    <rPh sb="23" eb="24">
      <t>ナド</t>
    </rPh>
    <phoneticPr fontId="14"/>
  </si>
  <si>
    <t>養成講座広告、ぐるりん号・看板広告、ホームページ、啓発グッズ（ボールペン、風船、ティッシュ）リーフレット3種など</t>
    <rPh sb="0" eb="4">
      <t>ヨウセイコウザ</t>
    </rPh>
    <rPh sb="4" eb="6">
      <t>コウコク</t>
    </rPh>
    <rPh sb="11" eb="12">
      <t>ゴウ</t>
    </rPh>
    <rPh sb="13" eb="15">
      <t>カンバン</t>
    </rPh>
    <rPh sb="15" eb="17">
      <t>コウコク</t>
    </rPh>
    <rPh sb="25" eb="27">
      <t>ケイハツ</t>
    </rPh>
    <rPh sb="37" eb="39">
      <t>フウセン</t>
    </rPh>
    <rPh sb="53" eb="54">
      <t>シュ</t>
    </rPh>
    <phoneticPr fontId="14"/>
  </si>
  <si>
    <t>コピー用紙、新聞購読代、除菌用品、封筒、ＩＣレコーダー、ビデオ、三脚、スクリーン、参考文献など</t>
    <phoneticPr fontId="14"/>
  </si>
  <si>
    <t>全国ネット会費、自販機</t>
    <phoneticPr fontId="14"/>
  </si>
  <si>
    <t>パソコン・モニター</t>
    <phoneticPr fontId="14"/>
  </si>
  <si>
    <t>専門面接謝金、研修講師謝金</t>
    <rPh sb="0" eb="2">
      <t>センモン</t>
    </rPh>
    <phoneticPr fontId="14"/>
  </si>
  <si>
    <t>駐車、会議室</t>
    <phoneticPr fontId="14"/>
  </si>
  <si>
    <t>事業費　計</t>
    <phoneticPr fontId="14"/>
  </si>
  <si>
    <t>　管理費　計</t>
    <phoneticPr fontId="14"/>
  </si>
  <si>
    <t>備     考</t>
    <rPh sb="0" eb="1">
      <t>ビ</t>
    </rPh>
    <rPh sb="6" eb="7">
      <t>コウ</t>
    </rPh>
    <phoneticPr fontId="14"/>
  </si>
  <si>
    <t>備    考</t>
    <rPh sb="0" eb="1">
      <t>ビ</t>
    </rPh>
    <rPh sb="5" eb="6">
      <t>コウ</t>
    </rPh>
    <phoneticPr fontId="14"/>
  </si>
  <si>
    <t>食糧会館</t>
    <phoneticPr fontId="14"/>
  </si>
  <si>
    <t>有明研修受講料,研修にともなう会場使用料</t>
    <rPh sb="8" eb="10">
      <t>ケンシュウ</t>
    </rPh>
    <rPh sb="15" eb="17">
      <t>カイジョウ</t>
    </rPh>
    <rPh sb="17" eb="20">
      <t>シヨウリョウ</t>
    </rPh>
    <phoneticPr fontId="14"/>
  </si>
  <si>
    <t>令和５年度 活動予算書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</si>
</sst>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_);[Red]\(#,##0\)"/>
  </numFmts>
  <fonts count="20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3"/>
      <name val="ＭＳ 明朝"/>
      <family val="1"/>
      <charset val="128"/>
    </font>
    <font>
      <b/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3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/>
    <xf numFmtId="0" fontId="13" fillId="0" borderId="0"/>
    <xf numFmtId="0" fontId="13" fillId="0" borderId="0"/>
  </cellStyleXfs>
  <cellXfs count="168">
    <xf numFmtId="0" fontId="0" fillId="0" borderId="0" xfId="0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3" fontId="2" fillId="0" borderId="0" xfId="0" applyNumberFormat="1" applyFont="1">
      <alignment vertical="center"/>
    </xf>
    <xf numFmtId="0" fontId="1" fillId="0" borderId="0" xfId="0" applyFont="1" applyAlignment="1">
      <alignment vertical="center" shrinkToFit="1"/>
    </xf>
    <xf numFmtId="178" fontId="1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 shrinkToFit="1"/>
    </xf>
    <xf numFmtId="3" fontId="4" fillId="0" borderId="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3" fontId="1" fillId="0" borderId="3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3" fontId="1" fillId="0" borderId="5" xfId="0" applyNumberFormat="1" applyFont="1" applyBorder="1">
      <alignment vertical="center"/>
    </xf>
    <xf numFmtId="3" fontId="1" fillId="0" borderId="6" xfId="0" applyNumberFormat="1" applyFont="1" applyBorder="1">
      <alignment vertical="center"/>
    </xf>
    <xf numFmtId="3" fontId="1" fillId="0" borderId="7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 shrinkToFit="1"/>
    </xf>
    <xf numFmtId="3" fontId="1" fillId="0" borderId="8" xfId="0" applyNumberFormat="1" applyFont="1" applyBorder="1">
      <alignment vertical="center"/>
    </xf>
    <xf numFmtId="0" fontId="4" fillId="0" borderId="4" xfId="0" applyFont="1" applyBorder="1" applyAlignment="1">
      <alignment vertical="center" shrinkToFit="1"/>
    </xf>
    <xf numFmtId="3" fontId="7" fillId="2" borderId="9" xfId="0" applyNumberFormat="1" applyFont="1" applyFill="1" applyBorder="1">
      <alignment vertical="center"/>
    </xf>
    <xf numFmtId="3" fontId="1" fillId="0" borderId="9" xfId="0" applyNumberFormat="1" applyFont="1" applyBorder="1">
      <alignment vertical="center"/>
    </xf>
    <xf numFmtId="3" fontId="8" fillId="0" borderId="0" xfId="0" applyNumberFormat="1" applyFont="1">
      <alignment vertical="center"/>
    </xf>
    <xf numFmtId="0" fontId="1" fillId="0" borderId="0" xfId="0" applyFont="1" applyAlignment="1">
      <alignment horizontal="center" vertical="center" shrinkToFit="1"/>
    </xf>
    <xf numFmtId="3" fontId="9" fillId="0" borderId="0" xfId="0" applyNumberFormat="1" applyFont="1" applyAlignment="1">
      <alignment vertical="center" shrinkToFit="1"/>
    </xf>
    <xf numFmtId="3" fontId="9" fillId="0" borderId="0" xfId="0" applyNumberFormat="1" applyFont="1">
      <alignment vertical="center"/>
    </xf>
    <xf numFmtId="3" fontId="4" fillId="0" borderId="0" xfId="0" applyNumberFormat="1" applyFo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left" vertical="center"/>
    </xf>
    <xf numFmtId="178" fontId="1" fillId="0" borderId="0" xfId="0" applyNumberFormat="1" applyFont="1" applyAlignment="1">
      <alignment horizontal="right" vertical="center" shrinkToFit="1"/>
    </xf>
    <xf numFmtId="3" fontId="3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 shrinkToFit="1"/>
    </xf>
    <xf numFmtId="3" fontId="2" fillId="0" borderId="0" xfId="0" applyNumberFormat="1" applyFont="1" applyAlignment="1">
      <alignment horizontal="left" vertical="center" wrapText="1"/>
    </xf>
    <xf numFmtId="0" fontId="5" fillId="0" borderId="12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3" fontId="12" fillId="0" borderId="0" xfId="0" applyNumberFormat="1" applyFont="1">
      <alignment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3" fillId="0" borderId="0" xfId="0" applyFo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vertical="center" shrinkToFit="1"/>
    </xf>
    <xf numFmtId="3" fontId="7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NumberFormat="1" applyFont="1" applyAlignment="1">
      <alignment vertical="center" shrinkToFit="1"/>
    </xf>
    <xf numFmtId="3" fontId="3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/>
    </xf>
    <xf numFmtId="3" fontId="3" fillId="0" borderId="0" xfId="0" quotePrefix="1" applyNumberFormat="1" applyFont="1" applyAlignment="1">
      <alignment horizontal="left" vertical="center" wrapText="1"/>
    </xf>
    <xf numFmtId="3" fontId="3" fillId="0" borderId="0" xfId="0" quotePrefix="1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/>
    </xf>
    <xf numFmtId="0" fontId="6" fillId="0" borderId="17" xfId="0" applyNumberFormat="1" applyFont="1" applyBorder="1" applyAlignment="1">
      <alignment vertical="center" shrinkToFit="1"/>
    </xf>
    <xf numFmtId="0" fontId="6" fillId="0" borderId="17" xfId="0" applyNumberFormat="1" applyFont="1" applyBorder="1">
      <alignment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>
      <alignment vertical="center"/>
    </xf>
    <xf numFmtId="0" fontId="6" fillId="0" borderId="21" xfId="0" quotePrefix="1" applyNumberFormat="1" applyFont="1" applyBorder="1" applyAlignment="1">
      <alignment vertical="center" shrinkToFit="1"/>
    </xf>
    <xf numFmtId="0" fontId="6" fillId="0" borderId="22" xfId="0" applyNumberFormat="1" applyFont="1" applyBorder="1" applyAlignment="1">
      <alignment vertical="center" shrinkToFit="1"/>
    </xf>
    <xf numFmtId="0" fontId="6" fillId="0" borderId="23" xfId="0" applyNumberFormat="1" applyFont="1" applyBorder="1" applyAlignment="1">
      <alignment vertical="center" shrinkToFit="1"/>
    </xf>
    <xf numFmtId="0" fontId="6" fillId="0" borderId="22" xfId="0" applyNumberFormat="1" applyFont="1" applyBorder="1">
      <alignment vertical="center"/>
    </xf>
    <xf numFmtId="0" fontId="6" fillId="0" borderId="24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wrapText="1" shrinkToFit="1"/>
    </xf>
    <xf numFmtId="0" fontId="2" fillId="0" borderId="22" xfId="0" applyNumberFormat="1" applyFont="1" applyBorder="1" applyAlignment="1">
      <alignment vertical="center" wrapText="1" shrinkToFit="1"/>
    </xf>
    <xf numFmtId="3" fontId="1" fillId="0" borderId="12" xfId="0" applyNumberFormat="1" applyFont="1" applyBorder="1">
      <alignment vertical="center"/>
    </xf>
    <xf numFmtId="0" fontId="4" fillId="0" borderId="28" xfId="0" applyNumberFormat="1" applyFont="1" applyBorder="1" applyAlignment="1">
      <alignment horizontal="center" vertical="center" shrinkToFit="1"/>
    </xf>
    <xf numFmtId="3" fontId="1" fillId="0" borderId="14" xfId="0" applyNumberFormat="1" applyFont="1" applyBorder="1">
      <alignment vertical="center"/>
    </xf>
    <xf numFmtId="3" fontId="1" fillId="0" borderId="29" xfId="0" applyNumberFormat="1" applyFont="1" applyBorder="1">
      <alignment vertical="center"/>
    </xf>
    <xf numFmtId="178" fontId="4" fillId="0" borderId="11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vertical="center" shrinkToFit="1"/>
    </xf>
    <xf numFmtId="3" fontId="1" fillId="0" borderId="31" xfId="0" applyNumberFormat="1" applyFont="1" applyBorder="1">
      <alignment vertical="center"/>
    </xf>
    <xf numFmtId="3" fontId="2" fillId="0" borderId="32" xfId="0" applyNumberFormat="1" applyFont="1" applyBorder="1">
      <alignment vertical="center"/>
    </xf>
    <xf numFmtId="3" fontId="1" fillId="0" borderId="11" xfId="0" applyNumberFormat="1" applyFont="1" applyBorder="1">
      <alignment vertical="center"/>
    </xf>
    <xf numFmtId="3" fontId="2" fillId="0" borderId="30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0" fontId="6" fillId="0" borderId="33" xfId="0" applyNumberFormat="1" applyFont="1" applyBorder="1">
      <alignment vertical="center"/>
    </xf>
    <xf numFmtId="3" fontId="1" fillId="0" borderId="34" xfId="0" applyNumberFormat="1" applyFont="1" applyBorder="1">
      <alignment vertical="center"/>
    </xf>
    <xf numFmtId="3" fontId="2" fillId="0" borderId="35" xfId="0" applyNumberFormat="1" applyFont="1" applyBorder="1">
      <alignment vertical="center"/>
    </xf>
    <xf numFmtId="3" fontId="1" fillId="0" borderId="13" xfId="0" applyNumberFormat="1" applyFont="1" applyBorder="1">
      <alignment vertical="center"/>
    </xf>
    <xf numFmtId="3" fontId="1" fillId="0" borderId="36" xfId="0" applyNumberFormat="1" applyFont="1" applyBorder="1">
      <alignment vertical="center"/>
    </xf>
    <xf numFmtId="3" fontId="1" fillId="0" borderId="37" xfId="0" applyNumberFormat="1" applyFont="1" applyBorder="1">
      <alignment vertical="center"/>
    </xf>
    <xf numFmtId="0" fontId="6" fillId="0" borderId="38" xfId="0" applyNumberFormat="1" applyFont="1" applyBorder="1" applyAlignment="1">
      <alignment vertical="center" wrapText="1" shrinkToFit="1"/>
    </xf>
    <xf numFmtId="3" fontId="7" fillId="2" borderId="39" xfId="0" applyNumberFormat="1" applyFont="1" applyFill="1" applyBorder="1">
      <alignment vertical="center"/>
    </xf>
    <xf numFmtId="3" fontId="7" fillId="3" borderId="40" xfId="0" applyNumberFormat="1" applyFont="1" applyFill="1" applyBorder="1">
      <alignment vertical="center"/>
    </xf>
    <xf numFmtId="3" fontId="1" fillId="0" borderId="40" xfId="0" applyNumberFormat="1" applyFont="1" applyBorder="1">
      <alignment vertical="center"/>
    </xf>
    <xf numFmtId="3" fontId="2" fillId="0" borderId="40" xfId="0" applyNumberFormat="1" applyFont="1" applyBorder="1">
      <alignment vertical="center"/>
    </xf>
    <xf numFmtId="0" fontId="15" fillId="0" borderId="22" xfId="0" applyFont="1" applyBorder="1" applyAlignment="1">
      <alignment vertical="center" wrapText="1"/>
    </xf>
    <xf numFmtId="0" fontId="16" fillId="0" borderId="22" xfId="0" quotePrefix="1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shrinkToFit="1"/>
    </xf>
    <xf numFmtId="0" fontId="15" fillId="0" borderId="41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49" fontId="16" fillId="0" borderId="21" xfId="0" applyNumberFormat="1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41" xfId="0" applyNumberFormat="1" applyFont="1" applyBorder="1" applyAlignment="1">
      <alignment vertical="center" wrapText="1" shrinkToFit="1"/>
    </xf>
    <xf numFmtId="0" fontId="19" fillId="0" borderId="2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5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" fillId="0" borderId="58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view="pageBreakPreview" zoomScaleNormal="100" zoomScaleSheetLayoutView="100" workbookViewId="0">
      <selection activeCell="I49" sqref="I49"/>
    </sheetView>
  </sheetViews>
  <sheetFormatPr defaultRowHeight="15" x14ac:dyDescent="0.15"/>
  <cols>
    <col min="1" max="1" width="3.625" style="1" customWidth="1"/>
    <col min="2" max="2" width="2.25" style="1" customWidth="1"/>
    <col min="3" max="3" width="22.5" style="1" customWidth="1"/>
    <col min="4" max="4" width="17.5" style="2" customWidth="1"/>
    <col min="5" max="5" width="15.125" style="3" hidden="1" customWidth="1"/>
    <col min="6" max="6" width="0.125" style="4" hidden="1" customWidth="1"/>
    <col min="7" max="7" width="24.5" style="67" customWidth="1"/>
    <col min="8" max="8" width="2.75" style="1" customWidth="1"/>
    <col min="9" max="9" width="11.625" style="1" customWidth="1"/>
    <col min="10" max="10" width="20" style="1" customWidth="1"/>
    <col min="11" max="11" width="17.875" style="5" customWidth="1"/>
    <col min="12" max="12" width="28.875" style="6" hidden="1" customWidth="1"/>
    <col min="13" max="13" width="29.375" style="66" customWidth="1"/>
    <col min="14" max="14" width="36.125" style="1" customWidth="1"/>
    <col min="15" max="16384" width="9" style="1"/>
  </cols>
  <sheetData>
    <row r="1" spans="1:14" ht="33.75" customHeight="1" x14ac:dyDescent="0.15">
      <c r="L1" s="40"/>
    </row>
    <row r="2" spans="1:14" ht="30" customHeight="1" x14ac:dyDescent="0.15">
      <c r="A2" s="167" t="s">
        <v>110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4" ht="19.5" customHeight="1" x14ac:dyDescent="0.1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4" ht="16.5" customHeight="1" x14ac:dyDescent="0.15">
      <c r="K4" s="41"/>
    </row>
    <row r="5" spans="1:14" ht="25.5" customHeight="1" thickBot="1" x14ac:dyDescent="0.2">
      <c r="A5" s="160" t="s">
        <v>0</v>
      </c>
      <c r="B5" s="160"/>
      <c r="C5" s="160"/>
      <c r="H5" s="161" t="s">
        <v>1</v>
      </c>
      <c r="I5" s="161"/>
      <c r="J5" s="161"/>
      <c r="K5" s="42" t="s">
        <v>2</v>
      </c>
    </row>
    <row r="6" spans="1:14" ht="24.75" customHeight="1" x14ac:dyDescent="0.15">
      <c r="A6" s="162" t="s">
        <v>3</v>
      </c>
      <c r="B6" s="163"/>
      <c r="C6" s="164"/>
      <c r="D6" s="72" t="s">
        <v>92</v>
      </c>
      <c r="E6" s="7" t="s">
        <v>5</v>
      </c>
      <c r="F6" s="8"/>
      <c r="G6" s="87" t="s">
        <v>107</v>
      </c>
      <c r="I6" s="165" t="s">
        <v>3</v>
      </c>
      <c r="J6" s="166"/>
      <c r="K6" s="72" t="s">
        <v>4</v>
      </c>
      <c r="M6" s="87" t="s">
        <v>106</v>
      </c>
    </row>
    <row r="7" spans="1:14" ht="24.75" customHeight="1" x14ac:dyDescent="0.15">
      <c r="A7" s="155" t="s">
        <v>6</v>
      </c>
      <c r="B7" s="156"/>
      <c r="C7" s="156"/>
      <c r="D7" s="90"/>
      <c r="E7" s="9"/>
      <c r="F7" s="91"/>
      <c r="G7" s="92"/>
      <c r="I7" s="155" t="s">
        <v>7</v>
      </c>
      <c r="J7" s="157"/>
      <c r="K7" s="73"/>
      <c r="M7" s="113"/>
    </row>
    <row r="8" spans="1:14" ht="24.75" customHeight="1" x14ac:dyDescent="0.15">
      <c r="A8" s="150" t="s">
        <v>8</v>
      </c>
      <c r="B8" s="151"/>
      <c r="C8" s="151"/>
      <c r="D8" s="93">
        <v>5860000</v>
      </c>
      <c r="E8" s="11">
        <f>SUM(E9:E11)</f>
        <v>3680000</v>
      </c>
      <c r="F8" s="94"/>
      <c r="G8" s="77"/>
      <c r="I8" s="150" t="s">
        <v>9</v>
      </c>
      <c r="J8" s="152"/>
      <c r="K8" s="74"/>
      <c r="L8" s="43" t="s">
        <v>83</v>
      </c>
      <c r="M8" s="112"/>
    </row>
    <row r="9" spans="1:14" ht="24.75" customHeight="1" x14ac:dyDescent="0.15">
      <c r="A9" s="158"/>
      <c r="B9" s="153" t="s">
        <v>10</v>
      </c>
      <c r="C9" s="154"/>
      <c r="D9" s="95">
        <v>310000</v>
      </c>
      <c r="E9" s="13">
        <v>280000</v>
      </c>
      <c r="F9" s="96" t="s">
        <v>11</v>
      </c>
      <c r="G9" s="75"/>
      <c r="I9" s="44"/>
      <c r="J9" s="45" t="s">
        <v>12</v>
      </c>
      <c r="K9" s="95">
        <v>2950000</v>
      </c>
      <c r="L9" s="64" t="s">
        <v>13</v>
      </c>
      <c r="M9" s="118"/>
    </row>
    <row r="10" spans="1:14" ht="24.75" customHeight="1" x14ac:dyDescent="0.15">
      <c r="A10" s="158"/>
      <c r="B10" s="143" t="s">
        <v>14</v>
      </c>
      <c r="C10" s="144"/>
      <c r="D10" s="86">
        <v>4450000</v>
      </c>
      <c r="E10" s="14">
        <v>2400000</v>
      </c>
      <c r="F10" s="97" t="s">
        <v>15</v>
      </c>
      <c r="G10" s="76" t="s">
        <v>90</v>
      </c>
      <c r="I10" s="44"/>
      <c r="J10" s="47" t="s">
        <v>16</v>
      </c>
      <c r="K10" s="86">
        <v>2200000</v>
      </c>
      <c r="L10" s="64" t="s">
        <v>17</v>
      </c>
      <c r="M10" s="110" t="s">
        <v>94</v>
      </c>
    </row>
    <row r="11" spans="1:14" ht="24.75" customHeight="1" x14ac:dyDescent="0.15">
      <c r="A11" s="158"/>
      <c r="B11" s="145" t="s">
        <v>18</v>
      </c>
      <c r="C11" s="146"/>
      <c r="D11" s="93">
        <v>1100000</v>
      </c>
      <c r="E11" s="15">
        <v>1000000</v>
      </c>
      <c r="F11" s="94" t="s">
        <v>15</v>
      </c>
      <c r="G11" s="77" t="s">
        <v>91</v>
      </c>
      <c r="I11" s="44"/>
      <c r="J11" s="47" t="s">
        <v>19</v>
      </c>
      <c r="K11" s="86">
        <v>30000</v>
      </c>
      <c r="L11" s="43" t="s">
        <v>20</v>
      </c>
      <c r="M11" s="119"/>
    </row>
    <row r="12" spans="1:14" ht="24.75" customHeight="1" x14ac:dyDescent="0.15">
      <c r="A12" s="147" t="s">
        <v>21</v>
      </c>
      <c r="B12" s="148"/>
      <c r="C12" s="149"/>
      <c r="D12" s="99">
        <v>1600000</v>
      </c>
      <c r="E12" s="11">
        <v>2000000</v>
      </c>
      <c r="F12" s="100"/>
      <c r="G12" s="70"/>
      <c r="I12" s="44"/>
      <c r="J12" s="47" t="s">
        <v>22</v>
      </c>
      <c r="K12" s="86">
        <v>2500000</v>
      </c>
      <c r="L12" s="80" t="s">
        <v>23</v>
      </c>
      <c r="M12" s="119" t="s">
        <v>95</v>
      </c>
    </row>
    <row r="13" spans="1:14" ht="24.75" customHeight="1" x14ac:dyDescent="0.15">
      <c r="A13" s="150" t="s">
        <v>24</v>
      </c>
      <c r="B13" s="151"/>
      <c r="C13" s="152"/>
      <c r="D13" s="99">
        <f>SUM(D14:D22)</f>
        <v>10570000</v>
      </c>
      <c r="E13" s="11">
        <f>SUM(E14:E23)</f>
        <v>7070000</v>
      </c>
      <c r="F13" s="100"/>
      <c r="G13" s="71"/>
      <c r="I13" s="44"/>
      <c r="J13" s="47" t="s">
        <v>25</v>
      </c>
      <c r="K13" s="86">
        <v>800000</v>
      </c>
      <c r="L13" s="80" t="s">
        <v>26</v>
      </c>
      <c r="M13" s="120" t="s">
        <v>96</v>
      </c>
      <c r="N13" s="48"/>
    </row>
    <row r="14" spans="1:14" ht="24.75" customHeight="1" x14ac:dyDescent="0.15">
      <c r="A14" s="12"/>
      <c r="B14" s="153" t="s">
        <v>27</v>
      </c>
      <c r="C14" s="154"/>
      <c r="D14" s="88">
        <v>2200000</v>
      </c>
      <c r="E14" s="89">
        <v>1500000</v>
      </c>
      <c r="F14" s="3"/>
      <c r="G14" s="98"/>
      <c r="I14" s="44"/>
      <c r="J14" s="47" t="s">
        <v>28</v>
      </c>
      <c r="K14" s="86">
        <v>1300000</v>
      </c>
      <c r="L14" s="81" t="s">
        <v>29</v>
      </c>
      <c r="M14" s="119" t="s">
        <v>97</v>
      </c>
    </row>
    <row r="15" spans="1:14" ht="30" customHeight="1" x14ac:dyDescent="0.15">
      <c r="A15" s="12"/>
      <c r="B15" s="143" t="s">
        <v>30</v>
      </c>
      <c r="C15" s="144"/>
      <c r="D15" s="86">
        <v>700000</v>
      </c>
      <c r="E15" s="14">
        <v>4100000</v>
      </c>
      <c r="F15" s="3"/>
      <c r="G15" s="78"/>
      <c r="I15" s="44"/>
      <c r="J15" s="47" t="s">
        <v>31</v>
      </c>
      <c r="K15" s="86">
        <v>1800000</v>
      </c>
      <c r="L15" s="46" t="s">
        <v>32</v>
      </c>
      <c r="M15" s="111" t="s">
        <v>98</v>
      </c>
    </row>
    <row r="16" spans="1:14" ht="30" customHeight="1" x14ac:dyDescent="0.15">
      <c r="A16" s="12"/>
      <c r="B16" s="143" t="s">
        <v>86</v>
      </c>
      <c r="C16" s="144"/>
      <c r="D16" s="86">
        <v>300000</v>
      </c>
      <c r="E16" s="17"/>
      <c r="F16" s="3"/>
      <c r="G16" s="78"/>
      <c r="I16" s="44"/>
      <c r="J16" s="47" t="s">
        <v>34</v>
      </c>
      <c r="K16" s="86">
        <v>480000</v>
      </c>
      <c r="L16" s="43" t="s">
        <v>35</v>
      </c>
      <c r="M16" s="121" t="s">
        <v>109</v>
      </c>
    </row>
    <row r="17" spans="1:16" ht="24.75" customHeight="1" x14ac:dyDescent="0.15">
      <c r="A17" s="16"/>
      <c r="B17" s="145" t="s">
        <v>33</v>
      </c>
      <c r="C17" s="146"/>
      <c r="D17" s="86">
        <v>150000</v>
      </c>
      <c r="E17" s="17">
        <v>400000</v>
      </c>
      <c r="F17" s="3"/>
      <c r="G17" s="76"/>
      <c r="I17" s="44"/>
      <c r="J17" s="47" t="s">
        <v>37</v>
      </c>
      <c r="K17" s="86">
        <v>550000</v>
      </c>
      <c r="L17" s="43" t="s">
        <v>38</v>
      </c>
      <c r="M17" s="123" t="s">
        <v>99</v>
      </c>
    </row>
    <row r="18" spans="1:16" ht="24.75" customHeight="1" x14ac:dyDescent="0.15">
      <c r="A18" s="16"/>
      <c r="B18" s="143" t="s">
        <v>36</v>
      </c>
      <c r="C18" s="144"/>
      <c r="D18" s="86">
        <v>200000</v>
      </c>
      <c r="E18" s="17">
        <v>150000</v>
      </c>
      <c r="F18" s="3"/>
      <c r="G18" s="76"/>
      <c r="I18" s="44"/>
      <c r="J18" s="47" t="s">
        <v>39</v>
      </c>
      <c r="K18" s="86">
        <v>250000</v>
      </c>
      <c r="L18" s="43" t="s">
        <v>40</v>
      </c>
      <c r="M18" s="109"/>
      <c r="N18" s="126"/>
      <c r="O18" s="126"/>
      <c r="P18" s="126"/>
    </row>
    <row r="19" spans="1:16" ht="24.75" customHeight="1" x14ac:dyDescent="0.15">
      <c r="A19" s="16"/>
      <c r="B19" s="143" t="s">
        <v>82</v>
      </c>
      <c r="C19" s="144"/>
      <c r="D19" s="86">
        <v>4040000</v>
      </c>
      <c r="E19" s="17">
        <v>200000</v>
      </c>
      <c r="F19" s="3"/>
      <c r="G19" s="85" t="s">
        <v>89</v>
      </c>
      <c r="I19" s="44"/>
      <c r="J19" s="49" t="s">
        <v>42</v>
      </c>
      <c r="K19" s="101">
        <v>80000</v>
      </c>
      <c r="L19" s="43" t="s">
        <v>43</v>
      </c>
      <c r="M19" s="109"/>
    </row>
    <row r="20" spans="1:16" ht="24.75" customHeight="1" x14ac:dyDescent="0.15">
      <c r="A20" s="16"/>
      <c r="B20" s="143" t="s">
        <v>41</v>
      </c>
      <c r="C20" s="144"/>
      <c r="D20" s="86">
        <v>100000</v>
      </c>
      <c r="E20" s="17">
        <v>150000</v>
      </c>
      <c r="F20" s="3"/>
      <c r="G20" s="76"/>
      <c r="I20" s="44"/>
      <c r="J20" s="49" t="s">
        <v>45</v>
      </c>
      <c r="K20" s="101">
        <v>25000</v>
      </c>
      <c r="L20" s="65" t="s">
        <v>46</v>
      </c>
      <c r="M20" s="109"/>
    </row>
    <row r="21" spans="1:16" ht="24.75" customHeight="1" x14ac:dyDescent="0.15">
      <c r="A21" s="16"/>
      <c r="B21" s="145" t="s">
        <v>44</v>
      </c>
      <c r="C21" s="146"/>
      <c r="D21" s="86">
        <v>1880000</v>
      </c>
      <c r="E21" s="17"/>
      <c r="F21" s="3"/>
      <c r="G21" s="76" t="s">
        <v>78</v>
      </c>
      <c r="I21" s="44"/>
      <c r="J21" s="47" t="s">
        <v>47</v>
      </c>
      <c r="K21" s="86">
        <v>1320000</v>
      </c>
      <c r="L21" s="62" t="s">
        <v>48</v>
      </c>
      <c r="M21" s="109" t="s">
        <v>108</v>
      </c>
    </row>
    <row r="22" spans="1:16" ht="24.75" customHeight="1" x14ac:dyDescent="0.15">
      <c r="A22" s="16"/>
      <c r="B22" s="145" t="s">
        <v>85</v>
      </c>
      <c r="C22" s="146"/>
      <c r="D22" s="101">
        <v>1000000</v>
      </c>
      <c r="E22" s="17">
        <v>150000</v>
      </c>
      <c r="F22" s="3"/>
      <c r="G22" s="122" t="s">
        <v>93</v>
      </c>
      <c r="I22" s="44"/>
      <c r="J22" s="47" t="s">
        <v>81</v>
      </c>
      <c r="K22" s="86">
        <v>180000</v>
      </c>
      <c r="L22" s="61" t="s">
        <v>49</v>
      </c>
      <c r="M22" s="109" t="s">
        <v>100</v>
      </c>
    </row>
    <row r="23" spans="1:16" ht="24.75" customHeight="1" x14ac:dyDescent="0.15">
      <c r="A23" s="132" t="s">
        <v>79</v>
      </c>
      <c r="B23" s="133"/>
      <c r="C23" s="134"/>
      <c r="D23" s="99"/>
      <c r="E23" s="11">
        <v>420000</v>
      </c>
      <c r="F23" s="100"/>
      <c r="G23" s="70"/>
      <c r="I23" s="44"/>
      <c r="J23" s="50" t="s">
        <v>84</v>
      </c>
      <c r="K23" s="86">
        <v>400000</v>
      </c>
      <c r="L23" s="61"/>
      <c r="M23" s="109" t="s">
        <v>101</v>
      </c>
    </row>
    <row r="24" spans="1:16" ht="24.75" customHeight="1" thickBot="1" x14ac:dyDescent="0.2">
      <c r="A24" s="18"/>
      <c r="B24" s="135" t="s">
        <v>80</v>
      </c>
      <c r="C24" s="136"/>
      <c r="D24" s="102">
        <v>0</v>
      </c>
      <c r="E24" s="103">
        <f>SUM(E25:E27)</f>
        <v>65000</v>
      </c>
      <c r="F24" s="3"/>
      <c r="G24" s="104"/>
      <c r="I24" s="44"/>
      <c r="J24" s="50" t="s">
        <v>50</v>
      </c>
      <c r="K24" s="86">
        <v>500000</v>
      </c>
      <c r="L24" s="43" t="s">
        <v>51</v>
      </c>
      <c r="M24" s="109" t="s">
        <v>102</v>
      </c>
    </row>
    <row r="25" spans="1:16" ht="24.75" customHeight="1" thickBot="1" x14ac:dyDescent="0.2">
      <c r="A25" s="130" t="s">
        <v>52</v>
      </c>
      <c r="B25" s="137"/>
      <c r="C25" s="131"/>
      <c r="D25" s="106">
        <f>D8+D12+D13+D23</f>
        <v>18030000</v>
      </c>
      <c r="E25" s="107">
        <v>10000</v>
      </c>
      <c r="F25" s="108"/>
      <c r="G25" s="79"/>
      <c r="I25" s="44"/>
      <c r="J25" s="50" t="s">
        <v>53</v>
      </c>
      <c r="K25" s="88">
        <v>20000</v>
      </c>
      <c r="L25" s="43"/>
      <c r="M25" s="109"/>
      <c r="N25" s="51"/>
    </row>
    <row r="26" spans="1:16" ht="24.75" customHeight="1" thickBot="1" x14ac:dyDescent="0.2">
      <c r="A26" s="130" t="s">
        <v>54</v>
      </c>
      <c r="B26" s="137"/>
      <c r="C26" s="131"/>
      <c r="D26" s="107">
        <v>9207107</v>
      </c>
      <c r="E26" s="107">
        <v>50000</v>
      </c>
      <c r="F26" s="108" t="s">
        <v>55</v>
      </c>
      <c r="G26" s="79"/>
      <c r="I26" s="44"/>
      <c r="J26" s="49" t="s">
        <v>57</v>
      </c>
      <c r="K26" s="86">
        <v>50000</v>
      </c>
      <c r="L26" s="62" t="s">
        <v>58</v>
      </c>
      <c r="M26" s="116"/>
      <c r="N26" s="51"/>
    </row>
    <row r="27" spans="1:16" ht="24.75" customHeight="1" thickBot="1" x14ac:dyDescent="0.2">
      <c r="A27" s="138" t="s">
        <v>56</v>
      </c>
      <c r="B27" s="139"/>
      <c r="C27" s="140"/>
      <c r="D27" s="106">
        <f>D25+D26</f>
        <v>27237107</v>
      </c>
      <c r="E27" s="107">
        <v>5000</v>
      </c>
      <c r="F27" s="108"/>
      <c r="G27" s="79"/>
      <c r="I27" s="141" t="s">
        <v>104</v>
      </c>
      <c r="J27" s="142"/>
      <c r="K27" s="106">
        <f>SUM(K9:K26)</f>
        <v>15435000</v>
      </c>
      <c r="L27" s="43"/>
      <c r="M27" s="117"/>
    </row>
    <row r="28" spans="1:16" ht="24.75" customHeight="1" thickBot="1" x14ac:dyDescent="0.2">
      <c r="E28" s="105">
        <f>E8+E12+E13+E25+E26+E27</f>
        <v>12815000</v>
      </c>
      <c r="F28" s="3"/>
      <c r="G28" s="60"/>
      <c r="I28" s="84" t="s">
        <v>59</v>
      </c>
      <c r="J28" s="52" t="s">
        <v>12</v>
      </c>
      <c r="K28" s="95">
        <v>2000000</v>
      </c>
      <c r="L28" s="43"/>
      <c r="M28" s="114"/>
      <c r="N28" s="126"/>
      <c r="O28" s="126"/>
    </row>
    <row r="29" spans="1:16" ht="24.75" customHeight="1" thickBot="1" x14ac:dyDescent="0.2">
      <c r="E29" s="20">
        <v>7652150</v>
      </c>
      <c r="F29" s="3"/>
      <c r="G29" s="60"/>
      <c r="I29" s="128"/>
      <c r="J29" s="47" t="s">
        <v>61</v>
      </c>
      <c r="K29" s="86">
        <v>40000</v>
      </c>
      <c r="L29" s="64" t="s">
        <v>60</v>
      </c>
      <c r="M29" s="109"/>
    </row>
    <row r="30" spans="1:16" ht="24.75" customHeight="1" thickBot="1" x14ac:dyDescent="0.2">
      <c r="E30" s="19">
        <f>E28+E29</f>
        <v>20467150</v>
      </c>
      <c r="F30" s="21"/>
      <c r="G30" s="60"/>
      <c r="I30" s="128"/>
      <c r="J30" s="47" t="s">
        <v>19</v>
      </c>
      <c r="K30" s="86">
        <v>100000</v>
      </c>
      <c r="L30" s="43" t="s">
        <v>62</v>
      </c>
      <c r="M30" s="109"/>
    </row>
    <row r="31" spans="1:16" ht="24.75" customHeight="1" x14ac:dyDescent="0.15">
      <c r="A31" s="129"/>
      <c r="B31" s="129"/>
      <c r="C31" s="129"/>
      <c r="E31" s="2"/>
      <c r="F31" s="3"/>
      <c r="G31" s="68"/>
      <c r="I31" s="44"/>
      <c r="J31" s="47" t="s">
        <v>22</v>
      </c>
      <c r="K31" s="86">
        <v>340000</v>
      </c>
      <c r="L31" s="43" t="s">
        <v>63</v>
      </c>
      <c r="M31" s="109"/>
    </row>
    <row r="32" spans="1:16" ht="24.75" customHeight="1" x14ac:dyDescent="0.15">
      <c r="A32" s="4"/>
      <c r="B32" s="4"/>
      <c r="C32" s="23"/>
      <c r="D32" s="24"/>
      <c r="E32" s="25"/>
      <c r="F32" s="3"/>
      <c r="G32" s="60"/>
      <c r="I32" s="44"/>
      <c r="J32" s="47" t="s">
        <v>25</v>
      </c>
      <c r="K32" s="86">
        <v>300000</v>
      </c>
      <c r="L32" s="62" t="s">
        <v>64</v>
      </c>
      <c r="M32" s="109"/>
    </row>
    <row r="33" spans="1:22" ht="24.75" customHeight="1" x14ac:dyDescent="0.15">
      <c r="A33" s="4"/>
      <c r="B33" s="4"/>
      <c r="C33" s="26"/>
      <c r="D33" s="24"/>
      <c r="E33" s="25"/>
      <c r="F33" s="3"/>
      <c r="G33" s="60"/>
      <c r="I33" s="44"/>
      <c r="J33" s="53" t="s">
        <v>28</v>
      </c>
      <c r="K33" s="86">
        <v>150000</v>
      </c>
      <c r="L33" s="61" t="s">
        <v>65</v>
      </c>
      <c r="M33" s="109" t="s">
        <v>87</v>
      </c>
      <c r="R33" s="6"/>
      <c r="S33" s="6"/>
    </row>
    <row r="34" spans="1:22" ht="24.75" customHeight="1" x14ac:dyDescent="0.15">
      <c r="A34" s="22"/>
      <c r="B34" s="27"/>
      <c r="C34" s="26"/>
      <c r="D34" s="24"/>
      <c r="E34" s="25"/>
      <c r="F34" s="3"/>
      <c r="G34" s="60"/>
      <c r="I34" s="44"/>
      <c r="J34" s="53" t="s">
        <v>84</v>
      </c>
      <c r="K34" s="86">
        <v>150000</v>
      </c>
      <c r="L34" s="43" t="s">
        <v>66</v>
      </c>
      <c r="M34" s="109" t="s">
        <v>88</v>
      </c>
      <c r="N34" s="6"/>
      <c r="O34" s="6"/>
      <c r="P34" s="6"/>
      <c r="Q34" s="6"/>
      <c r="R34" s="6"/>
      <c r="S34" s="6"/>
    </row>
    <row r="35" spans="1:22" ht="24.75" customHeight="1" x14ac:dyDescent="0.15">
      <c r="A35" s="22"/>
      <c r="B35" s="27"/>
      <c r="C35" s="28"/>
      <c r="D35" s="25"/>
      <c r="E35" s="25"/>
      <c r="F35" s="3"/>
      <c r="G35" s="60"/>
      <c r="I35" s="44"/>
      <c r="J35" s="47" t="s">
        <v>37</v>
      </c>
      <c r="K35" s="86">
        <v>450000</v>
      </c>
      <c r="L35" s="43"/>
      <c r="M35" s="109"/>
      <c r="N35" s="54"/>
      <c r="O35" s="126"/>
      <c r="P35" s="126"/>
      <c r="Q35" s="6"/>
    </row>
    <row r="36" spans="1:22" ht="32.25" customHeight="1" x14ac:dyDescent="0.15">
      <c r="A36" s="22"/>
      <c r="B36" s="29"/>
      <c r="C36" s="28"/>
      <c r="D36" s="25"/>
      <c r="E36" s="30"/>
      <c r="F36" s="3"/>
      <c r="G36" s="60"/>
      <c r="I36" s="44"/>
      <c r="J36" s="47" t="s">
        <v>39</v>
      </c>
      <c r="K36" s="86">
        <v>100000</v>
      </c>
      <c r="L36" s="63" t="s">
        <v>68</v>
      </c>
      <c r="M36" s="109"/>
    </row>
    <row r="37" spans="1:22" ht="24.75" customHeight="1" x14ac:dyDescent="0.15">
      <c r="A37" s="22"/>
      <c r="B37" s="4"/>
      <c r="C37" s="28"/>
      <c r="D37" s="25"/>
      <c r="E37" s="30" t="s">
        <v>67</v>
      </c>
      <c r="F37" s="3"/>
      <c r="G37" s="60"/>
      <c r="I37" s="44"/>
      <c r="J37" s="55" t="s">
        <v>45</v>
      </c>
      <c r="K37" s="115">
        <v>10000</v>
      </c>
      <c r="L37" s="46" t="s">
        <v>70</v>
      </c>
      <c r="M37" s="109" t="s">
        <v>72</v>
      </c>
    </row>
    <row r="38" spans="1:22" ht="24.75" customHeight="1" x14ac:dyDescent="0.15">
      <c r="A38" s="22"/>
      <c r="B38" s="4"/>
      <c r="C38" s="28"/>
      <c r="D38" s="25"/>
      <c r="E38" s="30" t="s">
        <v>69</v>
      </c>
      <c r="F38" s="3"/>
      <c r="G38" s="60"/>
      <c r="I38" s="44"/>
      <c r="J38" s="47" t="s">
        <v>47</v>
      </c>
      <c r="K38" s="86">
        <v>170000</v>
      </c>
      <c r="L38" s="61" t="s">
        <v>72</v>
      </c>
      <c r="M38" s="109" t="s">
        <v>103</v>
      </c>
    </row>
    <row r="39" spans="1:22" ht="24.75" customHeight="1" x14ac:dyDescent="0.15">
      <c r="A39" s="4"/>
      <c r="B39" s="4"/>
      <c r="C39" s="28"/>
      <c r="D39" s="25"/>
      <c r="E39" s="30" t="s">
        <v>71</v>
      </c>
      <c r="F39" s="3"/>
      <c r="G39" s="60"/>
      <c r="I39" s="44"/>
      <c r="J39" s="53" t="s">
        <v>74</v>
      </c>
      <c r="K39" s="86">
        <v>5000</v>
      </c>
      <c r="L39" s="61" t="s">
        <v>73</v>
      </c>
      <c r="M39" s="109"/>
    </row>
    <row r="40" spans="1:22" ht="24.75" customHeight="1" x14ac:dyDescent="0.15">
      <c r="A40" s="4"/>
      <c r="B40" s="4"/>
      <c r="C40" s="31"/>
      <c r="D40" s="25"/>
      <c r="E40" s="25"/>
      <c r="F40" s="3"/>
      <c r="G40" s="60"/>
      <c r="I40" s="56"/>
      <c r="J40" s="55" t="s">
        <v>53</v>
      </c>
      <c r="K40" s="88">
        <v>50000</v>
      </c>
      <c r="L40" s="43"/>
      <c r="M40" s="109"/>
    </row>
    <row r="41" spans="1:22" ht="24.75" customHeight="1" thickBot="1" x14ac:dyDescent="0.2">
      <c r="A41" s="32"/>
      <c r="B41" s="32"/>
      <c r="E41" s="25"/>
      <c r="F41" s="3"/>
      <c r="G41" s="60"/>
      <c r="I41" s="56"/>
      <c r="J41" s="57" t="s">
        <v>57</v>
      </c>
      <c r="K41" s="86">
        <v>50000</v>
      </c>
      <c r="L41" s="43"/>
      <c r="M41" s="116"/>
    </row>
    <row r="42" spans="1:22" ht="24.75" customHeight="1" thickBot="1" x14ac:dyDescent="0.2">
      <c r="A42" s="127"/>
      <c r="B42" s="127"/>
      <c r="C42" s="127"/>
      <c r="D42" s="127"/>
      <c r="E42" s="127"/>
      <c r="F42" s="3"/>
      <c r="G42" s="60"/>
      <c r="I42" s="130" t="s">
        <v>105</v>
      </c>
      <c r="J42" s="131"/>
      <c r="K42" s="106">
        <f>SUM(K28:K41)</f>
        <v>3915000</v>
      </c>
      <c r="L42" s="43"/>
      <c r="M42" s="117"/>
    </row>
    <row r="43" spans="1:22" ht="24.75" customHeight="1" thickBot="1" x14ac:dyDescent="0.2">
      <c r="A43" s="4"/>
      <c r="B43" s="4"/>
      <c r="C43" s="26"/>
      <c r="D43" s="24"/>
      <c r="E43" s="25"/>
      <c r="F43" s="3"/>
      <c r="G43" s="60"/>
      <c r="I43" s="130" t="s">
        <v>75</v>
      </c>
      <c r="J43" s="131"/>
      <c r="K43" s="106">
        <f>K27+K42</f>
        <v>19350000</v>
      </c>
      <c r="L43" s="43"/>
      <c r="M43" s="117"/>
      <c r="N43" s="32"/>
      <c r="O43" s="32"/>
    </row>
    <row r="44" spans="1:22" ht="24.75" customHeight="1" thickBot="1" x14ac:dyDescent="0.2">
      <c r="A44" s="4"/>
      <c r="B44" s="4"/>
      <c r="C44" s="31"/>
      <c r="D44" s="25"/>
      <c r="E44" s="25"/>
      <c r="F44" s="3"/>
      <c r="G44" s="60"/>
      <c r="I44" s="130" t="s">
        <v>76</v>
      </c>
      <c r="J44" s="131"/>
      <c r="K44" s="106">
        <v>7887107</v>
      </c>
      <c r="L44" s="43"/>
      <c r="M44" s="117"/>
      <c r="N44" s="32"/>
      <c r="O44" s="32"/>
    </row>
    <row r="45" spans="1:22" ht="24.75" customHeight="1" thickBot="1" x14ac:dyDescent="0.2">
      <c r="A45" s="4"/>
      <c r="B45" s="4"/>
      <c r="C45" s="4"/>
      <c r="E45" s="2"/>
      <c r="F45" s="3"/>
      <c r="G45" s="60"/>
      <c r="I45" s="82" t="s">
        <v>77</v>
      </c>
      <c r="J45" s="83"/>
      <c r="K45" s="106">
        <f>K43+K44</f>
        <v>27237107</v>
      </c>
      <c r="L45" s="43"/>
      <c r="M45" s="117"/>
      <c r="N45" s="32"/>
      <c r="O45" s="32"/>
    </row>
    <row r="46" spans="1:22" ht="24.75" customHeight="1" x14ac:dyDescent="0.15">
      <c r="A46" s="4"/>
      <c r="B46" s="4"/>
      <c r="C46" s="4"/>
      <c r="E46" s="2"/>
      <c r="F46" s="3"/>
      <c r="G46" s="60"/>
      <c r="I46" s="125"/>
      <c r="L46" s="43"/>
      <c r="N46" s="32"/>
      <c r="O46" s="32"/>
      <c r="R46" s="126"/>
      <c r="S46" s="126"/>
      <c r="T46" s="6"/>
    </row>
    <row r="47" spans="1:22" ht="42.6" customHeight="1" x14ac:dyDescent="0.15">
      <c r="A47" s="4"/>
      <c r="B47" s="4"/>
      <c r="C47" s="4"/>
      <c r="E47" s="2"/>
      <c r="F47" s="3"/>
      <c r="G47" s="60"/>
      <c r="I47" s="125"/>
      <c r="L47" s="43"/>
      <c r="N47" s="32"/>
      <c r="O47" s="32"/>
      <c r="P47" s="126"/>
      <c r="Q47" s="126"/>
      <c r="U47" s="6"/>
      <c r="V47" s="6"/>
    </row>
    <row r="48" spans="1:22" ht="24.75" customHeight="1" x14ac:dyDescent="0.15">
      <c r="A48" s="4"/>
      <c r="B48" s="4"/>
      <c r="C48" s="4"/>
      <c r="E48" s="2"/>
      <c r="F48" s="3"/>
      <c r="G48" s="60"/>
      <c r="L48" s="43"/>
      <c r="N48" s="32"/>
      <c r="O48" s="32"/>
      <c r="P48" s="126"/>
      <c r="Q48" s="126"/>
    </row>
    <row r="49" spans="1:15" ht="24.75" customHeight="1" x14ac:dyDescent="0.15">
      <c r="A49" s="4"/>
      <c r="B49" s="4"/>
      <c r="C49" s="127"/>
      <c r="D49" s="127"/>
      <c r="E49" s="25"/>
      <c r="F49" s="3"/>
      <c r="G49" s="60"/>
      <c r="I49" s="124"/>
      <c r="L49" s="43"/>
      <c r="N49" s="32"/>
      <c r="O49" s="32"/>
    </row>
    <row r="50" spans="1:15" ht="24.75" customHeight="1" x14ac:dyDescent="0.15">
      <c r="A50" s="4"/>
      <c r="B50" s="4"/>
      <c r="C50" s="127"/>
      <c r="D50" s="127"/>
      <c r="E50" s="127"/>
      <c r="F50" s="3"/>
      <c r="G50" s="60"/>
      <c r="L50" s="43"/>
      <c r="N50" s="32"/>
      <c r="O50" s="32"/>
    </row>
    <row r="51" spans="1:15" ht="20.100000000000001" customHeight="1" x14ac:dyDescent="0.15">
      <c r="A51" s="4"/>
      <c r="B51" s="4"/>
      <c r="C51" s="4"/>
      <c r="E51" s="2"/>
      <c r="F51" s="3"/>
      <c r="G51" s="60"/>
      <c r="L51" s="43"/>
      <c r="N51" s="32"/>
      <c r="O51" s="32"/>
    </row>
    <row r="52" spans="1:15" ht="20.100000000000001" customHeight="1" x14ac:dyDescent="0.15">
      <c r="C52" s="127"/>
      <c r="D52" s="127"/>
      <c r="E52" s="2"/>
      <c r="F52" s="3"/>
      <c r="G52" s="60"/>
      <c r="L52" s="43"/>
      <c r="N52" s="32"/>
      <c r="O52" s="32"/>
    </row>
    <row r="53" spans="1:15" ht="20.100000000000001" customHeight="1" x14ac:dyDescent="0.15">
      <c r="C53" s="127"/>
      <c r="D53" s="127"/>
      <c r="E53" s="2"/>
      <c r="F53" s="3"/>
      <c r="G53" s="60"/>
      <c r="L53" s="43"/>
      <c r="N53" s="32"/>
      <c r="O53" s="32"/>
    </row>
    <row r="54" spans="1:15" ht="20.100000000000001" customHeight="1" x14ac:dyDescent="0.15">
      <c r="C54" s="127"/>
      <c r="D54" s="127"/>
      <c r="E54" s="2"/>
      <c r="F54" s="3"/>
      <c r="G54" s="60"/>
      <c r="L54" s="43"/>
      <c r="N54" s="32"/>
      <c r="O54" s="32"/>
    </row>
    <row r="55" spans="1:15" ht="20.100000000000001" customHeight="1" x14ac:dyDescent="0.15">
      <c r="C55" s="33"/>
      <c r="D55" s="30"/>
      <c r="E55" s="2"/>
      <c r="F55" s="3"/>
      <c r="G55" s="60"/>
      <c r="J55" s="10"/>
      <c r="K55" s="58"/>
      <c r="L55" s="43"/>
    </row>
    <row r="56" spans="1:15" ht="20.100000000000001" customHeight="1" x14ac:dyDescent="0.15">
      <c r="C56" s="33"/>
      <c r="D56" s="30"/>
      <c r="E56" s="2"/>
      <c r="F56" s="3"/>
      <c r="G56" s="60"/>
      <c r="I56" s="10"/>
      <c r="J56" s="10"/>
      <c r="K56" s="58"/>
      <c r="L56" s="43"/>
    </row>
    <row r="57" spans="1:15" ht="20.100000000000001" customHeight="1" x14ac:dyDescent="0.15">
      <c r="C57" s="32"/>
      <c r="E57" s="2"/>
      <c r="F57" s="3"/>
      <c r="I57" s="10"/>
      <c r="J57" s="39"/>
      <c r="K57" s="39"/>
      <c r="L57" s="43"/>
    </row>
    <row r="58" spans="1:15" ht="20.100000000000001" customHeight="1" x14ac:dyDescent="0.15">
      <c r="C58" s="34"/>
      <c r="D58" s="35"/>
      <c r="E58" s="36"/>
      <c r="F58" s="36"/>
      <c r="I58" s="39"/>
      <c r="J58" s="2"/>
      <c r="L58" s="43"/>
    </row>
    <row r="59" spans="1:15" ht="20.100000000000001" customHeight="1" x14ac:dyDescent="0.15">
      <c r="C59" s="32"/>
      <c r="D59" s="37"/>
      <c r="E59" s="38"/>
      <c r="F59" s="38"/>
      <c r="L59" s="43"/>
    </row>
    <row r="60" spans="1:15" ht="20.100000000000001" customHeight="1" x14ac:dyDescent="0.15">
      <c r="D60" s="37"/>
      <c r="E60" s="38"/>
      <c r="F60" s="38"/>
      <c r="G60" s="60"/>
      <c r="L60" s="43"/>
    </row>
    <row r="61" spans="1:15" ht="20.100000000000001" customHeight="1" x14ac:dyDescent="0.15">
      <c r="G61" s="60"/>
      <c r="L61" s="43"/>
    </row>
    <row r="62" spans="1:15" ht="20.100000000000001" customHeight="1" x14ac:dyDescent="0.15">
      <c r="G62" s="60"/>
      <c r="L62" s="43"/>
    </row>
    <row r="63" spans="1:15" ht="20.100000000000001" customHeight="1" x14ac:dyDescent="0.15">
      <c r="G63" s="69"/>
      <c r="L63" s="43"/>
    </row>
    <row r="64" spans="1:15" ht="20.100000000000001" customHeight="1" x14ac:dyDescent="0.15">
      <c r="A64" s="39"/>
      <c r="B64" s="39"/>
      <c r="C64" s="39"/>
      <c r="D64" s="39"/>
      <c r="E64" s="39"/>
      <c r="F64" s="39"/>
      <c r="H64" s="39"/>
      <c r="L64" s="43"/>
    </row>
    <row r="65" spans="12:14" ht="20.100000000000001" customHeight="1" x14ac:dyDescent="0.15">
      <c r="L65" s="43"/>
    </row>
    <row r="66" spans="12:14" x14ac:dyDescent="0.15">
      <c r="L66" s="43"/>
    </row>
    <row r="68" spans="12:14" x14ac:dyDescent="0.15">
      <c r="N68" s="59"/>
    </row>
  </sheetData>
  <mergeCells count="48">
    <mergeCell ref="A3:K3"/>
    <mergeCell ref="A5:C5"/>
    <mergeCell ref="H5:J5"/>
    <mergeCell ref="A6:C6"/>
    <mergeCell ref="I6:J6"/>
    <mergeCell ref="A2:M2"/>
    <mergeCell ref="A7:C7"/>
    <mergeCell ref="I7:J7"/>
    <mergeCell ref="A8:C8"/>
    <mergeCell ref="I8:J8"/>
    <mergeCell ref="A9:A11"/>
    <mergeCell ref="B9:C9"/>
    <mergeCell ref="B10:C10"/>
    <mergeCell ref="B11:C11"/>
    <mergeCell ref="A12:C12"/>
    <mergeCell ref="A13:C13"/>
    <mergeCell ref="B14:C14"/>
    <mergeCell ref="B15:C15"/>
    <mergeCell ref="B16:C16"/>
    <mergeCell ref="B17:C17"/>
    <mergeCell ref="B18:C18"/>
    <mergeCell ref="N18:P18"/>
    <mergeCell ref="B19:C19"/>
    <mergeCell ref="B20:C20"/>
    <mergeCell ref="B21:C21"/>
    <mergeCell ref="B22:C22"/>
    <mergeCell ref="A23:C23"/>
    <mergeCell ref="B24:C24"/>
    <mergeCell ref="A25:C25"/>
    <mergeCell ref="A26:C26"/>
    <mergeCell ref="A27:C27"/>
    <mergeCell ref="N28:O28"/>
    <mergeCell ref="I27:J27"/>
    <mergeCell ref="I29:I30"/>
    <mergeCell ref="A31:C31"/>
    <mergeCell ref="O35:P35"/>
    <mergeCell ref="A42:E42"/>
    <mergeCell ref="R46:S46"/>
    <mergeCell ref="P47:Q47"/>
    <mergeCell ref="I42:J42"/>
    <mergeCell ref="I43:J43"/>
    <mergeCell ref="I44:J44"/>
    <mergeCell ref="P48:Q48"/>
    <mergeCell ref="C49:D49"/>
    <mergeCell ref="C50:E50"/>
    <mergeCell ref="C52:D52"/>
    <mergeCell ref="C53:D53"/>
    <mergeCell ref="C54:D54"/>
  </mergeCells>
  <phoneticPr fontId="14"/>
  <pageMargins left="0.39370078740157483" right="0" top="0.78740157480314965" bottom="0" header="0.31496062992125984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R５年度予算案(総会用）</vt:lpstr>
      <vt:lpstr>'R５年度予算案(総会用）'!Print_Area</vt:lpstr>
    </vt:vector>
  </TitlesOfParts>
  <Company>長野県警察本部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user</cp:lastModifiedBy>
  <cp:lastPrinted>2023-04-27T04:42:40Z</cp:lastPrinted>
  <dcterms:created xsi:type="dcterms:W3CDTF">2010-04-23T08:31:03Z</dcterms:created>
  <dcterms:modified xsi:type="dcterms:W3CDTF">2023-07-11T02:37:29Z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