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1903\Desktop\CANPAN情報\"/>
    </mc:Choice>
  </mc:AlternateContent>
  <xr:revisionPtr revIDLastSave="0" documentId="8_{34F86830-D313-4EAA-B9D1-2A2B7342EC71}" xr6:coauthVersionLast="36" xr6:coauthVersionMax="36" xr10:uidLastSave="{00000000-0000-0000-0000-000000000000}"/>
  <bookViews>
    <workbookView xWindow="0" yWindow="0" windowWidth="28800" windowHeight="12135" xr2:uid="{6CC436A5-03BA-43AF-ACED-31B9FB7F40D8}"/>
  </bookViews>
  <sheets>
    <sheet name="第三号第一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39" i="1"/>
  <c r="E38" i="1"/>
  <c r="E37" i="1"/>
  <c r="E36" i="1"/>
  <c r="E35" i="1"/>
  <c r="I34" i="1"/>
  <c r="E34" i="1"/>
  <c r="I33" i="1"/>
  <c r="E33" i="1"/>
  <c r="I32" i="1"/>
  <c r="E32" i="1"/>
  <c r="H31" i="1"/>
  <c r="G31" i="1"/>
  <c r="I31" i="1" s="1"/>
  <c r="E31" i="1"/>
  <c r="I30" i="1"/>
  <c r="E30" i="1"/>
  <c r="I29" i="1"/>
  <c r="E29" i="1"/>
  <c r="I28" i="1"/>
  <c r="E28" i="1"/>
  <c r="H27" i="1"/>
  <c r="H39" i="1" s="1"/>
  <c r="G27" i="1"/>
  <c r="I27" i="1" s="1"/>
  <c r="E27" i="1"/>
  <c r="I26" i="1"/>
  <c r="E26" i="1"/>
  <c r="E25" i="1"/>
  <c r="E24" i="1"/>
  <c r="D24" i="1"/>
  <c r="C24" i="1"/>
  <c r="I23" i="1"/>
  <c r="E23" i="1"/>
  <c r="I22" i="1"/>
  <c r="E22" i="1"/>
  <c r="I21" i="1"/>
  <c r="D21" i="1"/>
  <c r="C21" i="1"/>
  <c r="E21" i="1" s="1"/>
  <c r="H20" i="1"/>
  <c r="I20" i="1" s="1"/>
  <c r="G20" i="1"/>
  <c r="D20" i="1"/>
  <c r="C20" i="1"/>
  <c r="E20" i="1" s="1"/>
  <c r="E19" i="1"/>
  <c r="E18" i="1"/>
  <c r="E17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24" i="1" s="1"/>
  <c r="H40" i="1" s="1"/>
  <c r="G9" i="1"/>
  <c r="I9" i="1" s="1"/>
  <c r="E9" i="1"/>
  <c r="D9" i="1"/>
  <c r="C9" i="1"/>
  <c r="C40" i="1" s="1"/>
  <c r="E40" i="1" s="1"/>
  <c r="G24" i="1" l="1"/>
  <c r="G39" i="1"/>
  <c r="I39" i="1" s="1"/>
  <c r="I24" i="1" l="1"/>
  <c r="G40" i="1"/>
  <c r="I40" i="1" s="1"/>
</calcChain>
</file>

<file path=xl/sharedStrings.xml><?xml version="1.0" encoding="utf-8"?>
<sst xmlns="http://schemas.openxmlformats.org/spreadsheetml/2006/main" count="68" uniqueCount="64">
  <si>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</si>
  <si>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</si>
  <si>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</si>
  <si>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</si>
  <si>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</si>
  <si>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</si>
  <si>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</si>
  <si>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</si>
  <si>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</si>
  <si>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</si>
  <si>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</si>
  <si>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</si>
  <si>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</si>
  <si>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</si>
  <si>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</si>
  <si>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</si>
  <si>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１年以内返済予定リース債務</t>
  </si>
  <si>
    <t>　未収補助金</t>
  </si>
  <si>
    <t>　預り金</t>
  </si>
  <si>
    <t>　未収収益</t>
  </si>
  <si>
    <t>　職員預り金</t>
  </si>
  <si>
    <t>　立替金</t>
  </si>
  <si>
    <t>　仮受金</t>
  </si>
  <si>
    <t>　前払金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</si>
  <si>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</si>
  <si>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</si>
  <si>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</si>
  <si>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</si>
  <si>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</si>
  <si>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</si>
  <si>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リース債務</t>
  </si>
  <si>
    <t>　土地</t>
  </si>
  <si>
    <t>　サービス区分間長期借入金</t>
  </si>
  <si>
    <t>　定期預金</t>
  </si>
  <si>
    <t>　退職給付引当金</t>
  </si>
  <si>
    <t>その他の固定資産</t>
  </si>
  <si>
    <t>負債の部合計</t>
  </si>
  <si>
    <t>純資産の部</t>
  </si>
  <si>
    <t>　建物</t>
  </si>
  <si>
    <t>基本金</t>
  </si>
  <si>
    <t>　構築物</t>
  </si>
  <si>
    <t>基金</t>
  </si>
  <si>
    <t>　車輌運搬具</t>
  </si>
  <si>
    <t>　福祉事業基金</t>
  </si>
  <si>
    <t>　器具及び備品</t>
  </si>
  <si>
    <t>　財政調整基金</t>
  </si>
  <si>
    <t>　有形リース資産</t>
  </si>
  <si>
    <t>国庫補助金等特別積立金</t>
  </si>
  <si>
    <t>　ソフトウェア</t>
  </si>
  <si>
    <t>その他の積立金</t>
  </si>
  <si>
    <t>　無形リース資産</t>
  </si>
  <si>
    <t>　介護保険事業積立金</t>
  </si>
  <si>
    <t>　民生融金貸付金</t>
  </si>
  <si>
    <t>次期繰越活動増減差額</t>
  </si>
  <si>
    <t>　サービス区分間長期貸付金</t>
  </si>
  <si>
    <t>（うち当期活動増減差額）</t>
  </si>
  <si>
    <t>　退職手当積立基金預け金</t>
  </si>
  <si>
    <t>　社会福祉事業基金積立資産</t>
  </si>
  <si>
    <t>　財政調整基金積立資産</t>
  </si>
  <si>
    <t>　介護保険事業積立資産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</si>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</sst>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C95BFDBF-EEFF-48BC-8607-D6766641F5DA}"/>
    <cellStyle name="標準 3" xfId="2" xr:uid="{0770EE25-9A00-4A67-99EC-F7F9341DA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C152-F69B-4139-AA41-3A7B1B1C9F8B}">
  <sheetPr>
    <pageSetUpPr fitToPage="1"/>
  </sheetPr>
  <dimension ref="B1:I40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22" t="s">
        <v>1</v>
      </c>
      <c r="C3" s="22"/>
      <c r="D3" s="22"/>
      <c r="E3" s="22"/>
      <c r="F3" s="22"/>
      <c r="G3" s="22"/>
      <c r="H3" s="22"/>
      <c r="I3" s="22"/>
    </row>
    <row r="4" spans="2:9" ht="21" x14ac:dyDescent="0.4">
      <c r="B4" s="4"/>
      <c r="C4" s="2"/>
      <c r="D4" s="1"/>
      <c r="E4" s="1"/>
      <c r="F4" s="1"/>
      <c r="G4" s="1"/>
      <c r="H4" s="1"/>
      <c r="I4" s="1"/>
    </row>
    <row r="5" spans="2:9" ht="21" x14ac:dyDescent="0.4">
      <c r="B5" s="23" t="s">
        <v>2</v>
      </c>
      <c r="C5" s="23"/>
      <c r="D5" s="23"/>
      <c r="E5" s="23"/>
      <c r="F5" s="23"/>
      <c r="G5" s="23"/>
      <c r="H5" s="23"/>
      <c r="I5" s="23"/>
    </row>
    <row r="6" spans="2:9" x14ac:dyDescent="0.4">
      <c r="B6" s="5"/>
      <c r="C6" s="1"/>
      <c r="D6" s="1"/>
      <c r="E6" s="1"/>
      <c r="F6" s="1"/>
      <c r="G6" s="1"/>
      <c r="H6" s="1"/>
      <c r="I6" s="6" t="s">
        <v>3</v>
      </c>
    </row>
    <row r="7" spans="2:9" x14ac:dyDescent="0.4">
      <c r="B7" s="24" t="s">
        <v>4</v>
      </c>
      <c r="C7" s="25"/>
      <c r="D7" s="25"/>
      <c r="E7" s="26"/>
      <c r="F7" s="24" t="s">
        <v>5</v>
      </c>
      <c r="G7" s="25"/>
      <c r="H7" s="25"/>
      <c r="I7" s="26"/>
    </row>
    <row r="8" spans="2:9" x14ac:dyDescent="0.4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x14ac:dyDescent="0.4">
      <c r="B9" s="9" t="s">
        <v>9</v>
      </c>
      <c r="C9" s="10">
        <f>+C10+C11+C12+C13+C14+C15+C16+C17+C18-ABS(C19)</f>
        <v>202108553</v>
      </c>
      <c r="D9" s="11">
        <f>+D10+D11+D12+D13+D14+D15+D16+D17+D18-ABS(D19)</f>
        <v>191303196</v>
      </c>
      <c r="E9" s="10">
        <f>C9-D9</f>
        <v>10805357</v>
      </c>
      <c r="F9" s="9" t="s">
        <v>10</v>
      </c>
      <c r="G9" s="10">
        <f>+G10+G11+G12+G13+G14+G15</f>
        <v>94639784</v>
      </c>
      <c r="H9" s="11">
        <f>+H10+H11+H12+H13+H14+H15</f>
        <v>79681637</v>
      </c>
      <c r="I9" s="10">
        <f>G9-H9</f>
        <v>14958147</v>
      </c>
    </row>
    <row r="10" spans="2:9" x14ac:dyDescent="0.4">
      <c r="B10" s="12" t="s">
        <v>11</v>
      </c>
      <c r="C10" s="13">
        <v>67812228</v>
      </c>
      <c r="D10" s="14">
        <v>70788146</v>
      </c>
      <c r="E10" s="13">
        <f t="shared" ref="E10:E40" si="0">C10-D10</f>
        <v>-2975918</v>
      </c>
      <c r="F10" s="15" t="s">
        <v>12</v>
      </c>
      <c r="G10" s="16">
        <v>38314108</v>
      </c>
      <c r="H10" s="17">
        <v>36325440</v>
      </c>
      <c r="I10" s="16">
        <f t="shared" ref="I10:I40" si="1">G10-H10</f>
        <v>1988668</v>
      </c>
    </row>
    <row r="11" spans="2:9" x14ac:dyDescent="0.4">
      <c r="B11" s="15" t="s">
        <v>13</v>
      </c>
      <c r="C11" s="16">
        <v>55738552</v>
      </c>
      <c r="D11" s="17">
        <v>103074499</v>
      </c>
      <c r="E11" s="16">
        <f t="shared" si="0"/>
        <v>-47335947</v>
      </c>
      <c r="F11" s="15" t="s">
        <v>14</v>
      </c>
      <c r="G11" s="16">
        <v>36007190</v>
      </c>
      <c r="H11" s="17">
        <v>16153540</v>
      </c>
      <c r="I11" s="16">
        <f t="shared" si="1"/>
        <v>19853650</v>
      </c>
    </row>
    <row r="12" spans="2:9" x14ac:dyDescent="0.4">
      <c r="B12" s="15" t="s">
        <v>15</v>
      </c>
      <c r="C12" s="16">
        <v>36007190</v>
      </c>
      <c r="D12" s="17">
        <v>16153540</v>
      </c>
      <c r="E12" s="16">
        <f t="shared" si="0"/>
        <v>19853650</v>
      </c>
      <c r="F12" s="15" t="s">
        <v>16</v>
      </c>
      <c r="G12" s="16"/>
      <c r="H12" s="17"/>
      <c r="I12" s="16">
        <f t="shared" si="1"/>
        <v>0</v>
      </c>
    </row>
    <row r="13" spans="2:9" x14ac:dyDescent="0.4">
      <c r="B13" s="15" t="s">
        <v>17</v>
      </c>
      <c r="C13" s="16">
        <v>42243651</v>
      </c>
      <c r="D13" s="17">
        <v>960042</v>
      </c>
      <c r="E13" s="16">
        <f t="shared" si="0"/>
        <v>41283609</v>
      </c>
      <c r="F13" s="15" t="s">
        <v>18</v>
      </c>
      <c r="G13" s="16">
        <v>15000</v>
      </c>
      <c r="H13" s="17">
        <v>35200</v>
      </c>
      <c r="I13" s="16">
        <f t="shared" si="1"/>
        <v>-20200</v>
      </c>
    </row>
    <row r="14" spans="2:9" x14ac:dyDescent="0.4">
      <c r="B14" s="15" t="s">
        <v>19</v>
      </c>
      <c r="C14" s="16"/>
      <c r="D14" s="17"/>
      <c r="E14" s="16">
        <f t="shared" si="0"/>
        <v>0</v>
      </c>
      <c r="F14" s="15" t="s">
        <v>20</v>
      </c>
      <c r="G14" s="16">
        <v>302608</v>
      </c>
      <c r="H14" s="17">
        <v>198518</v>
      </c>
      <c r="I14" s="16">
        <f t="shared" si="1"/>
        <v>104090</v>
      </c>
    </row>
    <row r="15" spans="2:9" x14ac:dyDescent="0.4">
      <c r="B15" s="15" t="s">
        <v>21</v>
      </c>
      <c r="C15" s="16">
        <v>6000</v>
      </c>
      <c r="D15" s="17">
        <v>56387</v>
      </c>
      <c r="E15" s="16">
        <f t="shared" si="0"/>
        <v>-50387</v>
      </c>
      <c r="F15" s="15" t="s">
        <v>22</v>
      </c>
      <c r="G15" s="16">
        <v>20000878</v>
      </c>
      <c r="H15" s="17">
        <v>26968939</v>
      </c>
      <c r="I15" s="16">
        <f t="shared" si="1"/>
        <v>-6968061</v>
      </c>
    </row>
    <row r="16" spans="2:9" x14ac:dyDescent="0.4">
      <c r="B16" s="15" t="s">
        <v>23</v>
      </c>
      <c r="C16" s="16"/>
      <c r="D16" s="17"/>
      <c r="E16" s="16">
        <f t="shared" si="0"/>
        <v>0</v>
      </c>
      <c r="F16" s="15"/>
      <c r="G16" s="16"/>
      <c r="H16" s="16"/>
      <c r="I16" s="16"/>
    </row>
    <row r="17" spans="2:9" x14ac:dyDescent="0.4">
      <c r="B17" s="15" t="s">
        <v>24</v>
      </c>
      <c r="C17" s="16">
        <v>23563</v>
      </c>
      <c r="D17" s="17">
        <v>666</v>
      </c>
      <c r="E17" s="16">
        <f t="shared" si="0"/>
        <v>22897</v>
      </c>
      <c r="F17" s="15"/>
      <c r="G17" s="16"/>
      <c r="H17" s="16"/>
      <c r="I17" s="16"/>
    </row>
    <row r="18" spans="2:9" x14ac:dyDescent="0.4">
      <c r="B18" s="15" t="s">
        <v>25</v>
      </c>
      <c r="C18" s="16">
        <v>277369</v>
      </c>
      <c r="D18" s="17">
        <v>269916</v>
      </c>
      <c r="E18" s="16">
        <f t="shared" si="0"/>
        <v>7453</v>
      </c>
      <c r="F18" s="15"/>
      <c r="G18" s="16"/>
      <c r="H18" s="16"/>
      <c r="I18" s="16"/>
    </row>
    <row r="19" spans="2:9" x14ac:dyDescent="0.4">
      <c r="B19" s="15" t="s">
        <v>26</v>
      </c>
      <c r="C19" s="16"/>
      <c r="D19" s="17"/>
      <c r="E19" s="16">
        <f t="shared" si="0"/>
        <v>0</v>
      </c>
      <c r="F19" s="15"/>
      <c r="G19" s="16"/>
      <c r="H19" s="16"/>
      <c r="I19" s="16"/>
    </row>
    <row r="20" spans="2:9" x14ac:dyDescent="0.4">
      <c r="B20" s="9" t="s">
        <v>27</v>
      </c>
      <c r="C20" s="10">
        <f>+C21 +C24</f>
        <v>1310662637</v>
      </c>
      <c r="D20" s="11">
        <f>+D21 +D24</f>
        <v>1328895311</v>
      </c>
      <c r="E20" s="10">
        <f t="shared" si="0"/>
        <v>-18232674</v>
      </c>
      <c r="F20" s="9" t="s">
        <v>28</v>
      </c>
      <c r="G20" s="10">
        <f>+G21+G22+G23</f>
        <v>521526520</v>
      </c>
      <c r="H20" s="11">
        <f>+H21+H22+H23</f>
        <v>534931610</v>
      </c>
      <c r="I20" s="10">
        <f t="shared" si="1"/>
        <v>-13405090</v>
      </c>
    </row>
    <row r="21" spans="2:9" x14ac:dyDescent="0.4">
      <c r="B21" s="9" t="s">
        <v>29</v>
      </c>
      <c r="C21" s="10">
        <f>+C22+C23</f>
        <v>79616000</v>
      </c>
      <c r="D21" s="11">
        <f>+D22+D23</f>
        <v>79616000</v>
      </c>
      <c r="E21" s="10">
        <f t="shared" si="0"/>
        <v>0</v>
      </c>
      <c r="F21" s="15" t="s">
        <v>30</v>
      </c>
      <c r="G21" s="16"/>
      <c r="H21" s="17"/>
      <c r="I21" s="16">
        <f t="shared" si="1"/>
        <v>0</v>
      </c>
    </row>
    <row r="22" spans="2:9" x14ac:dyDescent="0.4">
      <c r="B22" s="12" t="s">
        <v>31</v>
      </c>
      <c r="C22" s="13">
        <v>68616000</v>
      </c>
      <c r="D22" s="14">
        <v>68616000</v>
      </c>
      <c r="E22" s="13">
        <f t="shared" si="0"/>
        <v>0</v>
      </c>
      <c r="F22" s="15" t="s">
        <v>32</v>
      </c>
      <c r="G22" s="16"/>
      <c r="H22" s="17"/>
      <c r="I22" s="16">
        <f t="shared" si="1"/>
        <v>0</v>
      </c>
    </row>
    <row r="23" spans="2:9" x14ac:dyDescent="0.4">
      <c r="B23" s="15" t="s">
        <v>33</v>
      </c>
      <c r="C23" s="16">
        <v>11000000</v>
      </c>
      <c r="D23" s="17">
        <v>11000000</v>
      </c>
      <c r="E23" s="16">
        <f t="shared" si="0"/>
        <v>0</v>
      </c>
      <c r="F23" s="15" t="s">
        <v>34</v>
      </c>
      <c r="G23" s="16">
        <v>521526520</v>
      </c>
      <c r="H23" s="17">
        <v>534931610</v>
      </c>
      <c r="I23" s="16">
        <f t="shared" si="1"/>
        <v>-13405090</v>
      </c>
    </row>
    <row r="24" spans="2:9" x14ac:dyDescent="0.4">
      <c r="B24" s="9" t="s">
        <v>35</v>
      </c>
      <c r="C24" s="10">
        <f>+C25+C26+C27+C28+C29+C30+C31+C32+C33+C34+C35+C36+C37+C38+C39</f>
        <v>1231046637</v>
      </c>
      <c r="D24" s="11">
        <f>+D25+D26+D27+D28+D29+D30+D31+D32+D33+D34+D35+D36+D37+D38+D39</f>
        <v>1249279311</v>
      </c>
      <c r="E24" s="10">
        <f t="shared" si="0"/>
        <v>-18232674</v>
      </c>
      <c r="F24" s="9" t="s">
        <v>36</v>
      </c>
      <c r="G24" s="10">
        <f>+G9 +G20</f>
        <v>616166304</v>
      </c>
      <c r="H24" s="10">
        <f>+H9 +H20</f>
        <v>614613247</v>
      </c>
      <c r="I24" s="10">
        <f t="shared" si="1"/>
        <v>1553057</v>
      </c>
    </row>
    <row r="25" spans="2:9" x14ac:dyDescent="0.4">
      <c r="B25" s="12" t="s">
        <v>31</v>
      </c>
      <c r="C25" s="13">
        <v>1139700</v>
      </c>
      <c r="D25" s="14">
        <v>1139700</v>
      </c>
      <c r="E25" s="13">
        <f t="shared" si="0"/>
        <v>0</v>
      </c>
      <c r="F25" s="27" t="s">
        <v>37</v>
      </c>
      <c r="G25" s="28"/>
      <c r="H25" s="28"/>
      <c r="I25" s="29"/>
    </row>
    <row r="26" spans="2:9" x14ac:dyDescent="0.4">
      <c r="B26" s="15" t="s">
        <v>38</v>
      </c>
      <c r="C26" s="16">
        <v>84236009</v>
      </c>
      <c r="D26" s="17">
        <v>91511099</v>
      </c>
      <c r="E26" s="16">
        <f t="shared" si="0"/>
        <v>-7275090</v>
      </c>
      <c r="F26" s="12" t="s">
        <v>39</v>
      </c>
      <c r="G26" s="13">
        <v>79616000</v>
      </c>
      <c r="H26" s="14">
        <v>79616000</v>
      </c>
      <c r="I26" s="13">
        <f t="shared" si="1"/>
        <v>0</v>
      </c>
    </row>
    <row r="27" spans="2:9" x14ac:dyDescent="0.4">
      <c r="B27" s="15" t="s">
        <v>40</v>
      </c>
      <c r="C27" s="16">
        <v>366683</v>
      </c>
      <c r="D27" s="17">
        <v>386509</v>
      </c>
      <c r="E27" s="16">
        <f t="shared" si="0"/>
        <v>-19826</v>
      </c>
      <c r="F27" s="15" t="s">
        <v>41</v>
      </c>
      <c r="G27" s="16">
        <f>+G28+G29</f>
        <v>514914679</v>
      </c>
      <c r="H27" s="17">
        <f>+H28+H29</f>
        <v>523914679</v>
      </c>
      <c r="I27" s="16">
        <f t="shared" si="1"/>
        <v>-9000000</v>
      </c>
    </row>
    <row r="28" spans="2:9" x14ac:dyDescent="0.4">
      <c r="B28" s="15" t="s">
        <v>42</v>
      </c>
      <c r="C28" s="16">
        <v>1575227</v>
      </c>
      <c r="D28" s="17">
        <v>1900860</v>
      </c>
      <c r="E28" s="16">
        <f t="shared" si="0"/>
        <v>-325633</v>
      </c>
      <c r="F28" s="15" t="s">
        <v>43</v>
      </c>
      <c r="G28" s="16">
        <v>513614679</v>
      </c>
      <c r="H28" s="17">
        <v>513614679</v>
      </c>
      <c r="I28" s="16">
        <f t="shared" si="1"/>
        <v>0</v>
      </c>
    </row>
    <row r="29" spans="2:9" x14ac:dyDescent="0.4">
      <c r="B29" s="15" t="s">
        <v>44</v>
      </c>
      <c r="C29" s="16">
        <v>434086</v>
      </c>
      <c r="D29" s="17">
        <v>934501</v>
      </c>
      <c r="E29" s="16">
        <f t="shared" si="0"/>
        <v>-500415</v>
      </c>
      <c r="F29" s="15" t="s">
        <v>45</v>
      </c>
      <c r="G29" s="16">
        <v>1300000</v>
      </c>
      <c r="H29" s="17">
        <v>10300000</v>
      </c>
      <c r="I29" s="16">
        <f t="shared" si="1"/>
        <v>-9000000</v>
      </c>
    </row>
    <row r="30" spans="2:9" x14ac:dyDescent="0.4">
      <c r="B30" s="15" t="s">
        <v>46</v>
      </c>
      <c r="C30" s="16"/>
      <c r="D30" s="17"/>
      <c r="E30" s="16">
        <f t="shared" si="0"/>
        <v>0</v>
      </c>
      <c r="F30" s="15" t="s">
        <v>47</v>
      </c>
      <c r="G30" s="16">
        <v>9938408</v>
      </c>
      <c r="H30" s="17">
        <v>10651424</v>
      </c>
      <c r="I30" s="16">
        <f t="shared" si="1"/>
        <v>-713016</v>
      </c>
    </row>
    <row r="31" spans="2:9" x14ac:dyDescent="0.4">
      <c r="B31" s="15" t="s">
        <v>48</v>
      </c>
      <c r="C31" s="16">
        <v>89100</v>
      </c>
      <c r="D31" s="17">
        <v>186300</v>
      </c>
      <c r="E31" s="16">
        <f t="shared" si="0"/>
        <v>-97200</v>
      </c>
      <c r="F31" s="15" t="s">
        <v>49</v>
      </c>
      <c r="G31" s="16">
        <f>+G32</f>
        <v>202755851</v>
      </c>
      <c r="H31" s="17">
        <f>+H32</f>
        <v>202755851</v>
      </c>
      <c r="I31" s="16">
        <f t="shared" si="1"/>
        <v>0</v>
      </c>
    </row>
    <row r="32" spans="2:9" x14ac:dyDescent="0.4">
      <c r="B32" s="15" t="s">
        <v>50</v>
      </c>
      <c r="C32" s="16"/>
      <c r="D32" s="17"/>
      <c r="E32" s="16">
        <f t="shared" si="0"/>
        <v>0</v>
      </c>
      <c r="F32" s="15" t="s">
        <v>51</v>
      </c>
      <c r="G32" s="16">
        <v>202755851</v>
      </c>
      <c r="H32" s="17">
        <v>202755851</v>
      </c>
      <c r="I32" s="16">
        <f t="shared" si="1"/>
        <v>0</v>
      </c>
    </row>
    <row r="33" spans="2:9" x14ac:dyDescent="0.4">
      <c r="B33" s="15" t="s">
        <v>52</v>
      </c>
      <c r="C33" s="16">
        <v>12851982</v>
      </c>
      <c r="D33" s="17">
        <v>12881882</v>
      </c>
      <c r="E33" s="16">
        <f t="shared" si="0"/>
        <v>-29900</v>
      </c>
      <c r="F33" s="15" t="s">
        <v>53</v>
      </c>
      <c r="G33" s="16">
        <v>89379948</v>
      </c>
      <c r="H33" s="17">
        <v>88647306</v>
      </c>
      <c r="I33" s="16">
        <f t="shared" si="1"/>
        <v>732642</v>
      </c>
    </row>
    <row r="34" spans="2:9" x14ac:dyDescent="0.4">
      <c r="B34" s="15" t="s">
        <v>54</v>
      </c>
      <c r="C34" s="16"/>
      <c r="D34" s="17"/>
      <c r="E34" s="16">
        <f t="shared" si="0"/>
        <v>0</v>
      </c>
      <c r="F34" s="15" t="s">
        <v>55</v>
      </c>
      <c r="G34" s="16">
        <v>-8267358</v>
      </c>
      <c r="H34" s="17">
        <v>-30075247</v>
      </c>
      <c r="I34" s="16">
        <f t="shared" si="1"/>
        <v>21807889</v>
      </c>
    </row>
    <row r="35" spans="2:9" x14ac:dyDescent="0.4">
      <c r="B35" s="15" t="s">
        <v>56</v>
      </c>
      <c r="C35" s="16">
        <v>412225160</v>
      </c>
      <c r="D35" s="17">
        <v>413193470</v>
      </c>
      <c r="E35" s="16">
        <f t="shared" si="0"/>
        <v>-968310</v>
      </c>
      <c r="F35" s="15"/>
      <c r="G35" s="16"/>
      <c r="H35" s="16"/>
      <c r="I35" s="16"/>
    </row>
    <row r="36" spans="2:9" x14ac:dyDescent="0.4">
      <c r="B36" s="15" t="s">
        <v>57</v>
      </c>
      <c r="C36" s="16">
        <v>513614679</v>
      </c>
      <c r="D36" s="17">
        <v>513614679</v>
      </c>
      <c r="E36" s="16">
        <f t="shared" si="0"/>
        <v>0</v>
      </c>
      <c r="F36" s="15"/>
      <c r="G36" s="16"/>
      <c r="H36" s="16"/>
      <c r="I36" s="16"/>
    </row>
    <row r="37" spans="2:9" x14ac:dyDescent="0.4">
      <c r="B37" s="15" t="s">
        <v>58</v>
      </c>
      <c r="C37" s="16">
        <v>1300000</v>
      </c>
      <c r="D37" s="17">
        <v>10300000</v>
      </c>
      <c r="E37" s="16">
        <f t="shared" si="0"/>
        <v>-9000000</v>
      </c>
      <c r="F37" s="15"/>
      <c r="G37" s="16"/>
      <c r="H37" s="16"/>
      <c r="I37" s="16"/>
    </row>
    <row r="38" spans="2:9" x14ac:dyDescent="0.4">
      <c r="B38" s="15" t="s">
        <v>59</v>
      </c>
      <c r="C38" s="16">
        <v>202755851</v>
      </c>
      <c r="D38" s="17">
        <v>202755851</v>
      </c>
      <c r="E38" s="16">
        <f t="shared" si="0"/>
        <v>0</v>
      </c>
      <c r="F38" s="18"/>
      <c r="G38" s="19"/>
      <c r="H38" s="19"/>
      <c r="I38" s="19"/>
    </row>
    <row r="39" spans="2:9" x14ac:dyDescent="0.4">
      <c r="B39" s="15" t="s">
        <v>60</v>
      </c>
      <c r="C39" s="16">
        <v>458160</v>
      </c>
      <c r="D39" s="17">
        <v>474460</v>
      </c>
      <c r="E39" s="16">
        <f t="shared" si="0"/>
        <v>-16300</v>
      </c>
      <c r="F39" s="9" t="s">
        <v>61</v>
      </c>
      <c r="G39" s="10">
        <f>+G26 +G27 +G30 +G31 +G33</f>
        <v>896604886</v>
      </c>
      <c r="H39" s="10">
        <f>+H26 +H27 +H30 +H31 +H33</f>
        <v>905585260</v>
      </c>
      <c r="I39" s="10">
        <f t="shared" si="1"/>
        <v>-8980374</v>
      </c>
    </row>
    <row r="40" spans="2:9" x14ac:dyDescent="0.4">
      <c r="B40" s="9" t="s">
        <v>62</v>
      </c>
      <c r="C40" s="10">
        <f>+C9 +C20</f>
        <v>1512771190</v>
      </c>
      <c r="D40" s="10">
        <f>+D9 +D20</f>
        <v>1520198507</v>
      </c>
      <c r="E40" s="10">
        <f t="shared" si="0"/>
        <v>-7427317</v>
      </c>
      <c r="F40" s="20" t="s">
        <v>63</v>
      </c>
      <c r="G40" s="21">
        <f>+G24 +G39</f>
        <v>1512771190</v>
      </c>
      <c r="H40" s="21">
        <f>+H24 +H39</f>
        <v>1520198507</v>
      </c>
      <c r="I40" s="21">
        <f t="shared" si="1"/>
        <v>-7427317</v>
      </c>
    </row>
  </sheetData>
  <mergeCells count="5">
    <mergeCell ref="B3:I3"/>
    <mergeCell ref="B5:I5"/>
    <mergeCell ref="B7:E7"/>
    <mergeCell ref="F7:I7"/>
    <mergeCell ref="F25:I2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布野 貴嗣</dc:creator>
  <cp:lastModifiedBy>三上 貴大</cp:lastModifiedBy>
  <dcterms:created xsi:type="dcterms:W3CDTF">2019-09-02T00:38:18Z</dcterms:created>
  <dcterms:modified xsi:type="dcterms:W3CDTF">2020-02-13T04:18:26Z</dcterms:modified>
</cp:coreProperties>
</file>