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811903\Desktop\CANPAN情報\計算・貸借・財産目録\"/>
    </mc:Choice>
  </mc:AlternateContent>
  <xr:revisionPtr revIDLastSave="0" documentId="8_{27A2FCC5-43F9-4AB6-A498-762515243FF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第三号第一様式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I49" i="1"/>
  <c r="E49" i="1"/>
  <c r="I48" i="1"/>
  <c r="E48" i="1"/>
  <c r="I47" i="1"/>
  <c r="E47" i="1"/>
  <c r="H46" i="1"/>
  <c r="G46" i="1"/>
  <c r="E46" i="1"/>
  <c r="I45" i="1"/>
  <c r="E45" i="1"/>
  <c r="I44" i="1"/>
  <c r="E44" i="1"/>
  <c r="I43" i="1"/>
  <c r="E43" i="1"/>
  <c r="H42" i="1"/>
  <c r="H52" i="1" s="1"/>
  <c r="G42" i="1"/>
  <c r="G52" i="1" s="1"/>
  <c r="E42" i="1"/>
  <c r="I41" i="1"/>
  <c r="E41" i="1"/>
  <c r="E40" i="1"/>
  <c r="E39" i="1"/>
  <c r="I38" i="1"/>
  <c r="E38" i="1"/>
  <c r="I37" i="1"/>
  <c r="E37" i="1"/>
  <c r="I36" i="1"/>
  <c r="E36" i="1"/>
  <c r="I35" i="1"/>
  <c r="E35" i="1"/>
  <c r="I34" i="1"/>
  <c r="E34" i="1"/>
  <c r="I33" i="1"/>
  <c r="D33" i="1"/>
  <c r="D28" i="1" s="1"/>
  <c r="C33" i="1"/>
  <c r="C28" i="1" s="1"/>
  <c r="I32" i="1"/>
  <c r="E32" i="1"/>
  <c r="I31" i="1"/>
  <c r="E31" i="1"/>
  <c r="I30" i="1"/>
  <c r="E30" i="1"/>
  <c r="I29" i="1"/>
  <c r="E29" i="1"/>
  <c r="D29" i="1"/>
  <c r="C29" i="1"/>
  <c r="H28" i="1"/>
  <c r="I28" i="1" s="1"/>
  <c r="G28" i="1"/>
  <c r="I27" i="1"/>
  <c r="I26" i="1"/>
  <c r="I25" i="1"/>
  <c r="I24" i="1"/>
  <c r="I23" i="1"/>
  <c r="I22" i="1"/>
  <c r="I21" i="1"/>
  <c r="I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G9" i="1"/>
  <c r="G39" i="1" s="1"/>
  <c r="D9" i="1"/>
  <c r="C9" i="1"/>
  <c r="E9" i="1" s="1"/>
  <c r="E28" i="1" l="1"/>
  <c r="I46" i="1"/>
  <c r="H39" i="1"/>
  <c r="H53" i="1" s="1"/>
  <c r="E33" i="1"/>
  <c r="I52" i="1"/>
  <c r="D53" i="1"/>
  <c r="G53" i="1"/>
  <c r="I53" i="1" s="1"/>
  <c r="I39" i="1"/>
  <c r="I9" i="1"/>
  <c r="C53" i="1"/>
  <c r="I42" i="1"/>
  <c r="E53" i="1" l="1"/>
</calcChain>
</file>

<file path=xl/sharedStrings.xml><?xml version="1.0" encoding="utf-8"?>
<sst xmlns="http://schemas.openxmlformats.org/spreadsheetml/2006/main" count="92" uniqueCount="85">
  <si>
    <t>第三号第一様式（第二十七条第四項関係）</t>
    <phoneticPr fontId="4"/>
  </si>
  <si>
    <t>法人単位貸借対照表</t>
    <phoneticPr fontId="2"/>
  </si>
  <si>
    <t>平成30年3月31日現在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</si>
  <si>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</si>
  <si>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</si>
  <si>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</si>
  <si>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</si>
  <si>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</si>
  <si>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</si>
  <si>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</si>
  <si>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</si>
  <si>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</si>
  <si>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</si>
  <si>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</si>
  <si>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</si>
  <si>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</si>
  <si>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</si>
  <si>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</si>
  <si>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</si>
  <si>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立替金</t>
  </si>
  <si>
    <t>　１年以内返済予定設備資金借入金</t>
  </si>
  <si>
    <t>　前払金</t>
  </si>
  <si>
    <t>　１年以内返済予定長期運営資金借入金</t>
  </si>
  <si>
    <t>　前払費用</t>
  </si>
  <si>
    <t>　１年以内返済予定リース債務</t>
  </si>
  <si>
    <t>　仮払金</t>
  </si>
  <si>
    <t>　１年以内返済予定役員等長期借入金</t>
  </si>
  <si>
    <t>　その他の流動資産</t>
  </si>
  <si>
    <t>　１年以内支払予定長期未払金</t>
  </si>
  <si>
    <t>　徴収不能引当金</t>
  </si>
  <si>
    <t>　未払費用</t>
  </si>
  <si>
    <t>　未返還金</t>
  </si>
  <si>
    <t>　預り金</t>
  </si>
  <si>
    <t>　職員預り金</t>
  </si>
  <si>
    <t>　前受金</t>
  </si>
  <si>
    <t>　前受収益</t>
  </si>
  <si>
    <t>　仮受金</t>
  </si>
  <si>
    <t>　賞与引当金</t>
  </si>
  <si>
    <t>　その他の流動負債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</si>
  <si>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</si>
  <si>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</si>
  <si>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</si>
  <si>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</si>
  <si>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</si>
  <si>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</si>
  <si>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</si>
  <si>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</si>
  <si>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</si>
  <si>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</si>
  <si>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その他の固定資産</t>
  </si>
  <si>
    <t>　退職給付引当金</t>
  </si>
  <si>
    <t>　役員退職慰労引当金</t>
  </si>
  <si>
    <t>　長期未払金</t>
  </si>
  <si>
    <t>　構築物</t>
  </si>
  <si>
    <t>　長期預り金</t>
  </si>
  <si>
    <t>　機械及び装置</t>
  </si>
  <si>
    <t>　退職共済預り金</t>
  </si>
  <si>
    <t>　車輌運搬具</t>
  </si>
  <si>
    <t>　その他の固定負債</t>
  </si>
  <si>
    <t>　器具及び備品</t>
  </si>
  <si>
    <t>負債の部合計</t>
  </si>
  <si>
    <t>　有形リース資産</t>
  </si>
  <si>
    <t>純資産の部</t>
  </si>
  <si>
    <t>　ソフトウェア</t>
  </si>
  <si>
    <t>基本金</t>
  </si>
  <si>
    <t>　無形リース資産</t>
  </si>
  <si>
    <t>　民生融金貸付金</t>
  </si>
  <si>
    <t>　福祉事業基金</t>
  </si>
  <si>
    <t>　サービス区分間長期貸付金</t>
  </si>
  <si>
    <t>　財政調整基金</t>
  </si>
  <si>
    <t>　退職手当積立基金預け金</t>
  </si>
  <si>
    <t>国庫補助金等特別積立金</t>
  </si>
  <si>
    <t>　社会福祉事業基金積立資産</t>
  </si>
  <si>
    <t>その他の積立金</t>
  </si>
  <si>
    <t>　財政調整基金積立資産</t>
  </si>
  <si>
    <t>　介護保険事業積立金</t>
  </si>
  <si>
    <t>　介護保険事業積立資産</t>
  </si>
  <si>
    <t>次期繰越活動増減差額</t>
  </si>
  <si>
    <t>　差入保証金</t>
  </si>
  <si>
    <t>（うち当期活動増減差額）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</si>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</sst>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3"/>
  <sheetViews>
    <sheetView showGridLines="0" tabSelected="1" workbookViewId="0"/>
  </sheetViews>
  <sheetFormatPr defaultRowHeight="13.5" x14ac:dyDescent="0.1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 x14ac:dyDescent="0.15">
      <c r="B1" s="1"/>
      <c r="C1" s="1"/>
      <c r="D1" s="1"/>
      <c r="E1" s="1"/>
      <c r="F1" s="1"/>
      <c r="G1" s="1"/>
      <c r="H1" s="1"/>
      <c r="I1" s="1"/>
    </row>
    <row r="2" spans="2:9" ht="21" x14ac:dyDescent="0.15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15">
      <c r="B3" s="23" t="s">
        <v>1</v>
      </c>
      <c r="C3" s="23"/>
      <c r="D3" s="23"/>
      <c r="E3" s="23"/>
      <c r="F3" s="23"/>
      <c r="G3" s="23"/>
      <c r="H3" s="23"/>
      <c r="I3" s="23"/>
    </row>
    <row r="4" spans="2:9" ht="21" x14ac:dyDescent="0.15">
      <c r="B4" s="4"/>
      <c r="C4" s="2"/>
      <c r="D4" s="1"/>
      <c r="E4" s="1"/>
      <c r="F4" s="1"/>
      <c r="G4" s="1"/>
      <c r="H4" s="1"/>
      <c r="I4" s="1"/>
    </row>
    <row r="5" spans="2:9" ht="21" x14ac:dyDescent="0.15">
      <c r="B5" s="24" t="s">
        <v>2</v>
      </c>
      <c r="C5" s="24"/>
      <c r="D5" s="24"/>
      <c r="E5" s="24"/>
      <c r="F5" s="24"/>
      <c r="G5" s="24"/>
      <c r="H5" s="24"/>
      <c r="I5" s="24"/>
    </row>
    <row r="6" spans="2:9" ht="15.75" x14ac:dyDescent="0.15">
      <c r="B6" s="5"/>
      <c r="C6" s="1"/>
      <c r="D6" s="1"/>
      <c r="E6" s="1"/>
      <c r="F6" s="1"/>
      <c r="G6" s="1"/>
      <c r="H6" s="1"/>
      <c r="I6" s="6" t="s">
        <v>3</v>
      </c>
    </row>
    <row r="7" spans="2:9" ht="14.25" x14ac:dyDescent="0.15">
      <c r="B7" s="25" t="s">
        <v>4</v>
      </c>
      <c r="C7" s="26"/>
      <c r="D7" s="26"/>
      <c r="E7" s="27"/>
      <c r="F7" s="25" t="s">
        <v>5</v>
      </c>
      <c r="G7" s="26"/>
      <c r="H7" s="26"/>
      <c r="I7" s="27"/>
    </row>
    <row r="8" spans="2:9" ht="14.25" x14ac:dyDescent="0.15">
      <c r="B8" s="7"/>
      <c r="C8" s="7" t="s">
        <v>6</v>
      </c>
      <c r="D8" s="7" t="s">
        <v>7</v>
      </c>
      <c r="E8" s="7" t="s">
        <v>8</v>
      </c>
      <c r="F8" s="8"/>
      <c r="G8" s="7" t="s">
        <v>6</v>
      </c>
      <c r="H8" s="7" t="s">
        <v>7</v>
      </c>
      <c r="I8" s="7" t="s">
        <v>8</v>
      </c>
    </row>
    <row r="9" spans="2:9" ht="14.25" x14ac:dyDescent="0.15">
      <c r="B9" s="9" t="s">
        <v>9</v>
      </c>
      <c r="C9" s="10">
        <f>+C10+C11+C12+C13+C14+C15+C16+C17+C18-ABS(C19)</f>
        <v>191303196</v>
      </c>
      <c r="D9" s="11">
        <f>+D10+D11+D12+D13+D14+D15+D16+D17+D18-ABS(D19)</f>
        <v>255813135</v>
      </c>
      <c r="E9" s="10">
        <f>C9-D9</f>
        <v>-64509939</v>
      </c>
      <c r="F9" s="9" t="s">
        <v>10</v>
      </c>
      <c r="G9" s="10">
        <f>+G10+G11+G12+G13+G14+G15+G16+G17+G18+G19+G20+G21+G22+G23+G24+G25+G26+G27</f>
        <v>79681637</v>
      </c>
      <c r="H9" s="11">
        <f>+H10+H11+H12+H13+H14+H15+H16+H17+H18+H19+H20+H21+H22+H23+H24+H25+H26+H27</f>
        <v>56186678</v>
      </c>
      <c r="I9" s="10">
        <f>G9-H9</f>
        <v>23494959</v>
      </c>
    </row>
    <row r="10" spans="2:9" ht="14.25" x14ac:dyDescent="0.15">
      <c r="B10" s="12" t="s">
        <v>11</v>
      </c>
      <c r="C10" s="13">
        <v>70788146</v>
      </c>
      <c r="D10" s="14">
        <v>200230661</v>
      </c>
      <c r="E10" s="13">
        <f t="shared" ref="E10:E53" si="0">C10-D10</f>
        <v>-129442515</v>
      </c>
      <c r="F10" s="15" t="s">
        <v>12</v>
      </c>
      <c r="G10" s="16">
        <v>36325440</v>
      </c>
      <c r="H10" s="17">
        <v>30835512</v>
      </c>
      <c r="I10" s="16">
        <f t="shared" ref="I10:I53" si="1">G10-H10</f>
        <v>5489928</v>
      </c>
    </row>
    <row r="11" spans="2:9" ht="14.25" x14ac:dyDescent="0.15">
      <c r="B11" s="15" t="s">
        <v>13</v>
      </c>
      <c r="C11" s="16">
        <v>103074499</v>
      </c>
      <c r="D11" s="17">
        <v>51312763</v>
      </c>
      <c r="E11" s="16">
        <f t="shared" si="0"/>
        <v>51761736</v>
      </c>
      <c r="F11" s="15" t="s">
        <v>14</v>
      </c>
      <c r="G11" s="16">
        <v>16153540</v>
      </c>
      <c r="H11" s="17">
        <v>3332560</v>
      </c>
      <c r="I11" s="16">
        <f t="shared" si="1"/>
        <v>12820980</v>
      </c>
    </row>
    <row r="12" spans="2:9" ht="14.25" x14ac:dyDescent="0.15">
      <c r="B12" s="15" t="s">
        <v>15</v>
      </c>
      <c r="C12" s="16">
        <v>16153540</v>
      </c>
      <c r="D12" s="17">
        <v>3332560</v>
      </c>
      <c r="E12" s="16">
        <f t="shared" si="0"/>
        <v>12820980</v>
      </c>
      <c r="F12" s="15" t="s">
        <v>16</v>
      </c>
      <c r="G12" s="16"/>
      <c r="H12" s="17"/>
      <c r="I12" s="16">
        <f t="shared" si="1"/>
        <v>0</v>
      </c>
    </row>
    <row r="13" spans="2:9" ht="14.25" x14ac:dyDescent="0.15">
      <c r="B13" s="15" t="s">
        <v>17</v>
      </c>
      <c r="C13" s="16">
        <v>960042</v>
      </c>
      <c r="D13" s="17">
        <v>602038</v>
      </c>
      <c r="E13" s="16">
        <f t="shared" si="0"/>
        <v>358004</v>
      </c>
      <c r="F13" s="15" t="s">
        <v>18</v>
      </c>
      <c r="G13" s="16"/>
      <c r="H13" s="17"/>
      <c r="I13" s="16">
        <f t="shared" si="1"/>
        <v>0</v>
      </c>
    </row>
    <row r="14" spans="2:9" ht="14.25" x14ac:dyDescent="0.15">
      <c r="B14" s="15" t="s">
        <v>19</v>
      </c>
      <c r="C14" s="16">
        <v>56387</v>
      </c>
      <c r="D14" s="17">
        <v>70113</v>
      </c>
      <c r="E14" s="16">
        <f t="shared" si="0"/>
        <v>-13726</v>
      </c>
      <c r="F14" s="15" t="s">
        <v>20</v>
      </c>
      <c r="G14" s="16"/>
      <c r="H14" s="17"/>
      <c r="I14" s="16">
        <f t="shared" si="1"/>
        <v>0</v>
      </c>
    </row>
    <row r="15" spans="2:9" ht="14.25" x14ac:dyDescent="0.15">
      <c r="B15" s="15" t="s">
        <v>21</v>
      </c>
      <c r="C15" s="16"/>
      <c r="D15" s="17"/>
      <c r="E15" s="16">
        <f t="shared" si="0"/>
        <v>0</v>
      </c>
      <c r="F15" s="15" t="s">
        <v>22</v>
      </c>
      <c r="G15" s="16"/>
      <c r="H15" s="17"/>
      <c r="I15" s="16">
        <f t="shared" si="1"/>
        <v>0</v>
      </c>
    </row>
    <row r="16" spans="2:9" ht="14.25" x14ac:dyDescent="0.15">
      <c r="B16" s="15" t="s">
        <v>23</v>
      </c>
      <c r="C16" s="16"/>
      <c r="D16" s="17"/>
      <c r="E16" s="16">
        <f t="shared" si="0"/>
        <v>0</v>
      </c>
      <c r="F16" s="15" t="s">
        <v>24</v>
      </c>
      <c r="G16" s="16"/>
      <c r="H16" s="17"/>
      <c r="I16" s="16">
        <f t="shared" si="1"/>
        <v>0</v>
      </c>
    </row>
    <row r="17" spans="2:9" ht="14.25" x14ac:dyDescent="0.15">
      <c r="B17" s="15" t="s">
        <v>25</v>
      </c>
      <c r="C17" s="16">
        <v>666</v>
      </c>
      <c r="D17" s="17">
        <v>30000</v>
      </c>
      <c r="E17" s="16">
        <f t="shared" si="0"/>
        <v>-29334</v>
      </c>
      <c r="F17" s="15" t="s">
        <v>26</v>
      </c>
      <c r="G17" s="16"/>
      <c r="H17" s="17"/>
      <c r="I17" s="16">
        <f t="shared" si="1"/>
        <v>0</v>
      </c>
    </row>
    <row r="18" spans="2:9" ht="14.25" x14ac:dyDescent="0.15">
      <c r="B18" s="15" t="s">
        <v>27</v>
      </c>
      <c r="C18" s="16">
        <v>269916</v>
      </c>
      <c r="D18" s="17">
        <v>235000</v>
      </c>
      <c r="E18" s="16">
        <f t="shared" si="0"/>
        <v>34916</v>
      </c>
      <c r="F18" s="15" t="s">
        <v>28</v>
      </c>
      <c r="G18" s="16"/>
      <c r="H18" s="17"/>
      <c r="I18" s="16">
        <f t="shared" si="1"/>
        <v>0</v>
      </c>
    </row>
    <row r="19" spans="2:9" ht="14.25" x14ac:dyDescent="0.15">
      <c r="B19" s="15" t="s">
        <v>29</v>
      </c>
      <c r="C19" s="16"/>
      <c r="D19" s="17"/>
      <c r="E19" s="16">
        <f t="shared" si="0"/>
        <v>0</v>
      </c>
      <c r="F19" s="15" t="s">
        <v>30</v>
      </c>
      <c r="G19" s="16"/>
      <c r="H19" s="17"/>
      <c r="I19" s="16">
        <f t="shared" si="1"/>
        <v>0</v>
      </c>
    </row>
    <row r="20" spans="2:9" ht="14.25" x14ac:dyDescent="0.15">
      <c r="B20" s="15"/>
      <c r="C20" s="16"/>
      <c r="D20" s="16"/>
      <c r="E20" s="16"/>
      <c r="F20" s="15" t="s">
        <v>31</v>
      </c>
      <c r="G20" s="16"/>
      <c r="H20" s="17"/>
      <c r="I20" s="16">
        <f t="shared" si="1"/>
        <v>0</v>
      </c>
    </row>
    <row r="21" spans="2:9" ht="14.25" x14ac:dyDescent="0.15">
      <c r="B21" s="15"/>
      <c r="C21" s="16"/>
      <c r="D21" s="16"/>
      <c r="E21" s="16"/>
      <c r="F21" s="15" t="s">
        <v>32</v>
      </c>
      <c r="G21" s="16">
        <v>35200</v>
      </c>
      <c r="H21" s="17">
        <v>816</v>
      </c>
      <c r="I21" s="16">
        <f t="shared" si="1"/>
        <v>34384</v>
      </c>
    </row>
    <row r="22" spans="2:9" ht="14.25" x14ac:dyDescent="0.15">
      <c r="B22" s="15"/>
      <c r="C22" s="16"/>
      <c r="D22" s="16"/>
      <c r="E22" s="16"/>
      <c r="F22" s="15" t="s">
        <v>33</v>
      </c>
      <c r="G22" s="16">
        <v>198518</v>
      </c>
      <c r="H22" s="17">
        <v>194465</v>
      </c>
      <c r="I22" s="16">
        <f t="shared" si="1"/>
        <v>4053</v>
      </c>
    </row>
    <row r="23" spans="2:9" ht="14.25" x14ac:dyDescent="0.15">
      <c r="B23" s="15"/>
      <c r="C23" s="16"/>
      <c r="D23" s="16"/>
      <c r="E23" s="16"/>
      <c r="F23" s="15" t="s">
        <v>34</v>
      </c>
      <c r="G23" s="16"/>
      <c r="H23" s="17"/>
      <c r="I23" s="16">
        <f t="shared" si="1"/>
        <v>0</v>
      </c>
    </row>
    <row r="24" spans="2:9" ht="14.25" x14ac:dyDescent="0.15">
      <c r="B24" s="15"/>
      <c r="C24" s="16"/>
      <c r="D24" s="16"/>
      <c r="E24" s="16"/>
      <c r="F24" s="15" t="s">
        <v>35</v>
      </c>
      <c r="G24" s="16"/>
      <c r="H24" s="17"/>
      <c r="I24" s="16">
        <f t="shared" si="1"/>
        <v>0</v>
      </c>
    </row>
    <row r="25" spans="2:9" ht="14.25" x14ac:dyDescent="0.15">
      <c r="B25" s="15"/>
      <c r="C25" s="16"/>
      <c r="D25" s="16"/>
      <c r="E25" s="16"/>
      <c r="F25" s="15" t="s">
        <v>36</v>
      </c>
      <c r="G25" s="16">
        <v>26968939</v>
      </c>
      <c r="H25" s="17">
        <v>21823325</v>
      </c>
      <c r="I25" s="16">
        <f t="shared" si="1"/>
        <v>5145614</v>
      </c>
    </row>
    <row r="26" spans="2:9" ht="14.25" x14ac:dyDescent="0.15">
      <c r="B26" s="15"/>
      <c r="C26" s="16"/>
      <c r="D26" s="16"/>
      <c r="E26" s="16"/>
      <c r="F26" s="15" t="s">
        <v>37</v>
      </c>
      <c r="G26" s="16"/>
      <c r="H26" s="17"/>
      <c r="I26" s="16">
        <f t="shared" si="1"/>
        <v>0</v>
      </c>
    </row>
    <row r="27" spans="2:9" ht="14.25" x14ac:dyDescent="0.15">
      <c r="B27" s="15"/>
      <c r="C27" s="16"/>
      <c r="D27" s="16"/>
      <c r="E27" s="16"/>
      <c r="F27" s="15" t="s">
        <v>38</v>
      </c>
      <c r="G27" s="16"/>
      <c r="H27" s="17"/>
      <c r="I27" s="16">
        <f t="shared" si="1"/>
        <v>0</v>
      </c>
    </row>
    <row r="28" spans="2:9" ht="14.25" x14ac:dyDescent="0.15">
      <c r="B28" s="9" t="s">
        <v>39</v>
      </c>
      <c r="C28" s="10">
        <f>+C29 +C33</f>
        <v>1328895311</v>
      </c>
      <c r="D28" s="11">
        <f>+D29 +D33</f>
        <v>1248588984</v>
      </c>
      <c r="E28" s="10">
        <f t="shared" si="0"/>
        <v>80306327</v>
      </c>
      <c r="F28" s="9" t="s">
        <v>40</v>
      </c>
      <c r="G28" s="10">
        <f>+G29+G30+G31+G32+G33+G34+G35+G36+G37+G38</f>
        <v>534931610</v>
      </c>
      <c r="H28" s="11">
        <f>+H29+H30+H31+H32+H33+H34+H35+H36+H37+H38</f>
        <v>523475210</v>
      </c>
      <c r="I28" s="10">
        <f t="shared" si="1"/>
        <v>11456400</v>
      </c>
    </row>
    <row r="29" spans="2:9" ht="14.25" x14ac:dyDescent="0.15">
      <c r="B29" s="9" t="s">
        <v>41</v>
      </c>
      <c r="C29" s="10">
        <f>+C30+C31+C32</f>
        <v>79616000</v>
      </c>
      <c r="D29" s="11">
        <f>+D30+D31+D32</f>
        <v>79616000</v>
      </c>
      <c r="E29" s="10">
        <f t="shared" si="0"/>
        <v>0</v>
      </c>
      <c r="F29" s="12" t="s">
        <v>42</v>
      </c>
      <c r="G29" s="13"/>
      <c r="H29" s="14"/>
      <c r="I29" s="13">
        <f t="shared" si="1"/>
        <v>0</v>
      </c>
    </row>
    <row r="30" spans="2:9" ht="14.25" x14ac:dyDescent="0.15">
      <c r="B30" s="12" t="s">
        <v>43</v>
      </c>
      <c r="C30" s="13">
        <v>68616000</v>
      </c>
      <c r="D30" s="14">
        <v>68616000</v>
      </c>
      <c r="E30" s="13">
        <f t="shared" si="0"/>
        <v>0</v>
      </c>
      <c r="F30" s="15" t="s">
        <v>44</v>
      </c>
      <c r="G30" s="16"/>
      <c r="H30" s="17"/>
      <c r="I30" s="16">
        <f t="shared" si="1"/>
        <v>0</v>
      </c>
    </row>
    <row r="31" spans="2:9" ht="14.25" x14ac:dyDescent="0.15">
      <c r="B31" s="15" t="s">
        <v>45</v>
      </c>
      <c r="C31" s="16"/>
      <c r="D31" s="17"/>
      <c r="E31" s="16">
        <f t="shared" si="0"/>
        <v>0</v>
      </c>
      <c r="F31" s="15" t="s">
        <v>46</v>
      </c>
      <c r="G31" s="16"/>
      <c r="H31" s="17"/>
      <c r="I31" s="16">
        <f t="shared" si="1"/>
        <v>0</v>
      </c>
    </row>
    <row r="32" spans="2:9" ht="14.25" x14ac:dyDescent="0.15">
      <c r="B32" s="15" t="s">
        <v>47</v>
      </c>
      <c r="C32" s="16">
        <v>11000000</v>
      </c>
      <c r="D32" s="17">
        <v>11000000</v>
      </c>
      <c r="E32" s="16">
        <f t="shared" si="0"/>
        <v>0</v>
      </c>
      <c r="F32" s="15" t="s">
        <v>48</v>
      </c>
      <c r="G32" s="16"/>
      <c r="H32" s="17"/>
      <c r="I32" s="16">
        <f t="shared" si="1"/>
        <v>0</v>
      </c>
    </row>
    <row r="33" spans="2:9" ht="14.25" x14ac:dyDescent="0.15">
      <c r="B33" s="9" t="s">
        <v>49</v>
      </c>
      <c r="C33" s="10">
        <f>+C34+C35+C36+C37+C38+C39+C40+C41+C42+C43+C44+C45+C46+C47+C48+C49+C50+C51-ABS(C52)</f>
        <v>1249279311</v>
      </c>
      <c r="D33" s="11">
        <f>+D34+D35+D36+D37+D38+D39+D40+D41+D42+D43+D44+D45+D46+D47+D48+D49+D50+D51-ABS(D52)</f>
        <v>1168972984</v>
      </c>
      <c r="E33" s="10">
        <f t="shared" si="0"/>
        <v>80306327</v>
      </c>
      <c r="F33" s="15" t="s">
        <v>50</v>
      </c>
      <c r="G33" s="16">
        <v>534931610</v>
      </c>
      <c r="H33" s="17">
        <v>523475210</v>
      </c>
      <c r="I33" s="16">
        <f t="shared" si="1"/>
        <v>11456400</v>
      </c>
    </row>
    <row r="34" spans="2:9" ht="14.25" x14ac:dyDescent="0.15">
      <c r="B34" s="12" t="s">
        <v>43</v>
      </c>
      <c r="C34" s="13">
        <v>1139700</v>
      </c>
      <c r="D34" s="14">
        <v>1139700</v>
      </c>
      <c r="E34" s="13">
        <f t="shared" si="0"/>
        <v>0</v>
      </c>
      <c r="F34" s="15" t="s">
        <v>51</v>
      </c>
      <c r="G34" s="16"/>
      <c r="H34" s="17"/>
      <c r="I34" s="16">
        <f t="shared" si="1"/>
        <v>0</v>
      </c>
    </row>
    <row r="35" spans="2:9" ht="14.25" x14ac:dyDescent="0.15">
      <c r="B35" s="15" t="s">
        <v>45</v>
      </c>
      <c r="C35" s="16">
        <v>91511099</v>
      </c>
      <c r="D35" s="17">
        <v>98786189</v>
      </c>
      <c r="E35" s="16">
        <f t="shared" si="0"/>
        <v>-7275090</v>
      </c>
      <c r="F35" s="15" t="s">
        <v>52</v>
      </c>
      <c r="G35" s="16"/>
      <c r="H35" s="17"/>
      <c r="I35" s="16">
        <f t="shared" si="1"/>
        <v>0</v>
      </c>
    </row>
    <row r="36" spans="2:9" ht="14.25" x14ac:dyDescent="0.15">
      <c r="B36" s="15" t="s">
        <v>53</v>
      </c>
      <c r="C36" s="16">
        <v>386509</v>
      </c>
      <c r="D36" s="17">
        <v>406335</v>
      </c>
      <c r="E36" s="16">
        <f t="shared" si="0"/>
        <v>-19826</v>
      </c>
      <c r="F36" s="15" t="s">
        <v>54</v>
      </c>
      <c r="G36" s="16"/>
      <c r="H36" s="17"/>
      <c r="I36" s="16">
        <f t="shared" si="1"/>
        <v>0</v>
      </c>
    </row>
    <row r="37" spans="2:9" ht="14.25" x14ac:dyDescent="0.15">
      <c r="B37" s="15" t="s">
        <v>55</v>
      </c>
      <c r="C37" s="16"/>
      <c r="D37" s="17"/>
      <c r="E37" s="16">
        <f t="shared" si="0"/>
        <v>0</v>
      </c>
      <c r="F37" s="15" t="s">
        <v>56</v>
      </c>
      <c r="G37" s="16"/>
      <c r="H37" s="17"/>
      <c r="I37" s="16">
        <f t="shared" si="1"/>
        <v>0</v>
      </c>
    </row>
    <row r="38" spans="2:9" ht="14.25" x14ac:dyDescent="0.15">
      <c r="B38" s="15" t="s">
        <v>57</v>
      </c>
      <c r="C38" s="16">
        <v>1900860</v>
      </c>
      <c r="D38" s="17">
        <v>2225802</v>
      </c>
      <c r="E38" s="16">
        <f t="shared" si="0"/>
        <v>-324942</v>
      </c>
      <c r="F38" s="15" t="s">
        <v>58</v>
      </c>
      <c r="G38" s="16"/>
      <c r="H38" s="17"/>
      <c r="I38" s="16">
        <f t="shared" si="1"/>
        <v>0</v>
      </c>
    </row>
    <row r="39" spans="2:9" ht="14.25" x14ac:dyDescent="0.15">
      <c r="B39" s="15" t="s">
        <v>59</v>
      </c>
      <c r="C39" s="16">
        <v>934501</v>
      </c>
      <c r="D39" s="17">
        <v>1631576</v>
      </c>
      <c r="E39" s="16">
        <f t="shared" si="0"/>
        <v>-697075</v>
      </c>
      <c r="F39" s="9" t="s">
        <v>60</v>
      </c>
      <c r="G39" s="10">
        <f>+G9 +G28</f>
        <v>614613247</v>
      </c>
      <c r="H39" s="10">
        <f>+H9 +H28</f>
        <v>579661888</v>
      </c>
      <c r="I39" s="10">
        <f t="shared" si="1"/>
        <v>34951359</v>
      </c>
    </row>
    <row r="40" spans="2:9" ht="14.25" x14ac:dyDescent="0.15">
      <c r="B40" s="15" t="s">
        <v>61</v>
      </c>
      <c r="C40" s="16"/>
      <c r="D40" s="17"/>
      <c r="E40" s="16">
        <f t="shared" si="0"/>
        <v>0</v>
      </c>
      <c r="F40" s="28" t="s">
        <v>62</v>
      </c>
      <c r="G40" s="29"/>
      <c r="H40" s="29"/>
      <c r="I40" s="30"/>
    </row>
    <row r="41" spans="2:9" ht="14.25" x14ac:dyDescent="0.15">
      <c r="B41" s="15" t="s">
        <v>63</v>
      </c>
      <c r="C41" s="16">
        <v>186300</v>
      </c>
      <c r="D41" s="17">
        <v>283500</v>
      </c>
      <c r="E41" s="16">
        <f t="shared" si="0"/>
        <v>-97200</v>
      </c>
      <c r="F41" s="12" t="s">
        <v>64</v>
      </c>
      <c r="G41" s="13">
        <v>79616000</v>
      </c>
      <c r="H41" s="14">
        <v>79616000</v>
      </c>
      <c r="I41" s="13">
        <f t="shared" si="1"/>
        <v>0</v>
      </c>
    </row>
    <row r="42" spans="2:9" ht="14.25" x14ac:dyDescent="0.15">
      <c r="B42" s="15" t="s">
        <v>65</v>
      </c>
      <c r="C42" s="16"/>
      <c r="D42" s="17"/>
      <c r="E42" s="16">
        <f t="shared" si="0"/>
        <v>0</v>
      </c>
      <c r="F42" s="15" t="s">
        <v>9</v>
      </c>
      <c r="G42" s="16">
        <f>+G43+G44</f>
        <v>523914679</v>
      </c>
      <c r="H42" s="17">
        <f>+H43+H44</f>
        <v>533114679</v>
      </c>
      <c r="I42" s="16">
        <f t="shared" si="1"/>
        <v>-9200000</v>
      </c>
    </row>
    <row r="43" spans="2:9" ht="14.25" x14ac:dyDescent="0.15">
      <c r="B43" s="15" t="s">
        <v>66</v>
      </c>
      <c r="C43" s="16">
        <v>12881882</v>
      </c>
      <c r="D43" s="17">
        <v>12478302</v>
      </c>
      <c r="E43" s="16">
        <f t="shared" si="0"/>
        <v>403580</v>
      </c>
      <c r="F43" s="15" t="s">
        <v>67</v>
      </c>
      <c r="G43" s="16">
        <v>513614679</v>
      </c>
      <c r="H43" s="17">
        <v>513614679</v>
      </c>
      <c r="I43" s="16">
        <f t="shared" si="1"/>
        <v>0</v>
      </c>
    </row>
    <row r="44" spans="2:9" ht="14.25" x14ac:dyDescent="0.15">
      <c r="B44" s="15" t="s">
        <v>68</v>
      </c>
      <c r="C44" s="16"/>
      <c r="D44" s="17"/>
      <c r="E44" s="16">
        <f t="shared" si="0"/>
        <v>0</v>
      </c>
      <c r="F44" s="15" t="s">
        <v>69</v>
      </c>
      <c r="G44" s="16">
        <v>10300000</v>
      </c>
      <c r="H44" s="17">
        <v>19500000</v>
      </c>
      <c r="I44" s="16">
        <f t="shared" si="1"/>
        <v>-9200000</v>
      </c>
    </row>
    <row r="45" spans="2:9" ht="14.25" x14ac:dyDescent="0.15">
      <c r="B45" s="15" t="s">
        <v>70</v>
      </c>
      <c r="C45" s="16">
        <v>413193470</v>
      </c>
      <c r="D45" s="17">
        <v>402161330</v>
      </c>
      <c r="E45" s="16">
        <f t="shared" si="0"/>
        <v>11032140</v>
      </c>
      <c r="F45" s="15" t="s">
        <v>71</v>
      </c>
      <c r="G45" s="16">
        <v>10651424</v>
      </c>
      <c r="H45" s="17">
        <v>10231148</v>
      </c>
      <c r="I45" s="16">
        <f t="shared" si="1"/>
        <v>420276</v>
      </c>
    </row>
    <row r="46" spans="2:9" ht="14.25" x14ac:dyDescent="0.15">
      <c r="B46" s="15" t="s">
        <v>72</v>
      </c>
      <c r="C46" s="16">
        <v>513614679</v>
      </c>
      <c r="D46" s="17">
        <v>513614679</v>
      </c>
      <c r="E46" s="16">
        <f t="shared" si="0"/>
        <v>0</v>
      </c>
      <c r="F46" s="15" t="s">
        <v>73</v>
      </c>
      <c r="G46" s="16">
        <f>+G47</f>
        <v>202755851</v>
      </c>
      <c r="H46" s="17">
        <f>+H47</f>
        <v>116255851</v>
      </c>
      <c r="I46" s="16">
        <f t="shared" si="1"/>
        <v>86500000</v>
      </c>
    </row>
    <row r="47" spans="2:9" ht="14.25" x14ac:dyDescent="0.15">
      <c r="B47" s="15" t="s">
        <v>74</v>
      </c>
      <c r="C47" s="16">
        <v>10300000</v>
      </c>
      <c r="D47" s="17">
        <v>19500000</v>
      </c>
      <c r="E47" s="16">
        <f t="shared" si="0"/>
        <v>-9200000</v>
      </c>
      <c r="F47" s="15" t="s">
        <v>75</v>
      </c>
      <c r="G47" s="16">
        <v>202755851</v>
      </c>
      <c r="H47" s="17">
        <v>116255851</v>
      </c>
      <c r="I47" s="16">
        <f t="shared" si="1"/>
        <v>86500000</v>
      </c>
    </row>
    <row r="48" spans="2:9" ht="14.25" x14ac:dyDescent="0.15">
      <c r="B48" s="15" t="s">
        <v>76</v>
      </c>
      <c r="C48" s="16">
        <v>202755851</v>
      </c>
      <c r="D48" s="17">
        <v>116255851</v>
      </c>
      <c r="E48" s="16">
        <f t="shared" si="0"/>
        <v>86500000</v>
      </c>
      <c r="F48" s="15" t="s">
        <v>77</v>
      </c>
      <c r="G48" s="16">
        <v>88647306</v>
      </c>
      <c r="H48" s="17">
        <v>185522553</v>
      </c>
      <c r="I48" s="16">
        <f t="shared" si="1"/>
        <v>-96875247</v>
      </c>
    </row>
    <row r="49" spans="2:9" ht="14.25" x14ac:dyDescent="0.15">
      <c r="B49" s="15" t="s">
        <v>78</v>
      </c>
      <c r="C49" s="16"/>
      <c r="D49" s="17"/>
      <c r="E49" s="16">
        <f t="shared" si="0"/>
        <v>0</v>
      </c>
      <c r="F49" s="15" t="s">
        <v>79</v>
      </c>
      <c r="G49" s="16">
        <v>-30075247</v>
      </c>
      <c r="H49" s="17">
        <v>-33821618</v>
      </c>
      <c r="I49" s="16">
        <f t="shared" si="1"/>
        <v>3746371</v>
      </c>
    </row>
    <row r="50" spans="2:9" ht="14.25" x14ac:dyDescent="0.15">
      <c r="B50" s="15" t="s">
        <v>80</v>
      </c>
      <c r="C50" s="16"/>
      <c r="D50" s="17"/>
      <c r="E50" s="16">
        <f t="shared" si="0"/>
        <v>0</v>
      </c>
      <c r="F50" s="15"/>
      <c r="G50" s="16"/>
      <c r="H50" s="16"/>
      <c r="I50" s="16"/>
    </row>
    <row r="51" spans="2:9" ht="14.25" x14ac:dyDescent="0.15">
      <c r="B51" s="15" t="s">
        <v>81</v>
      </c>
      <c r="C51" s="16">
        <v>474460</v>
      </c>
      <c r="D51" s="17">
        <v>489720</v>
      </c>
      <c r="E51" s="16">
        <f t="shared" si="0"/>
        <v>-15260</v>
      </c>
      <c r="F51" s="18"/>
      <c r="G51" s="19"/>
      <c r="H51" s="19"/>
      <c r="I51" s="19"/>
    </row>
    <row r="52" spans="2:9" ht="14.25" x14ac:dyDescent="0.15">
      <c r="B52" s="18" t="s">
        <v>29</v>
      </c>
      <c r="C52" s="19"/>
      <c r="D52" s="20"/>
      <c r="E52" s="19">
        <f t="shared" si="0"/>
        <v>0</v>
      </c>
      <c r="F52" s="9" t="s">
        <v>82</v>
      </c>
      <c r="G52" s="10">
        <f>+G41 +G42 +G45 +G46 +G48</f>
        <v>905585260</v>
      </c>
      <c r="H52" s="10">
        <f>+H41 +H42 +H45 +H46 +H48</f>
        <v>924740231</v>
      </c>
      <c r="I52" s="10">
        <f t="shared" si="1"/>
        <v>-19154971</v>
      </c>
    </row>
    <row r="53" spans="2:9" ht="14.25" x14ac:dyDescent="0.15">
      <c r="B53" s="9" t="s">
        <v>83</v>
      </c>
      <c r="C53" s="10">
        <f>+C9 +C28</f>
        <v>1520198507</v>
      </c>
      <c r="D53" s="10">
        <f>+D9 +D28</f>
        <v>1504402119</v>
      </c>
      <c r="E53" s="10">
        <f t="shared" si="0"/>
        <v>15796388</v>
      </c>
      <c r="F53" s="21" t="s">
        <v>84</v>
      </c>
      <c r="G53" s="22">
        <f>+G39 +G52</f>
        <v>1520198507</v>
      </c>
      <c r="H53" s="22">
        <f>+H39 +H52</f>
        <v>1504402119</v>
      </c>
      <c r="I53" s="22">
        <f t="shared" si="1"/>
        <v>15796388</v>
      </c>
    </row>
  </sheetData>
  <mergeCells count="5">
    <mergeCell ref="B3:I3"/>
    <mergeCell ref="B5:I5"/>
    <mergeCell ref="B7:E7"/>
    <mergeCell ref="F7:I7"/>
    <mergeCell ref="F40:I40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第三号第一様式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靖子</dc:creator>
  <cp:lastModifiedBy>三上 貴大</cp:lastModifiedBy>
  <dcterms:created xsi:type="dcterms:W3CDTF">2018-06-26T05:21:22Z</dcterms:created>
  <dcterms:modified xsi:type="dcterms:W3CDTF">2020-02-13T04:41:24Z</dcterms:modified>
</cp:coreProperties>
</file>