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chika/Documents/REALE事務局/活動計画書/2023年度/"/>
    </mc:Choice>
  </mc:AlternateContent>
  <xr:revisionPtr revIDLastSave="0" documentId="13_ncr:1_{C76C4891-CE2F-4843-9B0F-4D4415226AA4}" xr6:coauthVersionLast="47" xr6:coauthVersionMax="47" xr10:uidLastSave="{00000000-0000-0000-0000-000000000000}"/>
  <bookViews>
    <workbookView xWindow="2120" yWindow="740" windowWidth="19120" windowHeight="18380" xr2:uid="{00000000-000D-0000-FFFF-FFFF00000000}"/>
  </bookViews>
  <sheets>
    <sheet name="Sheet1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" i="2" l="1"/>
  <c r="C13" i="2"/>
  <c r="C44" i="2" l="1"/>
  <c r="C76" i="2"/>
  <c r="C94" i="2" l="1"/>
  <c r="D94" i="2" s="1"/>
  <c r="C71" i="2"/>
  <c r="D41" i="2"/>
  <c r="C40" i="2"/>
  <c r="D40" i="2" s="1"/>
  <c r="C31" i="2"/>
  <c r="D31" i="2" s="1"/>
  <c r="D26" i="2"/>
  <c r="D21" i="2"/>
  <c r="D20" i="2"/>
  <c r="D19" i="2"/>
  <c r="D17" i="2"/>
  <c r="D16" i="2"/>
  <c r="D15" i="2"/>
  <c r="D10" i="2"/>
  <c r="C72" i="2" l="1"/>
  <c r="D72" i="2" s="1"/>
  <c r="C79" i="2"/>
  <c r="D79" i="2" s="1"/>
  <c r="D71" i="2"/>
  <c r="C95" i="2" l="1"/>
  <c r="D95" i="2" l="1"/>
  <c r="C97" i="2"/>
  <c r="D97" i="2" s="1"/>
  <c r="D96" i="2"/>
</calcChain>
</file>

<file path=xl/sharedStrings.xml><?xml version="1.0" encoding="utf-8"?>
<sst xmlns="http://schemas.openxmlformats.org/spreadsheetml/2006/main" count="91" uniqueCount="75">
  <si>
    <t>（単位：円)</t>
  </si>
  <si>
    <t>科　　　　　　　　目</t>
  </si>
  <si>
    <t>特定非営利活動に係る事業</t>
  </si>
  <si>
    <t>合計</t>
  </si>
  <si>
    <t>I　経常収益</t>
  </si>
  <si>
    <t>　1．受取会費</t>
  </si>
  <si>
    <t>　　　正会員受取入会金</t>
  </si>
  <si>
    <t>　　　賛助会員受取入会金</t>
  </si>
  <si>
    <t>　2．受取寄付金</t>
  </si>
  <si>
    <t>　　　受取寄付金</t>
  </si>
  <si>
    <t>　3.受取助成金等</t>
  </si>
  <si>
    <t>　　　受取補助金</t>
  </si>
  <si>
    <t>　4．事業収益</t>
  </si>
  <si>
    <t>　　　文化スポーツなどの事業</t>
  </si>
  <si>
    <t>　5．その他収益</t>
  </si>
  <si>
    <t>　　　受取利息</t>
  </si>
  <si>
    <t>経常収益計</t>
  </si>
  <si>
    <t>II　経常費用</t>
  </si>
  <si>
    <t>　1．事業費</t>
  </si>
  <si>
    <t>　　　(1)人件費</t>
  </si>
  <si>
    <t>　　　　　福利厚生費</t>
  </si>
  <si>
    <t>　　　　　人件費計</t>
  </si>
  <si>
    <t>　　　（2）その他経費</t>
  </si>
  <si>
    <t>　　　　　その他経費計</t>
  </si>
  <si>
    <t>　2．管理費</t>
  </si>
  <si>
    <t>　　　　　役員報酬</t>
  </si>
  <si>
    <t>　　　　　給料手当</t>
  </si>
  <si>
    <t>　　　　管理費計</t>
  </si>
  <si>
    <t>　　　経常費用計</t>
  </si>
  <si>
    <t>　　　　当期計上増減額</t>
  </si>
  <si>
    <t>　　　　　給与手当</t>
    <phoneticPr fontId="2"/>
  </si>
  <si>
    <t>　　　　　役員報酬</t>
    <rPh sb="0" eb="9">
      <t>YAKUIN</t>
    </rPh>
    <phoneticPr fontId="2"/>
  </si>
  <si>
    <t>　　　ボランティア評価益</t>
    <rPh sb="0" eb="12">
      <t>HYOUK</t>
    </rPh>
    <phoneticPr fontId="2"/>
  </si>
  <si>
    <t>　　　ワークショップ事業</t>
    <phoneticPr fontId="2"/>
  </si>
  <si>
    <t>　　　国際交流事業</t>
    <phoneticPr fontId="2"/>
  </si>
  <si>
    <t>　　　物品販売事業</t>
    <rPh sb="0" eb="2">
      <t>BUPPIN</t>
    </rPh>
    <phoneticPr fontId="2"/>
  </si>
  <si>
    <t>　　　啓発事業</t>
    <rPh sb="0" eb="2">
      <t>KEIHAT</t>
    </rPh>
    <phoneticPr fontId="2"/>
  </si>
  <si>
    <t>　　　　　ボランティア評価費用</t>
    <rPh sb="0" eb="1">
      <t>HIY</t>
    </rPh>
    <phoneticPr fontId="2"/>
  </si>
  <si>
    <t>　　　　　人件費計</t>
    <phoneticPr fontId="2"/>
  </si>
  <si>
    <t>事業費計</t>
    <phoneticPr fontId="2"/>
  </si>
  <si>
    <t>　　　　　　その他経費計</t>
    <phoneticPr fontId="2"/>
  </si>
  <si>
    <t>　　　受取寄付金振替額</t>
    <rPh sb="8" eb="11">
      <t>HURIKA</t>
    </rPh>
    <phoneticPr fontId="2"/>
  </si>
  <si>
    <t>　　　受取助成金</t>
    <rPh sb="5" eb="8">
      <t>JOSE</t>
    </rPh>
    <phoneticPr fontId="2"/>
  </si>
  <si>
    <t>　　　　　福利厚生費</t>
    <phoneticPr fontId="2"/>
  </si>
  <si>
    <t>　　　　　印刷製本費</t>
    <phoneticPr fontId="2"/>
  </si>
  <si>
    <t>　　　　　会議費</t>
    <phoneticPr fontId="2"/>
  </si>
  <si>
    <t>　　　　　旅費交通費</t>
    <phoneticPr fontId="2"/>
  </si>
  <si>
    <t>　　　　　車両関係費</t>
    <phoneticPr fontId="2"/>
  </si>
  <si>
    <t>　　　　　通信運搬費</t>
    <phoneticPr fontId="2"/>
  </si>
  <si>
    <t>　　　　　消耗品費</t>
    <phoneticPr fontId="2"/>
  </si>
  <si>
    <t>　　　　　諸会費</t>
    <phoneticPr fontId="2"/>
  </si>
  <si>
    <t>　　　　　租税公課</t>
    <phoneticPr fontId="2"/>
  </si>
  <si>
    <t>　　　　　支払手数料</t>
    <phoneticPr fontId="2"/>
  </si>
  <si>
    <t>　　　　　支払利息</t>
    <phoneticPr fontId="2"/>
  </si>
  <si>
    <t>　　　　　広告宣伝費</t>
    <phoneticPr fontId="2"/>
  </si>
  <si>
    <t>　　　　　雑費</t>
    <phoneticPr fontId="2"/>
  </si>
  <si>
    <t>　　　　　物品販売原価</t>
    <rPh sb="5" eb="9">
      <t>ブ</t>
    </rPh>
    <rPh sb="9" eb="11">
      <t>ゲン</t>
    </rPh>
    <phoneticPr fontId="4"/>
  </si>
  <si>
    <t>　　　　　業務委託費</t>
    <phoneticPr fontId="2"/>
  </si>
  <si>
    <t>　　　　　諸謝金</t>
    <phoneticPr fontId="2"/>
  </si>
  <si>
    <t>　　　　　交際費</t>
    <phoneticPr fontId="2"/>
  </si>
  <si>
    <t>　　　　　修繕費</t>
    <phoneticPr fontId="2"/>
  </si>
  <si>
    <t>　　　　　水道光熱費</t>
    <phoneticPr fontId="2"/>
  </si>
  <si>
    <t>　　　　　地代家賃</t>
    <phoneticPr fontId="2"/>
  </si>
  <si>
    <t>　　　　　減価償却費</t>
    <phoneticPr fontId="2"/>
  </si>
  <si>
    <t>　　　　　保険料</t>
    <phoneticPr fontId="2"/>
  </si>
  <si>
    <t>　　　　　研修費</t>
    <phoneticPr fontId="2"/>
  </si>
  <si>
    <t>　　　　　新聞図書費</t>
    <phoneticPr fontId="2"/>
  </si>
  <si>
    <t>　　　　　リース料</t>
    <phoneticPr fontId="2"/>
  </si>
  <si>
    <t>　　　　　大会参加費</t>
    <phoneticPr fontId="2"/>
  </si>
  <si>
    <t>　　　　　施設使用料</t>
    <phoneticPr fontId="2"/>
  </si>
  <si>
    <t>　　　　　荷造運賃</t>
    <rPh sb="5" eb="7">
      <t>ニヅクリ</t>
    </rPh>
    <rPh sb="7" eb="9">
      <t xml:space="preserve">ウンチン </t>
    </rPh>
    <phoneticPr fontId="4"/>
  </si>
  <si>
    <t>認定特定非営利活動法人REALE WORLD　令和5年度活動予算書</t>
    <rPh sb="0" eb="2">
      <t>REIW</t>
    </rPh>
    <phoneticPr fontId="2"/>
  </si>
  <si>
    <t>期間：2023年4月1日から2024年3月31日まで</t>
    <phoneticPr fontId="2"/>
  </si>
  <si>
    <t>　　　　　支払寄付金</t>
    <rPh sb="7" eb="10">
      <t>キフク</t>
    </rPh>
    <phoneticPr fontId="2"/>
  </si>
  <si>
    <t>　　　　　賃借料</t>
    <rPh sb="5" eb="8">
      <t>チンシャク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</si>
</sst>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 indent="2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8" fontId="7" fillId="0" borderId="1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DD90-0B62-6343-BC64-CD85C1456D38}">
  <sheetPr>
    <pageSetUpPr fitToPage="1"/>
  </sheetPr>
  <dimension ref="A1:D97"/>
  <sheetViews>
    <sheetView tabSelected="1" view="pageLayout" topLeftCell="A79" zoomScale="110" zoomScaleNormal="99" zoomScalePageLayoutView="110" workbookViewId="0">
      <selection activeCell="C101" sqref="C101"/>
    </sheetView>
  </sheetViews>
  <sheetFormatPr baseColWidth="10" defaultColWidth="8.83203125" defaultRowHeight="15"/>
  <cols>
    <col min="1" max="1" width="5" style="1" customWidth="1"/>
    <col min="2" max="2" width="29" style="1" customWidth="1"/>
    <col min="3" max="3" width="22.6640625" style="1" customWidth="1"/>
    <col min="4" max="4" width="25.1640625" style="1" customWidth="1"/>
    <col min="5" max="16384" width="8.83203125" style="1"/>
  </cols>
  <sheetData>
    <row r="1" spans="1:4">
      <c r="C1" s="2" t="s">
        <v>71</v>
      </c>
    </row>
    <row r="2" spans="1:4">
      <c r="C2" s="2"/>
    </row>
    <row r="3" spans="1:4">
      <c r="A3" s="27" t="s">
        <v>72</v>
      </c>
      <c r="B3" s="27"/>
      <c r="C3" s="27"/>
      <c r="D3" s="27"/>
    </row>
    <row r="4" spans="1:4">
      <c r="B4" s="4"/>
    </row>
    <row r="5" spans="1:4">
      <c r="B5" s="4"/>
      <c r="D5" s="4" t="s">
        <v>0</v>
      </c>
    </row>
    <row r="6" spans="1:4" ht="32">
      <c r="B6" s="5" t="s">
        <v>1</v>
      </c>
      <c r="C6" s="6" t="s">
        <v>2</v>
      </c>
      <c r="D6" s="6" t="s">
        <v>3</v>
      </c>
    </row>
    <row r="7" spans="1:4" ht="16">
      <c r="B7" s="7" t="s">
        <v>4</v>
      </c>
      <c r="C7" s="8"/>
      <c r="D7" s="8"/>
    </row>
    <row r="8" spans="1:4" ht="16">
      <c r="B8" s="9" t="s">
        <v>5</v>
      </c>
      <c r="C8" s="8"/>
      <c r="D8" s="17"/>
    </row>
    <row r="9" spans="1:4" ht="16">
      <c r="B9" s="9" t="s">
        <v>6</v>
      </c>
      <c r="C9" s="17">
        <v>66000</v>
      </c>
      <c r="D9" s="17"/>
    </row>
    <row r="10" spans="1:4" ht="16">
      <c r="B10" s="9" t="s">
        <v>7</v>
      </c>
      <c r="C10" s="17">
        <v>1100000</v>
      </c>
      <c r="D10" s="17">
        <f>C10+C9</f>
        <v>1166000</v>
      </c>
    </row>
    <row r="11" spans="1:4">
      <c r="B11" s="9"/>
      <c r="C11" s="8"/>
      <c r="D11" s="17"/>
    </row>
    <row r="12" spans="1:4" ht="16">
      <c r="B12" s="9" t="s">
        <v>8</v>
      </c>
      <c r="C12" s="6"/>
      <c r="D12" s="17"/>
    </row>
    <row r="13" spans="1:4" ht="16">
      <c r="B13" s="9" t="s">
        <v>9</v>
      </c>
      <c r="C13" s="17">
        <f>4500000</f>
        <v>4500000</v>
      </c>
      <c r="D13" s="17"/>
    </row>
    <row r="14" spans="1:4" ht="16">
      <c r="B14" s="9" t="s">
        <v>41</v>
      </c>
      <c r="C14" s="17">
        <v>4780263</v>
      </c>
      <c r="D14" s="17"/>
    </row>
    <row r="15" spans="1:4" ht="16">
      <c r="B15" s="9" t="s">
        <v>32</v>
      </c>
      <c r="C15" s="17"/>
      <c r="D15" s="17">
        <f>C13+C14+C15</f>
        <v>9280263</v>
      </c>
    </row>
    <row r="16" spans="1:4">
      <c r="B16" s="9"/>
      <c r="C16" s="8"/>
      <c r="D16" s="17">
        <f>SUM(C16:C16)</f>
        <v>0</v>
      </c>
    </row>
    <row r="17" spans="2:4" ht="16">
      <c r="B17" s="9" t="s">
        <v>10</v>
      </c>
      <c r="C17" s="6"/>
      <c r="D17" s="17">
        <f>SUM(C17:C17)</f>
        <v>0</v>
      </c>
    </row>
    <row r="18" spans="2:4" ht="16">
      <c r="B18" s="9" t="s">
        <v>11</v>
      </c>
      <c r="C18" s="17">
        <v>300000</v>
      </c>
      <c r="D18" s="17"/>
    </row>
    <row r="19" spans="2:4" ht="16">
      <c r="B19" s="9" t="s">
        <v>42</v>
      </c>
      <c r="C19" s="17"/>
      <c r="D19" s="17">
        <f>C18+C19</f>
        <v>300000</v>
      </c>
    </row>
    <row r="20" spans="2:4">
      <c r="B20" s="9"/>
      <c r="C20" s="8"/>
      <c r="D20" s="17">
        <f>SUM(C20:C20)</f>
        <v>0</v>
      </c>
    </row>
    <row r="21" spans="2:4" ht="16">
      <c r="B21" s="9" t="s">
        <v>12</v>
      </c>
      <c r="C21" s="6"/>
      <c r="D21" s="17">
        <f>SUM(C21:C21)</f>
        <v>0</v>
      </c>
    </row>
    <row r="22" spans="2:4" ht="16">
      <c r="B22" s="9" t="s">
        <v>13</v>
      </c>
      <c r="C22" s="17">
        <v>1000000</v>
      </c>
      <c r="D22" s="17"/>
    </row>
    <row r="23" spans="2:4" ht="16">
      <c r="B23" s="9" t="s">
        <v>33</v>
      </c>
      <c r="C23" s="17">
        <v>13000000</v>
      </c>
      <c r="D23" s="17"/>
    </row>
    <row r="24" spans="2:4" ht="16">
      <c r="B24" s="9" t="s">
        <v>34</v>
      </c>
      <c r="C24" s="8">
        <v>0</v>
      </c>
      <c r="D24" s="17"/>
    </row>
    <row r="25" spans="2:4" ht="16">
      <c r="B25" s="9" t="s">
        <v>35</v>
      </c>
      <c r="C25" s="17">
        <v>3200000</v>
      </c>
      <c r="D25" s="17"/>
    </row>
    <row r="26" spans="2:4" ht="16">
      <c r="B26" s="9" t="s">
        <v>36</v>
      </c>
      <c r="C26" s="17">
        <v>100000</v>
      </c>
      <c r="D26" s="17">
        <f>C22+C23+C24+C25+C26</f>
        <v>17300000</v>
      </c>
    </row>
    <row r="27" spans="2:4">
      <c r="B27" s="9"/>
      <c r="C27" s="17">
        <v>0</v>
      </c>
      <c r="D27" s="17"/>
    </row>
    <row r="28" spans="2:4" ht="16">
      <c r="B28" s="9" t="s">
        <v>14</v>
      </c>
      <c r="C28" s="6"/>
      <c r="D28" s="17"/>
    </row>
    <row r="29" spans="2:4" ht="16">
      <c r="B29" s="9" t="s">
        <v>15</v>
      </c>
      <c r="C29" s="8">
        <v>0</v>
      </c>
      <c r="D29" s="17"/>
    </row>
    <row r="30" spans="2:4">
      <c r="B30" s="9"/>
      <c r="C30" s="8"/>
      <c r="D30" s="17"/>
    </row>
    <row r="31" spans="2:4" ht="16">
      <c r="B31" s="10" t="s">
        <v>16</v>
      </c>
      <c r="C31" s="18">
        <f>SUM(C7:C30)</f>
        <v>28046263</v>
      </c>
      <c r="D31" s="18">
        <f>SUM(C31:C31)</f>
        <v>28046263</v>
      </c>
    </row>
    <row r="32" spans="2:4">
      <c r="B32" s="9"/>
      <c r="C32" s="17"/>
      <c r="D32" s="17"/>
    </row>
    <row r="33" spans="2:4" ht="16">
      <c r="B33" s="7" t="s">
        <v>17</v>
      </c>
      <c r="C33" s="6"/>
      <c r="D33" s="17"/>
    </row>
    <row r="34" spans="2:4" ht="16">
      <c r="B34" s="9" t="s">
        <v>18</v>
      </c>
      <c r="C34" s="6"/>
      <c r="D34" s="17"/>
    </row>
    <row r="35" spans="2:4" ht="16">
      <c r="B35" s="9" t="s">
        <v>19</v>
      </c>
      <c r="C35" s="8"/>
      <c r="D35" s="17"/>
    </row>
    <row r="36" spans="2:4" ht="16">
      <c r="B36" s="9" t="s">
        <v>31</v>
      </c>
      <c r="C36" s="17">
        <v>0</v>
      </c>
      <c r="D36" s="17"/>
    </row>
    <row r="37" spans="2:4" ht="16">
      <c r="B37" s="9" t="s">
        <v>30</v>
      </c>
      <c r="C37" s="17">
        <v>1800000</v>
      </c>
      <c r="D37" s="17"/>
    </row>
    <row r="38" spans="2:4" ht="32">
      <c r="B38" s="9" t="s">
        <v>37</v>
      </c>
      <c r="C38" s="17"/>
      <c r="D38" s="17"/>
    </row>
    <row r="39" spans="2:4" ht="16">
      <c r="B39" s="9" t="s">
        <v>20</v>
      </c>
      <c r="C39" s="17">
        <v>600000</v>
      </c>
      <c r="D39" s="17"/>
    </row>
    <row r="40" spans="2:4" ht="16">
      <c r="B40" s="11" t="s">
        <v>38</v>
      </c>
      <c r="C40" s="19">
        <f>SUM(C36:C39)</f>
        <v>2400000</v>
      </c>
      <c r="D40" s="19">
        <f>SUM(C40:C40)</f>
        <v>2400000</v>
      </c>
    </row>
    <row r="41" spans="2:4" ht="16">
      <c r="B41" s="9" t="s">
        <v>22</v>
      </c>
      <c r="C41" s="17"/>
      <c r="D41" s="17">
        <f>SUM(C41:C41)</f>
        <v>0</v>
      </c>
    </row>
    <row r="42" spans="2:4">
      <c r="B42" s="12" t="s">
        <v>56</v>
      </c>
      <c r="C42" s="20">
        <v>1300000</v>
      </c>
      <c r="D42" s="17"/>
    </row>
    <row r="43" spans="2:4">
      <c r="B43" s="12" t="s">
        <v>43</v>
      </c>
      <c r="C43" s="20">
        <v>20000</v>
      </c>
      <c r="D43" s="17"/>
    </row>
    <row r="44" spans="2:4">
      <c r="B44" s="12" t="s">
        <v>57</v>
      </c>
      <c r="C44" s="20">
        <f>1800000+4000000</f>
        <v>5800000</v>
      </c>
      <c r="D44" s="17"/>
    </row>
    <row r="45" spans="2:4">
      <c r="B45" s="12" t="s">
        <v>58</v>
      </c>
      <c r="C45" s="20">
        <v>250000</v>
      </c>
      <c r="D45" s="17"/>
    </row>
    <row r="46" spans="2:4">
      <c r="B46" s="12" t="s">
        <v>44</v>
      </c>
      <c r="C46" s="20">
        <v>40000</v>
      </c>
      <c r="D46" s="17"/>
    </row>
    <row r="47" spans="2:4">
      <c r="B47" s="12" t="s">
        <v>45</v>
      </c>
      <c r="C47" s="20">
        <v>500000</v>
      </c>
      <c r="D47" s="17"/>
    </row>
    <row r="48" spans="2:4">
      <c r="B48" s="12" t="s">
        <v>59</v>
      </c>
      <c r="C48" s="20">
        <v>10000</v>
      </c>
      <c r="D48" s="17"/>
    </row>
    <row r="49" spans="2:4">
      <c r="B49" s="12" t="s">
        <v>46</v>
      </c>
      <c r="C49" s="20">
        <v>1100000</v>
      </c>
      <c r="D49" s="17"/>
    </row>
    <row r="50" spans="2:4">
      <c r="B50" s="12" t="s">
        <v>47</v>
      </c>
      <c r="C50" s="20">
        <v>1300000</v>
      </c>
      <c r="D50" s="17"/>
    </row>
    <row r="51" spans="2:4">
      <c r="B51" s="12" t="s">
        <v>48</v>
      </c>
      <c r="C51" s="20">
        <v>380000</v>
      </c>
      <c r="D51" s="17"/>
    </row>
    <row r="52" spans="2:4">
      <c r="B52" s="12" t="s">
        <v>49</v>
      </c>
      <c r="C52" s="21">
        <v>4200000</v>
      </c>
      <c r="D52" s="17"/>
    </row>
    <row r="53" spans="2:4">
      <c r="B53" s="12" t="s">
        <v>60</v>
      </c>
      <c r="C53" s="20">
        <v>350000</v>
      </c>
      <c r="D53" s="17"/>
    </row>
    <row r="54" spans="2:4">
      <c r="B54" s="12" t="s">
        <v>61</v>
      </c>
      <c r="C54" s="20">
        <v>100000</v>
      </c>
      <c r="D54" s="17"/>
    </row>
    <row r="55" spans="2:4">
      <c r="B55" s="12" t="s">
        <v>62</v>
      </c>
      <c r="C55" s="20">
        <v>1800000</v>
      </c>
      <c r="D55" s="17"/>
    </row>
    <row r="56" spans="2:4">
      <c r="B56" s="12" t="s">
        <v>74</v>
      </c>
      <c r="C56" s="20">
        <v>600000</v>
      </c>
      <c r="D56" s="17"/>
    </row>
    <row r="57" spans="2:4">
      <c r="B57" s="12" t="s">
        <v>63</v>
      </c>
      <c r="C57" s="20">
        <v>236000</v>
      </c>
      <c r="D57" s="17"/>
    </row>
    <row r="58" spans="2:4">
      <c r="B58" s="12" t="s">
        <v>64</v>
      </c>
      <c r="C58" s="22">
        <v>28360</v>
      </c>
      <c r="D58" s="17"/>
    </row>
    <row r="59" spans="2:4">
      <c r="B59" s="12" t="s">
        <v>50</v>
      </c>
      <c r="C59" s="20">
        <v>115000</v>
      </c>
      <c r="D59" s="17"/>
    </row>
    <row r="60" spans="2:4">
      <c r="B60" s="12" t="s">
        <v>51</v>
      </c>
      <c r="C60" s="20">
        <v>310000</v>
      </c>
      <c r="D60" s="17"/>
    </row>
    <row r="61" spans="2:4">
      <c r="B61" s="12" t="s">
        <v>65</v>
      </c>
      <c r="C61" s="20">
        <v>20000</v>
      </c>
      <c r="D61" s="17"/>
    </row>
    <row r="62" spans="2:4">
      <c r="B62" s="12" t="s">
        <v>52</v>
      </c>
      <c r="C62" s="20">
        <v>760000</v>
      </c>
      <c r="D62" s="17"/>
    </row>
    <row r="63" spans="2:4">
      <c r="B63" s="12" t="s">
        <v>73</v>
      </c>
      <c r="C63" s="20">
        <v>1200000</v>
      </c>
      <c r="D63" s="17"/>
    </row>
    <row r="64" spans="2:4">
      <c r="B64" s="12" t="s">
        <v>66</v>
      </c>
      <c r="C64" s="20">
        <v>3000</v>
      </c>
      <c r="D64" s="17"/>
    </row>
    <row r="65" spans="1:4">
      <c r="B65" s="12" t="s">
        <v>54</v>
      </c>
      <c r="C65" s="20">
        <v>850000</v>
      </c>
      <c r="D65" s="17"/>
    </row>
    <row r="66" spans="1:4" s="3" customFormat="1">
      <c r="A66" s="1"/>
      <c r="B66" s="12" t="s">
        <v>67</v>
      </c>
      <c r="C66" s="20">
        <v>66000</v>
      </c>
      <c r="D66" s="17"/>
    </row>
    <row r="67" spans="1:4" s="3" customFormat="1">
      <c r="A67" s="1"/>
      <c r="B67" s="12" t="s">
        <v>55</v>
      </c>
      <c r="C67" s="20">
        <v>125300</v>
      </c>
      <c r="D67" s="17"/>
    </row>
    <row r="68" spans="1:4" s="3" customFormat="1">
      <c r="A68" s="1"/>
      <c r="B68" s="12" t="s">
        <v>68</v>
      </c>
      <c r="C68" s="20">
        <v>200000</v>
      </c>
      <c r="D68" s="17"/>
    </row>
    <row r="69" spans="1:4" s="3" customFormat="1">
      <c r="A69" s="1"/>
      <c r="B69" s="12" t="s">
        <v>69</v>
      </c>
      <c r="C69" s="20">
        <v>550000</v>
      </c>
      <c r="D69" s="17"/>
    </row>
    <row r="70" spans="1:4" s="3" customFormat="1">
      <c r="A70" s="1"/>
      <c r="B70" s="12" t="s">
        <v>70</v>
      </c>
      <c r="C70" s="20">
        <v>250000</v>
      </c>
      <c r="D70" s="17"/>
    </row>
    <row r="71" spans="1:4" s="3" customFormat="1" ht="16">
      <c r="A71" s="1"/>
      <c r="B71" s="11" t="s">
        <v>40</v>
      </c>
      <c r="C71" s="19">
        <f>SUM(C42:C70)</f>
        <v>22463660</v>
      </c>
      <c r="D71" s="19">
        <f>SUM(C71:C71)</f>
        <v>22463660</v>
      </c>
    </row>
    <row r="72" spans="1:4" s="3" customFormat="1" ht="16">
      <c r="A72" s="1"/>
      <c r="B72" s="13" t="s">
        <v>39</v>
      </c>
      <c r="C72" s="23">
        <f>C71+C40</f>
        <v>24863660</v>
      </c>
      <c r="D72" s="23">
        <f>SUM(C72:C72)</f>
        <v>24863660</v>
      </c>
    </row>
    <row r="73" spans="1:4" s="3" customFormat="1" ht="16">
      <c r="A73" s="1"/>
      <c r="B73" s="9" t="s">
        <v>24</v>
      </c>
      <c r="C73" s="17"/>
      <c r="D73" s="17"/>
    </row>
    <row r="74" spans="1:4" s="3" customFormat="1" ht="16">
      <c r="A74" s="1"/>
      <c r="B74" s="9" t="s">
        <v>19</v>
      </c>
      <c r="C74" s="6"/>
      <c r="D74" s="17"/>
    </row>
    <row r="75" spans="1:4" s="3" customFormat="1" ht="16">
      <c r="A75" s="1"/>
      <c r="B75" s="9" t="s">
        <v>25</v>
      </c>
      <c r="C75" s="17">
        <v>0</v>
      </c>
      <c r="D75" s="17"/>
    </row>
    <row r="76" spans="1:4" s="3" customFormat="1" ht="16">
      <c r="A76" s="1"/>
      <c r="B76" s="9" t="s">
        <v>26</v>
      </c>
      <c r="C76" s="17">
        <f>120000*12</f>
        <v>1440000</v>
      </c>
      <c r="D76" s="17"/>
    </row>
    <row r="77" spans="1:4" s="3" customFormat="1" ht="32">
      <c r="A77" s="1"/>
      <c r="B77" s="9" t="s">
        <v>37</v>
      </c>
      <c r="C77" s="17">
        <v>0</v>
      </c>
      <c r="D77" s="17"/>
    </row>
    <row r="78" spans="1:4" s="3" customFormat="1" ht="16">
      <c r="A78" s="1"/>
      <c r="B78" s="9" t="s">
        <v>20</v>
      </c>
      <c r="C78" s="17">
        <v>0</v>
      </c>
      <c r="D78" s="17"/>
    </row>
    <row r="79" spans="1:4" s="3" customFormat="1" ht="16">
      <c r="A79" s="1"/>
      <c r="B79" s="11" t="s">
        <v>21</v>
      </c>
      <c r="C79" s="19">
        <f>SUM(C75:C78)</f>
        <v>1440000</v>
      </c>
      <c r="D79" s="19">
        <f>SUM(C79:C79)</f>
        <v>1440000</v>
      </c>
    </row>
    <row r="80" spans="1:4" s="3" customFormat="1" ht="16">
      <c r="A80" s="1"/>
      <c r="B80" s="9" t="s">
        <v>22</v>
      </c>
      <c r="C80" s="8"/>
      <c r="D80" s="17"/>
    </row>
    <row r="81" spans="1:4" s="3" customFormat="1">
      <c r="A81" s="1"/>
      <c r="B81" s="12" t="s">
        <v>43</v>
      </c>
      <c r="C81" s="20">
        <v>0</v>
      </c>
      <c r="D81" s="17"/>
    </row>
    <row r="82" spans="1:4">
      <c r="B82" s="12" t="s">
        <v>44</v>
      </c>
      <c r="C82" s="20">
        <v>150000</v>
      </c>
      <c r="D82" s="17"/>
    </row>
    <row r="83" spans="1:4">
      <c r="B83" s="12" t="s">
        <v>45</v>
      </c>
      <c r="C83" s="20">
        <v>5000</v>
      </c>
      <c r="D83" s="17"/>
    </row>
    <row r="84" spans="1:4">
      <c r="B84" s="12" t="s">
        <v>46</v>
      </c>
      <c r="C84" s="20">
        <v>300000</v>
      </c>
      <c r="D84" s="17"/>
    </row>
    <row r="85" spans="1:4">
      <c r="B85" s="12" t="s">
        <v>47</v>
      </c>
      <c r="C85" s="20">
        <v>0</v>
      </c>
      <c r="D85" s="20"/>
    </row>
    <row r="86" spans="1:4">
      <c r="B86" s="12" t="s">
        <v>48</v>
      </c>
      <c r="C86" s="20">
        <v>180000</v>
      </c>
      <c r="D86" s="17"/>
    </row>
    <row r="87" spans="1:4">
      <c r="B87" s="12" t="s">
        <v>49</v>
      </c>
      <c r="C87" s="20">
        <v>150000</v>
      </c>
      <c r="D87" s="17"/>
    </row>
    <row r="88" spans="1:4">
      <c r="B88" s="12" t="s">
        <v>50</v>
      </c>
      <c r="C88" s="20">
        <v>1500</v>
      </c>
      <c r="D88" s="17"/>
    </row>
    <row r="89" spans="1:4">
      <c r="B89" s="12" t="s">
        <v>51</v>
      </c>
      <c r="C89" s="20">
        <v>25000</v>
      </c>
      <c r="D89" s="17"/>
    </row>
    <row r="90" spans="1:4">
      <c r="B90" s="12" t="s">
        <v>52</v>
      </c>
      <c r="C90" s="20">
        <v>500000</v>
      </c>
      <c r="D90" s="17"/>
    </row>
    <row r="91" spans="1:4">
      <c r="B91" s="12" t="s">
        <v>53</v>
      </c>
      <c r="C91" s="20">
        <v>0</v>
      </c>
      <c r="D91" s="17"/>
    </row>
    <row r="92" spans="1:4">
      <c r="B92" s="12" t="s">
        <v>54</v>
      </c>
      <c r="C92" s="20">
        <v>350000</v>
      </c>
      <c r="D92" s="17"/>
    </row>
    <row r="93" spans="1:4">
      <c r="B93" s="12" t="s">
        <v>55</v>
      </c>
      <c r="C93" s="20">
        <v>10000</v>
      </c>
      <c r="D93" s="17"/>
    </row>
    <row r="94" spans="1:4" ht="16">
      <c r="B94" s="14" t="s">
        <v>23</v>
      </c>
      <c r="C94" s="19">
        <f>SUM(C81:C93)</f>
        <v>1671500</v>
      </c>
      <c r="D94" s="24">
        <f t="shared" ref="D94:D97" si="0">SUM(C94:C94)</f>
        <v>1671500</v>
      </c>
    </row>
    <row r="95" spans="1:4" ht="16">
      <c r="B95" s="15" t="s">
        <v>27</v>
      </c>
      <c r="C95" s="23">
        <f>C79+C94</f>
        <v>3111500</v>
      </c>
      <c r="D95" s="25">
        <f t="shared" si="0"/>
        <v>3111500</v>
      </c>
    </row>
    <row r="96" spans="1:4" ht="16">
      <c r="B96" s="16" t="s">
        <v>28</v>
      </c>
      <c r="C96" s="18">
        <f>C95+C72</f>
        <v>27975160</v>
      </c>
      <c r="D96" s="26">
        <f t="shared" si="0"/>
        <v>27975160</v>
      </c>
    </row>
    <row r="97" spans="2:4" ht="16">
      <c r="B97" s="9" t="s">
        <v>29</v>
      </c>
      <c r="C97" s="17">
        <f>C31-C96</f>
        <v>71103</v>
      </c>
      <c r="D97" s="17">
        <f t="shared" si="0"/>
        <v>71103</v>
      </c>
    </row>
  </sheetData>
  <mergeCells count="1">
    <mergeCell ref="A3:D3"/>
  </mergeCells>
  <phoneticPr fontId="2"/>
  <pageMargins left="0.7" right="0.7" top="0.75" bottom="0.75" header="0.3" footer="0.3"/>
  <pageSetup paperSize="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KIZAKI</dc:creator>
  <cp:lastModifiedBy>ちか子 宮本</cp:lastModifiedBy>
  <cp:lastPrinted>2023-10-16T09:24:25Z</cp:lastPrinted>
  <dcterms:created xsi:type="dcterms:W3CDTF">2018-07-27T15:12:15Z</dcterms:created>
  <dcterms:modified xsi:type="dcterms:W3CDTF">2024-01-29T05:42:22Z</dcterms:modified>
</cp:coreProperties>
</file>